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4240" windowHeight="13740" tabRatio="996"/>
  </bookViews>
  <sheets>
    <sheet name="Estação" sheetId="1" r:id="rId1"/>
    <sheet name="Parâmetros" sheetId="2" state="hidden" r:id="rId2"/>
    <sheet name="CALC. O3" sheetId="22" state="hidden" r:id="rId3"/>
    <sheet name="CALC. CO" sheetId="25" state="hidden" r:id="rId4"/>
    <sheet name="CALC. NO2" sheetId="28" state="hidden" r:id="rId5"/>
    <sheet name="CALC. SO2" sheetId="31" state="hidden" r:id="rId6"/>
    <sheet name="CALC. PM2,5" sheetId="34" state="hidden" r:id="rId7"/>
    <sheet name="CALC. PM10" sheetId="37" state="hidden" r:id="rId8"/>
  </sheets>
  <calcPr calcId="125725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00" i="1"/>
  <c r="T1001"/>
  <c r="T1002"/>
  <c r="T1003"/>
  <c r="T1004"/>
  <c r="T1006" l="1"/>
  <c r="A13" i="28" l="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B432" i="25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A13" i="37" l="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34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3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25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C316"/>
  <c r="C319"/>
  <c r="C318"/>
  <c r="C317"/>
  <c r="C315"/>
  <c r="C314"/>
  <c r="C313"/>
  <c r="U439" i="28" l="1"/>
  <c r="V439" s="1"/>
  <c r="S439"/>
  <c r="T439" s="1"/>
  <c r="Y439"/>
  <c r="Z439" s="1"/>
  <c r="Q439"/>
  <c r="R439" s="1"/>
  <c r="W439"/>
  <c r="X439" s="1"/>
  <c r="Y442"/>
  <c r="Z442" s="1"/>
  <c r="Q442"/>
  <c r="R442" s="1"/>
  <c r="W442"/>
  <c r="X442" s="1"/>
  <c r="U442"/>
  <c r="V442" s="1"/>
  <c r="S442"/>
  <c r="T442" s="1"/>
  <c r="Y434"/>
  <c r="Z434" s="1"/>
  <c r="Q434"/>
  <c r="R434" s="1"/>
  <c r="W434"/>
  <c r="X434" s="1"/>
  <c r="U434"/>
  <c r="V434" s="1"/>
  <c r="S434"/>
  <c r="T434" s="1"/>
  <c r="Y435"/>
  <c r="Z435" s="1"/>
  <c r="Q435"/>
  <c r="R435" s="1"/>
  <c r="W435"/>
  <c r="X435" s="1"/>
  <c r="U435"/>
  <c r="V435" s="1"/>
  <c r="S435"/>
  <c r="T435" s="1"/>
  <c r="S443"/>
  <c r="T443" s="1"/>
  <c r="W443"/>
  <c r="X443" s="1"/>
  <c r="U443"/>
  <c r="V443" s="1"/>
  <c r="Q443"/>
  <c r="R443" s="1"/>
  <c r="Y443"/>
  <c r="Z443" s="1"/>
  <c r="Y445" l="1"/>
  <c r="Z445" s="1"/>
  <c r="Q445"/>
  <c r="R445" s="1"/>
  <c r="W445"/>
  <c r="X445" s="1"/>
  <c r="S445"/>
  <c r="T445" s="1"/>
  <c r="U445"/>
  <c r="V445" s="1"/>
  <c r="S437"/>
  <c r="T437" s="1"/>
  <c r="Y437"/>
  <c r="Z437" s="1"/>
  <c r="Q437"/>
  <c r="R437" s="1"/>
  <c r="W437"/>
  <c r="X437" s="1"/>
  <c r="U437"/>
  <c r="V437" s="1"/>
  <c r="S444"/>
  <c r="T444" s="1"/>
  <c r="Q444"/>
  <c r="R444" s="1"/>
  <c r="Y444"/>
  <c r="Z444" s="1"/>
  <c r="W444"/>
  <c r="X444" s="1"/>
  <c r="U444"/>
  <c r="V444" s="1"/>
  <c r="W432"/>
  <c r="X432" s="1"/>
  <c r="U432"/>
  <c r="V432" s="1"/>
  <c r="S432"/>
  <c r="T432" s="1"/>
  <c r="Y432"/>
  <c r="Z432" s="1"/>
  <c r="Q432"/>
  <c r="R432" s="1"/>
  <c r="Y449"/>
  <c r="Z449" s="1"/>
  <c r="Q449"/>
  <c r="R449" s="1"/>
  <c r="U449"/>
  <c r="V449" s="1"/>
  <c r="W449"/>
  <c r="X449" s="1"/>
  <c r="S449"/>
  <c r="T449" s="1"/>
  <c r="W441"/>
  <c r="X441" s="1"/>
  <c r="U441"/>
  <c r="V441" s="1"/>
  <c r="S441"/>
  <c r="T441" s="1"/>
  <c r="Y441"/>
  <c r="Z441" s="1"/>
  <c r="Q441"/>
  <c r="R441" s="1"/>
  <c r="S436"/>
  <c r="T436" s="1"/>
  <c r="Y436"/>
  <c r="Z436" s="1"/>
  <c r="Q436"/>
  <c r="R436" s="1"/>
  <c r="W436"/>
  <c r="X436" s="1"/>
  <c r="U436"/>
  <c r="V436" s="1"/>
  <c r="W440"/>
  <c r="X440" s="1"/>
  <c r="U440"/>
  <c r="V440" s="1"/>
  <c r="S440"/>
  <c r="T440" s="1"/>
  <c r="Y440"/>
  <c r="Z440" s="1"/>
  <c r="Q440"/>
  <c r="R440" s="1"/>
  <c r="Y446"/>
  <c r="Z446" s="1"/>
  <c r="W446"/>
  <c r="X446" s="1"/>
  <c r="U446"/>
  <c r="V446" s="1"/>
  <c r="S446"/>
  <c r="T446" s="1"/>
  <c r="Q446"/>
  <c r="R446" s="1"/>
  <c r="S451"/>
  <c r="T451" s="1"/>
  <c r="W451"/>
  <c r="X451" s="1"/>
  <c r="U451"/>
  <c r="V451" s="1"/>
  <c r="Q451"/>
  <c r="R451" s="1"/>
  <c r="Y451"/>
  <c r="Z451" s="1"/>
  <c r="W447"/>
  <c r="X447" s="1"/>
  <c r="S447"/>
  <c r="T447" s="1"/>
  <c r="Y447"/>
  <c r="Z447" s="1"/>
  <c r="U447"/>
  <c r="V447" s="1"/>
  <c r="Q447"/>
  <c r="R447" s="1"/>
  <c r="S448"/>
  <c r="T448" s="1"/>
  <c r="Y448"/>
  <c r="Z448" s="1"/>
  <c r="W448"/>
  <c r="X448" s="1"/>
  <c r="U448"/>
  <c r="V448" s="1"/>
  <c r="Q448"/>
  <c r="R448" s="1"/>
  <c r="W452"/>
  <c r="X452" s="1"/>
  <c r="Y452"/>
  <c r="Z452" s="1"/>
  <c r="U452"/>
  <c r="V452" s="1"/>
  <c r="S452"/>
  <c r="T452" s="1"/>
  <c r="Q452"/>
  <c r="R452" s="1"/>
  <c r="U438"/>
  <c r="V438" s="1"/>
  <c r="S438"/>
  <c r="T438" s="1"/>
  <c r="Y438"/>
  <c r="Z438" s="1"/>
  <c r="Q438"/>
  <c r="R438" s="1"/>
  <c r="W438"/>
  <c r="X438" s="1"/>
  <c r="U450"/>
  <c r="V450" s="1"/>
  <c r="Q450"/>
  <c r="R450" s="1"/>
  <c r="Y450"/>
  <c r="Z450" s="1"/>
  <c r="W450"/>
  <c r="X450" s="1"/>
  <c r="S450"/>
  <c r="T450" s="1"/>
  <c r="W433"/>
  <c r="X433" s="1"/>
  <c r="U433"/>
  <c r="V433" s="1"/>
  <c r="S433"/>
  <c r="T433" s="1"/>
  <c r="Y433"/>
  <c r="Z433" s="1"/>
  <c r="Q433"/>
  <c r="R433" s="1"/>
  <c r="R994" i="1" l="1"/>
  <c r="R995" s="1"/>
  <c r="Q994"/>
  <c r="Q995" s="1"/>
  <c r="P994"/>
  <c r="P995" s="1"/>
  <c r="O994"/>
  <c r="O995" s="1"/>
  <c r="N994"/>
  <c r="N995" s="1"/>
  <c r="M994"/>
  <c r="M995" s="1"/>
  <c r="L994"/>
  <c r="L995" s="1"/>
  <c r="K994"/>
  <c r="K995" s="1"/>
  <c r="J994"/>
  <c r="J995" s="1"/>
  <c r="I994"/>
  <c r="I995" s="1"/>
  <c r="H994"/>
  <c r="H995" s="1"/>
  <c r="G994"/>
  <c r="G995" s="1"/>
  <c r="F994"/>
  <c r="F995" s="1"/>
  <c r="E994"/>
  <c r="E995" s="1"/>
  <c r="D994"/>
  <c r="D995" s="1"/>
  <c r="C994"/>
  <c r="C995" s="1"/>
  <c r="R962"/>
  <c r="R963" s="1"/>
  <c r="Q962"/>
  <c r="Q963" s="1"/>
  <c r="P962"/>
  <c r="P963" s="1"/>
  <c r="O962"/>
  <c r="O963" s="1"/>
  <c r="N962"/>
  <c r="N963" s="1"/>
  <c r="M962"/>
  <c r="M963" s="1"/>
  <c r="L962"/>
  <c r="L963" s="1"/>
  <c r="K962"/>
  <c r="K963" s="1"/>
  <c r="J962"/>
  <c r="J963" s="1"/>
  <c r="I962"/>
  <c r="I963" s="1"/>
  <c r="H962"/>
  <c r="H963" s="1"/>
  <c r="G962"/>
  <c r="G963" s="1"/>
  <c r="F962"/>
  <c r="F963" s="1"/>
  <c r="E962"/>
  <c r="E963" s="1"/>
  <c r="D962"/>
  <c r="D963" s="1"/>
  <c r="C962"/>
  <c r="C963" s="1"/>
  <c r="R930"/>
  <c r="R931" s="1"/>
  <c r="Q930"/>
  <c r="Q931" s="1"/>
  <c r="P930"/>
  <c r="P931" s="1"/>
  <c r="O930"/>
  <c r="O931" s="1"/>
  <c r="N930"/>
  <c r="N931" s="1"/>
  <c r="M930"/>
  <c r="M931" s="1"/>
  <c r="L930"/>
  <c r="L931" s="1"/>
  <c r="K930"/>
  <c r="K931" s="1"/>
  <c r="J930"/>
  <c r="J931" s="1"/>
  <c r="I930"/>
  <c r="I931" s="1"/>
  <c r="H930"/>
  <c r="H931" s="1"/>
  <c r="G930"/>
  <c r="G931" s="1"/>
  <c r="F930"/>
  <c r="F931" s="1"/>
  <c r="E930"/>
  <c r="E931" s="1"/>
  <c r="D930"/>
  <c r="D931" s="1"/>
  <c r="C930"/>
  <c r="C931" s="1"/>
  <c r="R898"/>
  <c r="R899" s="1"/>
  <c r="Q898"/>
  <c r="Q899" s="1"/>
  <c r="P898"/>
  <c r="P899" s="1"/>
  <c r="O898"/>
  <c r="O899" s="1"/>
  <c r="N898"/>
  <c r="N899" s="1"/>
  <c r="M898"/>
  <c r="M899" s="1"/>
  <c r="L898"/>
  <c r="L899" s="1"/>
  <c r="K898"/>
  <c r="K899" s="1"/>
  <c r="J898"/>
  <c r="J899" s="1"/>
  <c r="I898"/>
  <c r="I899" s="1"/>
  <c r="H898"/>
  <c r="H899" s="1"/>
  <c r="G898"/>
  <c r="G899" s="1"/>
  <c r="F898"/>
  <c r="F899" s="1"/>
  <c r="E898"/>
  <c r="E899" s="1"/>
  <c r="D898"/>
  <c r="D899" s="1"/>
  <c r="C898"/>
  <c r="C899" s="1"/>
  <c r="R866"/>
  <c r="R867" s="1"/>
  <c r="Q866"/>
  <c r="Q867" s="1"/>
  <c r="P866"/>
  <c r="P867" s="1"/>
  <c r="O866"/>
  <c r="O867" s="1"/>
  <c r="N866"/>
  <c r="N867" s="1"/>
  <c r="M866"/>
  <c r="M867" s="1"/>
  <c r="L866"/>
  <c r="L867" s="1"/>
  <c r="K866"/>
  <c r="K867" s="1"/>
  <c r="J866"/>
  <c r="J867" s="1"/>
  <c r="I866"/>
  <c r="I867" s="1"/>
  <c r="H866"/>
  <c r="H867" s="1"/>
  <c r="G866"/>
  <c r="G867" s="1"/>
  <c r="F866"/>
  <c r="F867" s="1"/>
  <c r="E866"/>
  <c r="E867" s="1"/>
  <c r="D866"/>
  <c r="D867" s="1"/>
  <c r="C866"/>
  <c r="C867" s="1"/>
  <c r="R834"/>
  <c r="R835" s="1"/>
  <c r="Q834"/>
  <c r="Q835" s="1"/>
  <c r="P834"/>
  <c r="P835" s="1"/>
  <c r="O834"/>
  <c r="O835" s="1"/>
  <c r="N834"/>
  <c r="N835" s="1"/>
  <c r="M834"/>
  <c r="M835" s="1"/>
  <c r="L834"/>
  <c r="L835" s="1"/>
  <c r="K834"/>
  <c r="K835" s="1"/>
  <c r="J834"/>
  <c r="J835" s="1"/>
  <c r="I834"/>
  <c r="I835" s="1"/>
  <c r="H834"/>
  <c r="H835" s="1"/>
  <c r="G834"/>
  <c r="G835" s="1"/>
  <c r="F834"/>
  <c r="F835" s="1"/>
  <c r="E834"/>
  <c r="E835" s="1"/>
  <c r="D834"/>
  <c r="D835" s="1"/>
  <c r="C834"/>
  <c r="C835" s="1"/>
  <c r="R802"/>
  <c r="R803" s="1"/>
  <c r="Q802"/>
  <c r="Q803" s="1"/>
  <c r="P802"/>
  <c r="P803" s="1"/>
  <c r="O802"/>
  <c r="O803" s="1"/>
  <c r="N802"/>
  <c r="N803" s="1"/>
  <c r="M802"/>
  <c r="M803" s="1"/>
  <c r="L802"/>
  <c r="L803" s="1"/>
  <c r="K802"/>
  <c r="K803" s="1"/>
  <c r="J802"/>
  <c r="J803" s="1"/>
  <c r="I802"/>
  <c r="I803" s="1"/>
  <c r="H802"/>
  <c r="H803" s="1"/>
  <c r="G802"/>
  <c r="G803" s="1"/>
  <c r="F802"/>
  <c r="F803" s="1"/>
  <c r="E802"/>
  <c r="E803" s="1"/>
  <c r="D802"/>
  <c r="D803" s="1"/>
  <c r="C802"/>
  <c r="C803" s="1"/>
  <c r="R770"/>
  <c r="R771" s="1"/>
  <c r="Q770"/>
  <c r="Q771" s="1"/>
  <c r="P770"/>
  <c r="P771" s="1"/>
  <c r="O770"/>
  <c r="O771" s="1"/>
  <c r="N770"/>
  <c r="N771" s="1"/>
  <c r="M770"/>
  <c r="M771" s="1"/>
  <c r="L770"/>
  <c r="L771" s="1"/>
  <c r="K770"/>
  <c r="K771" s="1"/>
  <c r="J770"/>
  <c r="J771" s="1"/>
  <c r="I770"/>
  <c r="I771" s="1"/>
  <c r="H770"/>
  <c r="H771" s="1"/>
  <c r="G770"/>
  <c r="G771" s="1"/>
  <c r="F770"/>
  <c r="F771" s="1"/>
  <c r="E770"/>
  <c r="E771" s="1"/>
  <c r="D770"/>
  <c r="D771" s="1"/>
  <c r="C770"/>
  <c r="C771" s="1"/>
  <c r="R738"/>
  <c r="R739" s="1"/>
  <c r="Q738"/>
  <c r="Q739" s="1"/>
  <c r="P738"/>
  <c r="P739" s="1"/>
  <c r="O738"/>
  <c r="O739" s="1"/>
  <c r="N738"/>
  <c r="N739" s="1"/>
  <c r="M738"/>
  <c r="M739" s="1"/>
  <c r="L738"/>
  <c r="L739" s="1"/>
  <c r="K738"/>
  <c r="K739" s="1"/>
  <c r="J738"/>
  <c r="J739" s="1"/>
  <c r="I738"/>
  <c r="I739" s="1"/>
  <c r="H738"/>
  <c r="H739" s="1"/>
  <c r="G738"/>
  <c r="G739" s="1"/>
  <c r="F738"/>
  <c r="F739" s="1"/>
  <c r="E738"/>
  <c r="E739" s="1"/>
  <c r="D738"/>
  <c r="D739" s="1"/>
  <c r="C738"/>
  <c r="C739" s="1"/>
  <c r="R706"/>
  <c r="R707" s="1"/>
  <c r="Q706"/>
  <c r="Q707" s="1"/>
  <c r="P706"/>
  <c r="P707" s="1"/>
  <c r="O706"/>
  <c r="O707" s="1"/>
  <c r="N706"/>
  <c r="N707" s="1"/>
  <c r="M706"/>
  <c r="M707" s="1"/>
  <c r="L706"/>
  <c r="L707" s="1"/>
  <c r="K706"/>
  <c r="K707" s="1"/>
  <c r="J706"/>
  <c r="J707" s="1"/>
  <c r="I706"/>
  <c r="I707" s="1"/>
  <c r="H706"/>
  <c r="H707" s="1"/>
  <c r="G706"/>
  <c r="G707" s="1"/>
  <c r="F706"/>
  <c r="F707" s="1"/>
  <c r="E706"/>
  <c r="E707" s="1"/>
  <c r="D706"/>
  <c r="D707" s="1"/>
  <c r="C706"/>
  <c r="C707" s="1"/>
  <c r="R674"/>
  <c r="R675" s="1"/>
  <c r="Q674"/>
  <c r="Q675" s="1"/>
  <c r="P674"/>
  <c r="P675" s="1"/>
  <c r="O674"/>
  <c r="O675" s="1"/>
  <c r="N674"/>
  <c r="N675" s="1"/>
  <c r="M674"/>
  <c r="M675" s="1"/>
  <c r="L674"/>
  <c r="L675" s="1"/>
  <c r="K674"/>
  <c r="K675" s="1"/>
  <c r="J674"/>
  <c r="J675" s="1"/>
  <c r="I674"/>
  <c r="I675" s="1"/>
  <c r="H674"/>
  <c r="H675" s="1"/>
  <c r="G674"/>
  <c r="G675" s="1"/>
  <c r="F674"/>
  <c r="F675" s="1"/>
  <c r="E674"/>
  <c r="E675" s="1"/>
  <c r="D674"/>
  <c r="D675" s="1"/>
  <c r="C674"/>
  <c r="C675" s="1"/>
  <c r="R642"/>
  <c r="R643" s="1"/>
  <c r="Q642"/>
  <c r="Q643" s="1"/>
  <c r="P642"/>
  <c r="P643" s="1"/>
  <c r="O642"/>
  <c r="O643" s="1"/>
  <c r="N642"/>
  <c r="N643" s="1"/>
  <c r="M642"/>
  <c r="M643" s="1"/>
  <c r="L642"/>
  <c r="L643" s="1"/>
  <c r="K642"/>
  <c r="K643" s="1"/>
  <c r="J642"/>
  <c r="J643" s="1"/>
  <c r="I642"/>
  <c r="I643" s="1"/>
  <c r="H642"/>
  <c r="H643" s="1"/>
  <c r="G642"/>
  <c r="G643" s="1"/>
  <c r="F642"/>
  <c r="F643" s="1"/>
  <c r="E642"/>
  <c r="E643" s="1"/>
  <c r="D642"/>
  <c r="D643" s="1"/>
  <c r="C642"/>
  <c r="C643" s="1"/>
  <c r="R610"/>
  <c r="R611" s="1"/>
  <c r="Q610"/>
  <c r="Q611" s="1"/>
  <c r="P610"/>
  <c r="P611" s="1"/>
  <c r="O610"/>
  <c r="O611" s="1"/>
  <c r="N610"/>
  <c r="N611" s="1"/>
  <c r="M610"/>
  <c r="M611" s="1"/>
  <c r="L610"/>
  <c r="L611" s="1"/>
  <c r="K610"/>
  <c r="K611" s="1"/>
  <c r="J610"/>
  <c r="J611" s="1"/>
  <c r="I610"/>
  <c r="I611" s="1"/>
  <c r="H610"/>
  <c r="H611" s="1"/>
  <c r="G610"/>
  <c r="G611" s="1"/>
  <c r="F610"/>
  <c r="F611" s="1"/>
  <c r="E610"/>
  <c r="E611" s="1"/>
  <c r="D610"/>
  <c r="D611" s="1"/>
  <c r="C610"/>
  <c r="C611" s="1"/>
  <c r="R578"/>
  <c r="R579" s="1"/>
  <c r="Q578"/>
  <c r="Q579" s="1"/>
  <c r="P578"/>
  <c r="P579" s="1"/>
  <c r="O578"/>
  <c r="O579" s="1"/>
  <c r="N578"/>
  <c r="N579" s="1"/>
  <c r="M578"/>
  <c r="M579" s="1"/>
  <c r="L578"/>
  <c r="L579" s="1"/>
  <c r="K578"/>
  <c r="K579" s="1"/>
  <c r="J578"/>
  <c r="J579" s="1"/>
  <c r="I578"/>
  <c r="I579" s="1"/>
  <c r="H578"/>
  <c r="H579" s="1"/>
  <c r="G578"/>
  <c r="G579" s="1"/>
  <c r="F578"/>
  <c r="F579" s="1"/>
  <c r="E578"/>
  <c r="E579" s="1"/>
  <c r="D578"/>
  <c r="D579" s="1"/>
  <c r="C578"/>
  <c r="C579" s="1"/>
  <c r="R546"/>
  <c r="R547" s="1"/>
  <c r="Q546"/>
  <c r="Q547" s="1"/>
  <c r="P546"/>
  <c r="P547" s="1"/>
  <c r="O546"/>
  <c r="O547" s="1"/>
  <c r="N546"/>
  <c r="N547" s="1"/>
  <c r="M546"/>
  <c r="M547" s="1"/>
  <c r="L546"/>
  <c r="L547" s="1"/>
  <c r="K546"/>
  <c r="K547" s="1"/>
  <c r="J546"/>
  <c r="J547" s="1"/>
  <c r="I546"/>
  <c r="I547" s="1"/>
  <c r="H546"/>
  <c r="H547" s="1"/>
  <c r="G546"/>
  <c r="G547" s="1"/>
  <c r="F546"/>
  <c r="F547" s="1"/>
  <c r="E546"/>
  <c r="E547" s="1"/>
  <c r="D546"/>
  <c r="D547" s="1"/>
  <c r="C546"/>
  <c r="C547" s="1"/>
  <c r="R514"/>
  <c r="R515" s="1"/>
  <c r="Q514"/>
  <c r="Q515" s="1"/>
  <c r="P514"/>
  <c r="P515" s="1"/>
  <c r="O514"/>
  <c r="O515" s="1"/>
  <c r="N514"/>
  <c r="N515" s="1"/>
  <c r="M514"/>
  <c r="M515" s="1"/>
  <c r="L514"/>
  <c r="L515" s="1"/>
  <c r="K514"/>
  <c r="K515" s="1"/>
  <c r="J514"/>
  <c r="J515" s="1"/>
  <c r="I514"/>
  <c r="I515" s="1"/>
  <c r="H514"/>
  <c r="H515" s="1"/>
  <c r="G514"/>
  <c r="G515" s="1"/>
  <c r="F514"/>
  <c r="F515" s="1"/>
  <c r="E514"/>
  <c r="E515" s="1"/>
  <c r="D514"/>
  <c r="D515" s="1"/>
  <c r="C514"/>
  <c r="C515" s="1"/>
  <c r="R482"/>
  <c r="R483" s="1"/>
  <c r="Q482"/>
  <c r="Q483" s="1"/>
  <c r="P482"/>
  <c r="P483" s="1"/>
  <c r="O482"/>
  <c r="O483" s="1"/>
  <c r="N482"/>
  <c r="N483" s="1"/>
  <c r="M482"/>
  <c r="M483" s="1"/>
  <c r="L482"/>
  <c r="L483" s="1"/>
  <c r="K482"/>
  <c r="K483" s="1"/>
  <c r="J482"/>
  <c r="J483" s="1"/>
  <c r="I482"/>
  <c r="I483" s="1"/>
  <c r="H482"/>
  <c r="H483" s="1"/>
  <c r="G482"/>
  <c r="G483" s="1"/>
  <c r="F482"/>
  <c r="F483" s="1"/>
  <c r="E482"/>
  <c r="E483" s="1"/>
  <c r="D482"/>
  <c r="D483" s="1"/>
  <c r="C482"/>
  <c r="C483" s="1"/>
  <c r="R450"/>
  <c r="R451" s="1"/>
  <c r="Q450"/>
  <c r="Q451" s="1"/>
  <c r="P450"/>
  <c r="P451" s="1"/>
  <c r="O450"/>
  <c r="O451" s="1"/>
  <c r="N450"/>
  <c r="N451" s="1"/>
  <c r="M450"/>
  <c r="M451" s="1"/>
  <c r="L450"/>
  <c r="L451" s="1"/>
  <c r="K450"/>
  <c r="K451" s="1"/>
  <c r="J450"/>
  <c r="J451" s="1"/>
  <c r="I450"/>
  <c r="I451" s="1"/>
  <c r="H450"/>
  <c r="H451" s="1"/>
  <c r="G450"/>
  <c r="G451" s="1"/>
  <c r="F450"/>
  <c r="F451" s="1"/>
  <c r="E450"/>
  <c r="E451" s="1"/>
  <c r="D450"/>
  <c r="D451" s="1"/>
  <c r="C450"/>
  <c r="C451" s="1"/>
  <c r="R418"/>
  <c r="R419" s="1"/>
  <c r="Q418"/>
  <c r="Q419" s="1"/>
  <c r="P418"/>
  <c r="P419" s="1"/>
  <c r="O418"/>
  <c r="O419" s="1"/>
  <c r="N418"/>
  <c r="N419" s="1"/>
  <c r="M418"/>
  <c r="M419" s="1"/>
  <c r="L418"/>
  <c r="L419" s="1"/>
  <c r="K418"/>
  <c r="K419" s="1"/>
  <c r="J418"/>
  <c r="J419" s="1"/>
  <c r="I418"/>
  <c r="I419" s="1"/>
  <c r="H418"/>
  <c r="H419" s="1"/>
  <c r="G418"/>
  <c r="G419" s="1"/>
  <c r="F418"/>
  <c r="F419" s="1"/>
  <c r="E418"/>
  <c r="E419" s="1"/>
  <c r="D418"/>
  <c r="D419" s="1"/>
  <c r="C418"/>
  <c r="C419" s="1"/>
  <c r="R386"/>
  <c r="R387" s="1"/>
  <c r="Q386"/>
  <c r="Q387" s="1"/>
  <c r="P386"/>
  <c r="P387" s="1"/>
  <c r="O386"/>
  <c r="O387" s="1"/>
  <c r="N386"/>
  <c r="N387" s="1"/>
  <c r="M386"/>
  <c r="M387" s="1"/>
  <c r="L386"/>
  <c r="L387" s="1"/>
  <c r="K386"/>
  <c r="K387" s="1"/>
  <c r="J386"/>
  <c r="J387" s="1"/>
  <c r="I386"/>
  <c r="I387" s="1"/>
  <c r="H386"/>
  <c r="H387" s="1"/>
  <c r="G386"/>
  <c r="G387" s="1"/>
  <c r="F386"/>
  <c r="F387" s="1"/>
  <c r="E386"/>
  <c r="E387" s="1"/>
  <c r="D386"/>
  <c r="D387" s="1"/>
  <c r="C386"/>
  <c r="C387" s="1"/>
  <c r="R354"/>
  <c r="R355" s="1"/>
  <c r="Q354"/>
  <c r="Q355" s="1"/>
  <c r="P354"/>
  <c r="P355" s="1"/>
  <c r="O354"/>
  <c r="O355" s="1"/>
  <c r="N354"/>
  <c r="N355" s="1"/>
  <c r="M354"/>
  <c r="M355" s="1"/>
  <c r="L354"/>
  <c r="L355" s="1"/>
  <c r="K354"/>
  <c r="K355" s="1"/>
  <c r="J354"/>
  <c r="J355" s="1"/>
  <c r="I354"/>
  <c r="I355" s="1"/>
  <c r="H354"/>
  <c r="H355" s="1"/>
  <c r="G354"/>
  <c r="G355" s="1"/>
  <c r="F354"/>
  <c r="F355" s="1"/>
  <c r="E354"/>
  <c r="E355" s="1"/>
  <c r="D354"/>
  <c r="D355" s="1"/>
  <c r="C354"/>
  <c r="C355" s="1"/>
  <c r="R322"/>
  <c r="R323" s="1"/>
  <c r="Q322"/>
  <c r="Q323" s="1"/>
  <c r="P322"/>
  <c r="P323" s="1"/>
  <c r="O322"/>
  <c r="O323" s="1"/>
  <c r="N322"/>
  <c r="N323" s="1"/>
  <c r="M322"/>
  <c r="M323" s="1"/>
  <c r="L322"/>
  <c r="L323" s="1"/>
  <c r="K322"/>
  <c r="K323" s="1"/>
  <c r="J322"/>
  <c r="J323" s="1"/>
  <c r="I322"/>
  <c r="I323" s="1"/>
  <c r="H322"/>
  <c r="H323" s="1"/>
  <c r="G322"/>
  <c r="G323" s="1"/>
  <c r="F322"/>
  <c r="F323" s="1"/>
  <c r="E322"/>
  <c r="E323" s="1"/>
  <c r="D322"/>
  <c r="D323" s="1"/>
  <c r="C322"/>
  <c r="C323" s="1"/>
  <c r="R290"/>
  <c r="R291" s="1"/>
  <c r="Q290"/>
  <c r="Q291" s="1"/>
  <c r="P290"/>
  <c r="P291" s="1"/>
  <c r="O290"/>
  <c r="O291" s="1"/>
  <c r="N290"/>
  <c r="N291" s="1"/>
  <c r="M290"/>
  <c r="M291" s="1"/>
  <c r="L290"/>
  <c r="L291" s="1"/>
  <c r="K290"/>
  <c r="K291" s="1"/>
  <c r="J290"/>
  <c r="J291" s="1"/>
  <c r="I290"/>
  <c r="I291" s="1"/>
  <c r="H290"/>
  <c r="H291" s="1"/>
  <c r="G290"/>
  <c r="G291" s="1"/>
  <c r="F290"/>
  <c r="F291" s="1"/>
  <c r="E290"/>
  <c r="E291" s="1"/>
  <c r="D290"/>
  <c r="D291" s="1"/>
  <c r="C290"/>
  <c r="C291" s="1"/>
  <c r="R258"/>
  <c r="R259" s="1"/>
  <c r="Q258"/>
  <c r="Q259" s="1"/>
  <c r="P258"/>
  <c r="P259" s="1"/>
  <c r="O258"/>
  <c r="O259" s="1"/>
  <c r="N258"/>
  <c r="N259" s="1"/>
  <c r="M258"/>
  <c r="M259" s="1"/>
  <c r="L258"/>
  <c r="L259" s="1"/>
  <c r="K258"/>
  <c r="K259" s="1"/>
  <c r="J258"/>
  <c r="J259" s="1"/>
  <c r="I258"/>
  <c r="I259" s="1"/>
  <c r="H258"/>
  <c r="H259" s="1"/>
  <c r="G258"/>
  <c r="G259" s="1"/>
  <c r="F258"/>
  <c r="F259" s="1"/>
  <c r="E258"/>
  <c r="E259" s="1"/>
  <c r="D258"/>
  <c r="D259" s="1"/>
  <c r="C258"/>
  <c r="C259" s="1"/>
  <c r="R226"/>
  <c r="R227" s="1"/>
  <c r="Q226"/>
  <c r="Q227" s="1"/>
  <c r="P226"/>
  <c r="P227" s="1"/>
  <c r="O226"/>
  <c r="O227" s="1"/>
  <c r="N226"/>
  <c r="N227" s="1"/>
  <c r="M226"/>
  <c r="M227" s="1"/>
  <c r="L226"/>
  <c r="L227" s="1"/>
  <c r="K226"/>
  <c r="K227" s="1"/>
  <c r="J226"/>
  <c r="J227" s="1"/>
  <c r="I226"/>
  <c r="I227" s="1"/>
  <c r="H226"/>
  <c r="H227" s="1"/>
  <c r="G226"/>
  <c r="G227" s="1"/>
  <c r="F226"/>
  <c r="F227" s="1"/>
  <c r="E226"/>
  <c r="E227" s="1"/>
  <c r="D226"/>
  <c r="D227" s="1"/>
  <c r="C226"/>
  <c r="C227" s="1"/>
  <c r="R194"/>
  <c r="R195" s="1"/>
  <c r="Q194"/>
  <c r="Q195" s="1"/>
  <c r="P194"/>
  <c r="P195" s="1"/>
  <c r="O194"/>
  <c r="O195" s="1"/>
  <c r="N194"/>
  <c r="N195" s="1"/>
  <c r="M194"/>
  <c r="M195" s="1"/>
  <c r="L194"/>
  <c r="L195" s="1"/>
  <c r="K194"/>
  <c r="K195" s="1"/>
  <c r="J194"/>
  <c r="J195" s="1"/>
  <c r="I194"/>
  <c r="I195" s="1"/>
  <c r="H194"/>
  <c r="H195" s="1"/>
  <c r="G194"/>
  <c r="G195" s="1"/>
  <c r="F194"/>
  <c r="F195" s="1"/>
  <c r="E194"/>
  <c r="E195" s="1"/>
  <c r="D194"/>
  <c r="D195" s="1"/>
  <c r="C194"/>
  <c r="C195" s="1"/>
  <c r="R162"/>
  <c r="R163" s="1"/>
  <c r="Q162"/>
  <c r="Q163" s="1"/>
  <c r="P162"/>
  <c r="P163" s="1"/>
  <c r="O162"/>
  <c r="O163" s="1"/>
  <c r="N162"/>
  <c r="N163" s="1"/>
  <c r="M162"/>
  <c r="M163" s="1"/>
  <c r="L162"/>
  <c r="L163" s="1"/>
  <c r="K162"/>
  <c r="K163" s="1"/>
  <c r="J162"/>
  <c r="J163" s="1"/>
  <c r="I162"/>
  <c r="I163" s="1"/>
  <c r="H162"/>
  <c r="H163" s="1"/>
  <c r="G162"/>
  <c r="G163" s="1"/>
  <c r="F162"/>
  <c r="F163" s="1"/>
  <c r="E162"/>
  <c r="E163" s="1"/>
  <c r="D162"/>
  <c r="D163" s="1"/>
  <c r="C162"/>
  <c r="C163" s="1"/>
  <c r="R130"/>
  <c r="R131" s="1"/>
  <c r="Q130"/>
  <c r="Q131" s="1"/>
  <c r="P130"/>
  <c r="P131" s="1"/>
  <c r="O130"/>
  <c r="O131" s="1"/>
  <c r="N130"/>
  <c r="N131" s="1"/>
  <c r="M130"/>
  <c r="M131" s="1"/>
  <c r="L130"/>
  <c r="L131" s="1"/>
  <c r="K130"/>
  <c r="K131" s="1"/>
  <c r="J130"/>
  <c r="J131" s="1"/>
  <c r="I130"/>
  <c r="I131" s="1"/>
  <c r="H130"/>
  <c r="H131" s="1"/>
  <c r="G130"/>
  <c r="G131" s="1"/>
  <c r="F130"/>
  <c r="F131" s="1"/>
  <c r="E130"/>
  <c r="E131" s="1"/>
  <c r="D130"/>
  <c r="D131" s="1"/>
  <c r="C130"/>
  <c r="C131" s="1"/>
  <c r="R98"/>
  <c r="R99" s="1"/>
  <c r="Q98"/>
  <c r="Q99" s="1"/>
  <c r="P98"/>
  <c r="P99" s="1"/>
  <c r="O98"/>
  <c r="O99" s="1"/>
  <c r="N98"/>
  <c r="N99" s="1"/>
  <c r="M98"/>
  <c r="M99" s="1"/>
  <c r="L98"/>
  <c r="L99" s="1"/>
  <c r="K98"/>
  <c r="K99" s="1"/>
  <c r="J98"/>
  <c r="J99" s="1"/>
  <c r="I98"/>
  <c r="I99" s="1"/>
  <c r="H98"/>
  <c r="H99" s="1"/>
  <c r="G98"/>
  <c r="G99" s="1"/>
  <c r="F98"/>
  <c r="F99" s="1"/>
  <c r="E98"/>
  <c r="E99" s="1"/>
  <c r="D98"/>
  <c r="D99" s="1"/>
  <c r="C98"/>
  <c r="C99" s="1"/>
  <c r="R66"/>
  <c r="R67" s="1"/>
  <c r="Q66"/>
  <c r="Q67" s="1"/>
  <c r="P66"/>
  <c r="P67" s="1"/>
  <c r="O66"/>
  <c r="O67" s="1"/>
  <c r="N66"/>
  <c r="N67" s="1"/>
  <c r="M66"/>
  <c r="M67" s="1"/>
  <c r="L66"/>
  <c r="L67" s="1"/>
  <c r="K66"/>
  <c r="K67" s="1"/>
  <c r="J66"/>
  <c r="J67" s="1"/>
  <c r="I66"/>
  <c r="I67" s="1"/>
  <c r="H66"/>
  <c r="H67" s="1"/>
  <c r="G66"/>
  <c r="G67" s="1"/>
  <c r="F66"/>
  <c r="F67" s="1"/>
  <c r="E66"/>
  <c r="E67" s="1"/>
  <c r="D66"/>
  <c r="D67" s="1"/>
  <c r="C66"/>
  <c r="C67" s="1"/>
  <c r="R34" l="1"/>
  <c r="R35" s="1"/>
  <c r="Q34"/>
  <c r="Q35" s="1"/>
  <c r="P34"/>
  <c r="P35" s="1"/>
  <c r="O34"/>
  <c r="O35" s="1"/>
  <c r="N34"/>
  <c r="N35" s="1"/>
  <c r="M34"/>
  <c r="M35" s="1"/>
  <c r="L34"/>
  <c r="L35" s="1"/>
  <c r="K34"/>
  <c r="K35" s="1"/>
  <c r="J34"/>
  <c r="J35" s="1"/>
  <c r="I34"/>
  <c r="I35" s="1"/>
  <c r="H34"/>
  <c r="H35" s="1"/>
  <c r="G34"/>
  <c r="G35" s="1"/>
  <c r="F34"/>
  <c r="F35" s="1"/>
  <c r="E34"/>
  <c r="E35" s="1"/>
  <c r="D34"/>
  <c r="D35" s="1"/>
  <c r="C34"/>
  <c r="C35" s="1"/>
  <c r="D61" i="2" l="1"/>
  <c r="B72" i="22" s="1"/>
  <c r="E61" i="2"/>
  <c r="B72" i="25" s="1"/>
  <c r="R1004" i="1"/>
  <c r="N1004"/>
  <c r="J1004"/>
  <c r="I1004"/>
  <c r="E1004"/>
  <c r="S994"/>
  <c r="Q998" s="1"/>
  <c r="D1004"/>
  <c r="F1004"/>
  <c r="G1004"/>
  <c r="H1004"/>
  <c r="K1004"/>
  <c r="L1004"/>
  <c r="M1004"/>
  <c r="O1004"/>
  <c r="P1004"/>
  <c r="Q1004"/>
  <c r="C1004"/>
  <c r="F998" l="1"/>
  <c r="K998"/>
  <c r="O998"/>
  <c r="E998"/>
  <c r="I998"/>
  <c r="J998"/>
  <c r="N998"/>
  <c r="R998"/>
  <c r="C998"/>
  <c r="G998"/>
  <c r="L998"/>
  <c r="P998"/>
  <c r="D998"/>
  <c r="H998"/>
  <c r="M998"/>
  <c r="R1003"/>
  <c r="D1003"/>
  <c r="E1003"/>
  <c r="F1003"/>
  <c r="G1003"/>
  <c r="H1003"/>
  <c r="I1003"/>
  <c r="J1003"/>
  <c r="K1003"/>
  <c r="L1003"/>
  <c r="M1003"/>
  <c r="N1003"/>
  <c r="O1003"/>
  <c r="P1003"/>
  <c r="Q1003"/>
  <c r="D1002"/>
  <c r="E1002"/>
  <c r="F1002"/>
  <c r="G1002"/>
  <c r="H1002"/>
  <c r="I1002"/>
  <c r="J1002"/>
  <c r="K1002"/>
  <c r="L1002"/>
  <c r="M1002"/>
  <c r="N1002"/>
  <c r="O1002"/>
  <c r="P1002"/>
  <c r="Q1002"/>
  <c r="R1002"/>
  <c r="C1003"/>
  <c r="C1002"/>
  <c r="E1001"/>
  <c r="D1001"/>
  <c r="F1001"/>
  <c r="G1001"/>
  <c r="H1001"/>
  <c r="I1001"/>
  <c r="J1001"/>
  <c r="K1001"/>
  <c r="L1001"/>
  <c r="M1001"/>
  <c r="N1001"/>
  <c r="O1001"/>
  <c r="P1001"/>
  <c r="Q1001"/>
  <c r="R1001"/>
  <c r="C1001"/>
  <c r="D1000"/>
  <c r="E1000"/>
  <c r="F1000"/>
  <c r="G1000"/>
  <c r="H1000"/>
  <c r="I1000"/>
  <c r="J1000"/>
  <c r="K1000"/>
  <c r="L1000"/>
  <c r="M1000"/>
  <c r="N1000"/>
  <c r="O1000"/>
  <c r="P1000"/>
  <c r="Q1000"/>
  <c r="R1000"/>
  <c r="C1000"/>
  <c r="T998" l="1"/>
  <c r="B722" i="2"/>
  <c r="D722"/>
  <c r="B733" i="22" s="1"/>
  <c r="E722" i="2"/>
  <c r="B733" i="25" s="1"/>
  <c r="F722" i="2"/>
  <c r="G722"/>
  <c r="B733" i="28" s="1"/>
  <c r="C733" s="1"/>
  <c r="H722" i="2"/>
  <c r="I722"/>
  <c r="B733" i="31" s="1"/>
  <c r="J722" i="2"/>
  <c r="B733" i="37" s="1"/>
  <c r="L722" i="2"/>
  <c r="M722"/>
  <c r="N722"/>
  <c r="O722"/>
  <c r="P722"/>
  <c r="Q722"/>
  <c r="R722"/>
  <c r="B723"/>
  <c r="D723"/>
  <c r="B734" i="22" s="1"/>
  <c r="E723" i="2"/>
  <c r="B734" i="25" s="1"/>
  <c r="F723" i="2"/>
  <c r="G723"/>
  <c r="B734" i="28" s="1"/>
  <c r="C734" s="1"/>
  <c r="H723" i="2"/>
  <c r="I723"/>
  <c r="B734" i="31" s="1"/>
  <c r="J723" i="2"/>
  <c r="B734" i="37" s="1"/>
  <c r="L723" i="2"/>
  <c r="M723"/>
  <c r="N723"/>
  <c r="O723"/>
  <c r="P723"/>
  <c r="Q723"/>
  <c r="R723"/>
  <c r="B724"/>
  <c r="D724"/>
  <c r="B735" i="22" s="1"/>
  <c r="E724" i="2"/>
  <c r="B735" i="25" s="1"/>
  <c r="F724" i="2"/>
  <c r="G724"/>
  <c r="B735" i="28" s="1"/>
  <c r="C735" s="1"/>
  <c r="H724" i="2"/>
  <c r="I724"/>
  <c r="B735" i="31" s="1"/>
  <c r="J724" i="2"/>
  <c r="B735" i="37" s="1"/>
  <c r="L724" i="2"/>
  <c r="M724"/>
  <c r="N724"/>
  <c r="O724"/>
  <c r="P724"/>
  <c r="Q724"/>
  <c r="R724"/>
  <c r="B725"/>
  <c r="D725"/>
  <c r="B736" i="22" s="1"/>
  <c r="E725" i="2"/>
  <c r="B736" i="25" s="1"/>
  <c r="F725" i="2"/>
  <c r="G725"/>
  <c r="B736" i="28" s="1"/>
  <c r="C736" s="1"/>
  <c r="H725" i="2"/>
  <c r="I725"/>
  <c r="B736" i="31" s="1"/>
  <c r="J725" i="2"/>
  <c r="B736" i="37" s="1"/>
  <c r="L725" i="2"/>
  <c r="M725"/>
  <c r="N725"/>
  <c r="O725"/>
  <c r="P725"/>
  <c r="Q725"/>
  <c r="R725"/>
  <c r="B726"/>
  <c r="D726"/>
  <c r="B737" i="22" s="1"/>
  <c r="E726" i="2"/>
  <c r="B737" i="25" s="1"/>
  <c r="F726" i="2"/>
  <c r="G726"/>
  <c r="B737" i="28" s="1"/>
  <c r="C737" s="1"/>
  <c r="H726" i="2"/>
  <c r="I726"/>
  <c r="B737" i="31" s="1"/>
  <c r="J726" i="2"/>
  <c r="B737" i="37" s="1"/>
  <c r="L726" i="2"/>
  <c r="M726"/>
  <c r="N726"/>
  <c r="O726"/>
  <c r="P726"/>
  <c r="Q726"/>
  <c r="R726"/>
  <c r="B727"/>
  <c r="D727"/>
  <c r="B738" i="22" s="1"/>
  <c r="E727" i="2"/>
  <c r="B738" i="25" s="1"/>
  <c r="F727" i="2"/>
  <c r="G727"/>
  <c r="B738" i="28" s="1"/>
  <c r="C738" s="1"/>
  <c r="H727" i="2"/>
  <c r="I727"/>
  <c r="B738" i="31" s="1"/>
  <c r="J727" i="2"/>
  <c r="B738" i="37" s="1"/>
  <c r="L727" i="2"/>
  <c r="M727"/>
  <c r="N727"/>
  <c r="O727"/>
  <c r="P727"/>
  <c r="Q727"/>
  <c r="R727"/>
  <c r="B728"/>
  <c r="D728"/>
  <c r="B739" i="22" s="1"/>
  <c r="E728" i="2"/>
  <c r="B739" i="25" s="1"/>
  <c r="F728" i="2"/>
  <c r="G728"/>
  <c r="B739" i="28" s="1"/>
  <c r="C739" s="1"/>
  <c r="H728" i="2"/>
  <c r="I728"/>
  <c r="B739" i="31" s="1"/>
  <c r="J728" i="2"/>
  <c r="B739" i="37" s="1"/>
  <c r="L728" i="2"/>
  <c r="M728"/>
  <c r="N728"/>
  <c r="O728"/>
  <c r="P728"/>
  <c r="Q728"/>
  <c r="R728"/>
  <c r="B729"/>
  <c r="D729"/>
  <c r="B740" i="22" s="1"/>
  <c r="E729" i="2"/>
  <c r="B740" i="25" s="1"/>
  <c r="F729" i="2"/>
  <c r="G729"/>
  <c r="B740" i="28" s="1"/>
  <c r="C740" s="1"/>
  <c r="H729" i="2"/>
  <c r="I729"/>
  <c r="B740" i="31" s="1"/>
  <c r="J729" i="2"/>
  <c r="B740" i="37" s="1"/>
  <c r="L729" i="2"/>
  <c r="M729"/>
  <c r="N729"/>
  <c r="O729"/>
  <c r="P729"/>
  <c r="Q729"/>
  <c r="R729"/>
  <c r="B730"/>
  <c r="D730"/>
  <c r="B741" i="22" s="1"/>
  <c r="E730" i="2"/>
  <c r="B741" i="25" s="1"/>
  <c r="F730" i="2"/>
  <c r="G730"/>
  <c r="B741" i="28" s="1"/>
  <c r="C741" s="1"/>
  <c r="H730" i="2"/>
  <c r="I730"/>
  <c r="B741" i="31" s="1"/>
  <c r="J730" i="2"/>
  <c r="B741" i="37" s="1"/>
  <c r="L730" i="2"/>
  <c r="M730"/>
  <c r="N730"/>
  <c r="O730"/>
  <c r="P730"/>
  <c r="Q730"/>
  <c r="R730"/>
  <c r="B731"/>
  <c r="D731"/>
  <c r="B742" i="22" s="1"/>
  <c r="E731" i="2"/>
  <c r="B742" i="25" s="1"/>
  <c r="F731" i="2"/>
  <c r="G731"/>
  <c r="B742" i="28" s="1"/>
  <c r="C742" s="1"/>
  <c r="H731" i="2"/>
  <c r="I731"/>
  <c r="B742" i="31" s="1"/>
  <c r="J731" i="2"/>
  <c r="B742" i="37" s="1"/>
  <c r="L731" i="2"/>
  <c r="M731"/>
  <c r="N731"/>
  <c r="O731"/>
  <c r="P731"/>
  <c r="Q731"/>
  <c r="R731"/>
  <c r="B732"/>
  <c r="D732"/>
  <c r="B743" i="22" s="1"/>
  <c r="E732" i="2"/>
  <c r="B743" i="25" s="1"/>
  <c r="F732" i="2"/>
  <c r="G732"/>
  <c r="B743" i="28" s="1"/>
  <c r="C743" s="1"/>
  <c r="H732" i="2"/>
  <c r="I732"/>
  <c r="B743" i="31" s="1"/>
  <c r="J732" i="2"/>
  <c r="B743" i="37" s="1"/>
  <c r="L732" i="2"/>
  <c r="M732"/>
  <c r="N732"/>
  <c r="O732"/>
  <c r="P732"/>
  <c r="Q732"/>
  <c r="R732"/>
  <c r="B733"/>
  <c r="D733"/>
  <c r="B744" i="22" s="1"/>
  <c r="E733" i="2"/>
  <c r="B744" i="25" s="1"/>
  <c r="F733" i="2"/>
  <c r="G733"/>
  <c r="B744" i="28" s="1"/>
  <c r="C744" s="1"/>
  <c r="H733" i="2"/>
  <c r="I733"/>
  <c r="B744" i="31" s="1"/>
  <c r="J733" i="2"/>
  <c r="B744" i="37" s="1"/>
  <c r="L733" i="2"/>
  <c r="M733"/>
  <c r="N733"/>
  <c r="O733"/>
  <c r="P733"/>
  <c r="Q733"/>
  <c r="R733"/>
  <c r="B734"/>
  <c r="D734"/>
  <c r="B745" i="22" s="1"/>
  <c r="E734" i="2"/>
  <c r="B745" i="25" s="1"/>
  <c r="F734" i="2"/>
  <c r="G734"/>
  <c r="B745" i="28" s="1"/>
  <c r="C745" s="1"/>
  <c r="H734" i="2"/>
  <c r="I734"/>
  <c r="B745" i="31" s="1"/>
  <c r="J734" i="2"/>
  <c r="B745" i="37" s="1"/>
  <c r="L734" i="2"/>
  <c r="M734"/>
  <c r="N734"/>
  <c r="O734"/>
  <c r="P734"/>
  <c r="Q734"/>
  <c r="R734"/>
  <c r="B735"/>
  <c r="D735"/>
  <c r="B746" i="22" s="1"/>
  <c r="E735" i="2"/>
  <c r="B746" i="25" s="1"/>
  <c r="F735" i="2"/>
  <c r="G735"/>
  <c r="B746" i="28" s="1"/>
  <c r="C746" s="1"/>
  <c r="H735" i="2"/>
  <c r="I735"/>
  <c r="B746" i="31" s="1"/>
  <c r="J735" i="2"/>
  <c r="B746" i="37" s="1"/>
  <c r="L735" i="2"/>
  <c r="M735"/>
  <c r="N735"/>
  <c r="O735"/>
  <c r="P735"/>
  <c r="Q735"/>
  <c r="R735"/>
  <c r="B736"/>
  <c r="D736"/>
  <c r="B747" i="22" s="1"/>
  <c r="E736" i="2"/>
  <c r="B747" i="25" s="1"/>
  <c r="F736" i="2"/>
  <c r="G736"/>
  <c r="B747" i="28" s="1"/>
  <c r="C747" s="1"/>
  <c r="H736" i="2"/>
  <c r="I736"/>
  <c r="B747" i="31" s="1"/>
  <c r="J736" i="2"/>
  <c r="B747" i="37" s="1"/>
  <c r="L736" i="2"/>
  <c r="M736"/>
  <c r="N736"/>
  <c r="O736"/>
  <c r="P736"/>
  <c r="Q736"/>
  <c r="R736"/>
  <c r="B737"/>
  <c r="D737"/>
  <c r="B748" i="22" s="1"/>
  <c r="E737" i="2"/>
  <c r="B748" i="25" s="1"/>
  <c r="F737" i="2"/>
  <c r="G737"/>
  <c r="B748" i="28" s="1"/>
  <c r="C748" s="1"/>
  <c r="H737" i="2"/>
  <c r="I737"/>
  <c r="B748" i="31" s="1"/>
  <c r="J737" i="2"/>
  <c r="B748" i="37" s="1"/>
  <c r="L737" i="2"/>
  <c r="M737"/>
  <c r="N737"/>
  <c r="O737"/>
  <c r="P737"/>
  <c r="Q737"/>
  <c r="R737"/>
  <c r="B738"/>
  <c r="D738"/>
  <c r="B749" i="22" s="1"/>
  <c r="E738" i="2"/>
  <c r="B749" i="25" s="1"/>
  <c r="F738" i="2"/>
  <c r="G738"/>
  <c r="B749" i="28" s="1"/>
  <c r="C749" s="1"/>
  <c r="H738" i="2"/>
  <c r="I738"/>
  <c r="B749" i="31" s="1"/>
  <c r="J738" i="2"/>
  <c r="B749" i="37" s="1"/>
  <c r="L738" i="2"/>
  <c r="M738"/>
  <c r="N738"/>
  <c r="O738"/>
  <c r="P738"/>
  <c r="Q738"/>
  <c r="R738"/>
  <c r="B739"/>
  <c r="D739"/>
  <c r="B750" i="22" s="1"/>
  <c r="E739" i="2"/>
  <c r="B750" i="25" s="1"/>
  <c r="F739" i="2"/>
  <c r="G739"/>
  <c r="B750" i="28" s="1"/>
  <c r="C750" s="1"/>
  <c r="H739" i="2"/>
  <c r="I739"/>
  <c r="B750" i="31" s="1"/>
  <c r="J739" i="2"/>
  <c r="B750" i="37" s="1"/>
  <c r="L739" i="2"/>
  <c r="M739"/>
  <c r="N739"/>
  <c r="O739"/>
  <c r="P739"/>
  <c r="Q739"/>
  <c r="R739"/>
  <c r="B740"/>
  <c r="D740"/>
  <c r="B751" i="22" s="1"/>
  <c r="E740" i="2"/>
  <c r="B751" i="25" s="1"/>
  <c r="F740" i="2"/>
  <c r="G740"/>
  <c r="B751" i="28" s="1"/>
  <c r="C751" s="1"/>
  <c r="H740" i="2"/>
  <c r="I740"/>
  <c r="B751" i="31" s="1"/>
  <c r="J740" i="2"/>
  <c r="B751" i="37" s="1"/>
  <c r="L740" i="2"/>
  <c r="M740"/>
  <c r="N740"/>
  <c r="O740"/>
  <c r="P740"/>
  <c r="Q740"/>
  <c r="R740"/>
  <c r="B741"/>
  <c r="D741"/>
  <c r="B752" i="22" s="1"/>
  <c r="E741" i="2"/>
  <c r="B752" i="25" s="1"/>
  <c r="F741" i="2"/>
  <c r="G741"/>
  <c r="B752" i="28" s="1"/>
  <c r="C752" s="1"/>
  <c r="H741" i="2"/>
  <c r="I741"/>
  <c r="B752" i="31" s="1"/>
  <c r="J741" i="2"/>
  <c r="B752" i="37" s="1"/>
  <c r="L741" i="2"/>
  <c r="M741"/>
  <c r="N741"/>
  <c r="O741"/>
  <c r="P741"/>
  <c r="Q741"/>
  <c r="R741"/>
  <c r="B742"/>
  <c r="D742"/>
  <c r="B753" i="22" s="1"/>
  <c r="E742" i="2"/>
  <c r="B753" i="25" s="1"/>
  <c r="F742" i="2"/>
  <c r="G742"/>
  <c r="B753" i="28" s="1"/>
  <c r="C753" s="1"/>
  <c r="H742" i="2"/>
  <c r="I742"/>
  <c r="B753" i="31" s="1"/>
  <c r="J742" i="2"/>
  <c r="B753" i="37" s="1"/>
  <c r="L742" i="2"/>
  <c r="M742"/>
  <c r="N742"/>
  <c r="O742"/>
  <c r="P742"/>
  <c r="Q742"/>
  <c r="R742"/>
  <c r="B743"/>
  <c r="D743"/>
  <c r="B754" i="22" s="1"/>
  <c r="E743" i="2"/>
  <c r="B754" i="25" s="1"/>
  <c r="F743" i="2"/>
  <c r="G743"/>
  <c r="B754" i="28" s="1"/>
  <c r="C754" s="1"/>
  <c r="H743" i="2"/>
  <c r="I743"/>
  <c r="B754" i="31" s="1"/>
  <c r="J743" i="2"/>
  <c r="B754" i="37" s="1"/>
  <c r="L743" i="2"/>
  <c r="M743"/>
  <c r="N743"/>
  <c r="O743"/>
  <c r="P743"/>
  <c r="Q743"/>
  <c r="R743"/>
  <c r="B744"/>
  <c r="D744"/>
  <c r="B755" i="22" s="1"/>
  <c r="E744" i="2"/>
  <c r="B755" i="25" s="1"/>
  <c r="F744" i="2"/>
  <c r="G744"/>
  <c r="B755" i="28" s="1"/>
  <c r="C755" s="1"/>
  <c r="H744" i="2"/>
  <c r="I744"/>
  <c r="B755" i="31" s="1"/>
  <c r="J744" i="2"/>
  <c r="B755" i="37" s="1"/>
  <c r="L744" i="2"/>
  <c r="M744"/>
  <c r="N744"/>
  <c r="O744"/>
  <c r="P744"/>
  <c r="Q744"/>
  <c r="R744"/>
  <c r="B745"/>
  <c r="D745"/>
  <c r="B756" i="22" s="1"/>
  <c r="E745" i="2"/>
  <c r="B756" i="25" s="1"/>
  <c r="F745" i="2"/>
  <c r="G745"/>
  <c r="B756" i="28" s="1"/>
  <c r="C756" s="1"/>
  <c r="H745" i="2"/>
  <c r="I745"/>
  <c r="B756" i="31" s="1"/>
  <c r="J745" i="2"/>
  <c r="B756" i="37" s="1"/>
  <c r="L745" i="2"/>
  <c r="M745"/>
  <c r="N745"/>
  <c r="O745"/>
  <c r="P745"/>
  <c r="Q745"/>
  <c r="R745"/>
  <c r="B698"/>
  <c r="D698"/>
  <c r="B709" i="22" s="1"/>
  <c r="E698" i="2"/>
  <c r="B709" i="25" s="1"/>
  <c r="F698" i="2"/>
  <c r="G698"/>
  <c r="B709" i="28" s="1"/>
  <c r="C709" s="1"/>
  <c r="H698" i="2"/>
  <c r="I698"/>
  <c r="B709" i="31" s="1"/>
  <c r="J698" i="2"/>
  <c r="B709" i="37" s="1"/>
  <c r="L698" i="2"/>
  <c r="M698"/>
  <c r="N698"/>
  <c r="O698"/>
  <c r="P698"/>
  <c r="Q698"/>
  <c r="R698"/>
  <c r="B699"/>
  <c r="D699"/>
  <c r="B710" i="22" s="1"/>
  <c r="E699" i="2"/>
  <c r="B710" i="25" s="1"/>
  <c r="F699" i="2"/>
  <c r="G699"/>
  <c r="B710" i="28" s="1"/>
  <c r="C710" s="1"/>
  <c r="H699" i="2"/>
  <c r="I699"/>
  <c r="B710" i="31" s="1"/>
  <c r="J699" i="2"/>
  <c r="B710" i="37" s="1"/>
  <c r="L699" i="2"/>
  <c r="M699"/>
  <c r="N699"/>
  <c r="O699"/>
  <c r="P699"/>
  <c r="Q699"/>
  <c r="R699"/>
  <c r="B700"/>
  <c r="D700"/>
  <c r="B711" i="22" s="1"/>
  <c r="E700" i="2"/>
  <c r="B711" i="25" s="1"/>
  <c r="F700" i="2"/>
  <c r="G700"/>
  <c r="B711" i="28" s="1"/>
  <c r="C711" s="1"/>
  <c r="H700" i="2"/>
  <c r="I700"/>
  <c r="B711" i="31" s="1"/>
  <c r="J700" i="2"/>
  <c r="B711" i="37" s="1"/>
  <c r="L700" i="2"/>
  <c r="M700"/>
  <c r="N700"/>
  <c r="O700"/>
  <c r="P700"/>
  <c r="Q700"/>
  <c r="R700"/>
  <c r="B701"/>
  <c r="D701"/>
  <c r="B712" i="22" s="1"/>
  <c r="E701" i="2"/>
  <c r="B712" i="25" s="1"/>
  <c r="F701" i="2"/>
  <c r="G701"/>
  <c r="B712" i="28" s="1"/>
  <c r="C712" s="1"/>
  <c r="H701" i="2"/>
  <c r="I701"/>
  <c r="B712" i="31" s="1"/>
  <c r="J701" i="2"/>
  <c r="B712" i="37" s="1"/>
  <c r="L701" i="2"/>
  <c r="M701"/>
  <c r="N701"/>
  <c r="O701"/>
  <c r="P701"/>
  <c r="Q701"/>
  <c r="R701"/>
  <c r="B702"/>
  <c r="D702"/>
  <c r="B713" i="22" s="1"/>
  <c r="E702" i="2"/>
  <c r="B713" i="25" s="1"/>
  <c r="F702" i="2"/>
  <c r="G702"/>
  <c r="B713" i="28" s="1"/>
  <c r="C713" s="1"/>
  <c r="H702" i="2"/>
  <c r="I702"/>
  <c r="B713" i="31" s="1"/>
  <c r="J702" i="2"/>
  <c r="B713" i="37" s="1"/>
  <c r="L702" i="2"/>
  <c r="M702"/>
  <c r="N702"/>
  <c r="O702"/>
  <c r="P702"/>
  <c r="Q702"/>
  <c r="R702"/>
  <c r="B703"/>
  <c r="D703"/>
  <c r="B714" i="22" s="1"/>
  <c r="E703" i="2"/>
  <c r="B714" i="25" s="1"/>
  <c r="F703" i="2"/>
  <c r="G703"/>
  <c r="B714" i="28" s="1"/>
  <c r="C714" s="1"/>
  <c r="H703" i="2"/>
  <c r="I703"/>
  <c r="B714" i="31" s="1"/>
  <c r="J703" i="2"/>
  <c r="B714" i="37" s="1"/>
  <c r="L703" i="2"/>
  <c r="M703"/>
  <c r="N703"/>
  <c r="O703"/>
  <c r="P703"/>
  <c r="Q703"/>
  <c r="R703"/>
  <c r="B704"/>
  <c r="D704"/>
  <c r="B715" i="22" s="1"/>
  <c r="E704" i="2"/>
  <c r="B715" i="25" s="1"/>
  <c r="F704" i="2"/>
  <c r="G704"/>
  <c r="B715" i="28" s="1"/>
  <c r="C715" s="1"/>
  <c r="H704" i="2"/>
  <c r="I704"/>
  <c r="B715" i="31" s="1"/>
  <c r="J704" i="2"/>
  <c r="B715" i="37" s="1"/>
  <c r="L704" i="2"/>
  <c r="M704"/>
  <c r="N704"/>
  <c r="O704"/>
  <c r="P704"/>
  <c r="Q704"/>
  <c r="R704"/>
  <c r="B705"/>
  <c r="D705"/>
  <c r="B716" i="22" s="1"/>
  <c r="E705" i="2"/>
  <c r="B716" i="25" s="1"/>
  <c r="F705" i="2"/>
  <c r="G705"/>
  <c r="B716" i="28" s="1"/>
  <c r="C716" s="1"/>
  <c r="H705" i="2"/>
  <c r="I705"/>
  <c r="B716" i="31" s="1"/>
  <c r="J705" i="2"/>
  <c r="B716" i="37" s="1"/>
  <c r="L705" i="2"/>
  <c r="M705"/>
  <c r="N705"/>
  <c r="O705"/>
  <c r="P705"/>
  <c r="Q705"/>
  <c r="R705"/>
  <c r="B706"/>
  <c r="D706"/>
  <c r="B717" i="22" s="1"/>
  <c r="E706" i="2"/>
  <c r="B717" i="25" s="1"/>
  <c r="F706" i="2"/>
  <c r="G706"/>
  <c r="B717" i="28" s="1"/>
  <c r="C717" s="1"/>
  <c r="H706" i="2"/>
  <c r="I706"/>
  <c r="B717" i="31" s="1"/>
  <c r="J706" i="2"/>
  <c r="B717" i="37" s="1"/>
  <c r="L706" i="2"/>
  <c r="M706"/>
  <c r="N706"/>
  <c r="O706"/>
  <c r="P706"/>
  <c r="Q706"/>
  <c r="R706"/>
  <c r="B707"/>
  <c r="D707"/>
  <c r="B718" i="22" s="1"/>
  <c r="E707" i="2"/>
  <c r="B718" i="25" s="1"/>
  <c r="F707" i="2"/>
  <c r="G707"/>
  <c r="B718" i="28" s="1"/>
  <c r="C718" s="1"/>
  <c r="H707" i="2"/>
  <c r="I707"/>
  <c r="B718" i="31" s="1"/>
  <c r="J707" i="2"/>
  <c r="B718" i="37" s="1"/>
  <c r="L707" i="2"/>
  <c r="M707"/>
  <c r="N707"/>
  <c r="O707"/>
  <c r="P707"/>
  <c r="Q707"/>
  <c r="R707"/>
  <c r="B708"/>
  <c r="D708"/>
  <c r="B719" i="22" s="1"/>
  <c r="E708" i="2"/>
  <c r="B719" i="25" s="1"/>
  <c r="F708" i="2"/>
  <c r="G708"/>
  <c r="B719" i="28" s="1"/>
  <c r="C719" s="1"/>
  <c r="H708" i="2"/>
  <c r="I708"/>
  <c r="B719" i="31" s="1"/>
  <c r="J708" i="2"/>
  <c r="B719" i="37" s="1"/>
  <c r="L708" i="2"/>
  <c r="M708"/>
  <c r="N708"/>
  <c r="O708"/>
  <c r="P708"/>
  <c r="Q708"/>
  <c r="R708"/>
  <c r="B709"/>
  <c r="D709"/>
  <c r="B720" i="22" s="1"/>
  <c r="E709" i="2"/>
  <c r="B720" i="25" s="1"/>
  <c r="F709" i="2"/>
  <c r="G709"/>
  <c r="B720" i="28" s="1"/>
  <c r="C720" s="1"/>
  <c r="H709" i="2"/>
  <c r="I709"/>
  <c r="B720" i="31" s="1"/>
  <c r="J709" i="2"/>
  <c r="B720" i="37" s="1"/>
  <c r="L709" i="2"/>
  <c r="M709"/>
  <c r="N709"/>
  <c r="O709"/>
  <c r="P709"/>
  <c r="Q709"/>
  <c r="R709"/>
  <c r="B710"/>
  <c r="D710"/>
  <c r="B721" i="22" s="1"/>
  <c r="E710" i="2"/>
  <c r="B721" i="25" s="1"/>
  <c r="F710" i="2"/>
  <c r="G710"/>
  <c r="B721" i="28" s="1"/>
  <c r="C721" s="1"/>
  <c r="H710" i="2"/>
  <c r="I710"/>
  <c r="B721" i="31" s="1"/>
  <c r="J710" i="2"/>
  <c r="B721" i="37" s="1"/>
  <c r="L710" i="2"/>
  <c r="M710"/>
  <c r="N710"/>
  <c r="O710"/>
  <c r="P710"/>
  <c r="Q710"/>
  <c r="R710"/>
  <c r="B711"/>
  <c r="D711"/>
  <c r="B722" i="22" s="1"/>
  <c r="E711" i="2"/>
  <c r="B722" i="25" s="1"/>
  <c r="F711" i="2"/>
  <c r="G711"/>
  <c r="B722" i="28" s="1"/>
  <c r="C722" s="1"/>
  <c r="H711" i="2"/>
  <c r="I711"/>
  <c r="B722" i="31" s="1"/>
  <c r="J711" i="2"/>
  <c r="B722" i="37" s="1"/>
  <c r="L711" i="2"/>
  <c r="M711"/>
  <c r="N711"/>
  <c r="O711"/>
  <c r="P711"/>
  <c r="Q711"/>
  <c r="R711"/>
  <c r="B712"/>
  <c r="D712"/>
  <c r="B723" i="22" s="1"/>
  <c r="E712" i="2"/>
  <c r="B723" i="25" s="1"/>
  <c r="F712" i="2"/>
  <c r="G712"/>
  <c r="B723" i="28" s="1"/>
  <c r="C723" s="1"/>
  <c r="H712" i="2"/>
  <c r="I712"/>
  <c r="B723" i="31" s="1"/>
  <c r="J712" i="2"/>
  <c r="B723" i="37" s="1"/>
  <c r="L712" i="2"/>
  <c r="M712"/>
  <c r="N712"/>
  <c r="O712"/>
  <c r="P712"/>
  <c r="Q712"/>
  <c r="R712"/>
  <c r="B713"/>
  <c r="D713"/>
  <c r="B724" i="22" s="1"/>
  <c r="E713" i="2"/>
  <c r="B724" i="25" s="1"/>
  <c r="F713" i="2"/>
  <c r="G713"/>
  <c r="B724" i="28" s="1"/>
  <c r="C724" s="1"/>
  <c r="H713" i="2"/>
  <c r="I713"/>
  <c r="B724" i="31" s="1"/>
  <c r="J713" i="2"/>
  <c r="B724" i="37" s="1"/>
  <c r="L713" i="2"/>
  <c r="M713"/>
  <c r="N713"/>
  <c r="O713"/>
  <c r="P713"/>
  <c r="Q713"/>
  <c r="R713"/>
  <c r="B714"/>
  <c r="D714"/>
  <c r="B725" i="22" s="1"/>
  <c r="E714" i="2"/>
  <c r="B725" i="25" s="1"/>
  <c r="F714" i="2"/>
  <c r="G714"/>
  <c r="B725" i="28" s="1"/>
  <c r="C725" s="1"/>
  <c r="H714" i="2"/>
  <c r="I714"/>
  <c r="B725" i="31" s="1"/>
  <c r="J714" i="2"/>
  <c r="B725" i="37" s="1"/>
  <c r="L714" i="2"/>
  <c r="M714"/>
  <c r="N714"/>
  <c r="O714"/>
  <c r="P714"/>
  <c r="Q714"/>
  <c r="R714"/>
  <c r="B715"/>
  <c r="D715"/>
  <c r="B726" i="22" s="1"/>
  <c r="E715" i="2"/>
  <c r="B726" i="25" s="1"/>
  <c r="F715" i="2"/>
  <c r="G715"/>
  <c r="B726" i="28" s="1"/>
  <c r="C726" s="1"/>
  <c r="H715" i="2"/>
  <c r="I715"/>
  <c r="B726" i="31" s="1"/>
  <c r="J715" i="2"/>
  <c r="B726" i="37" s="1"/>
  <c r="L715" i="2"/>
  <c r="M715"/>
  <c r="N715"/>
  <c r="O715"/>
  <c r="P715"/>
  <c r="Q715"/>
  <c r="R715"/>
  <c r="B716"/>
  <c r="D716"/>
  <c r="B727" i="22" s="1"/>
  <c r="E716" i="2"/>
  <c r="B727" i="25" s="1"/>
  <c r="F716" i="2"/>
  <c r="G716"/>
  <c r="B727" i="28" s="1"/>
  <c r="C727" s="1"/>
  <c r="H716" i="2"/>
  <c r="I716"/>
  <c r="B727" i="31" s="1"/>
  <c r="J716" i="2"/>
  <c r="B727" i="37" s="1"/>
  <c r="L716" i="2"/>
  <c r="M716"/>
  <c r="N716"/>
  <c r="O716"/>
  <c r="P716"/>
  <c r="Q716"/>
  <c r="R716"/>
  <c r="B717"/>
  <c r="D717"/>
  <c r="B728" i="22" s="1"/>
  <c r="E717" i="2"/>
  <c r="B728" i="25" s="1"/>
  <c r="F717" i="2"/>
  <c r="G717"/>
  <c r="B728" i="28" s="1"/>
  <c r="C728" s="1"/>
  <c r="H717" i="2"/>
  <c r="I717"/>
  <c r="B728" i="31" s="1"/>
  <c r="J717" i="2"/>
  <c r="B728" i="37" s="1"/>
  <c r="L717" i="2"/>
  <c r="M717"/>
  <c r="N717"/>
  <c r="O717"/>
  <c r="P717"/>
  <c r="Q717"/>
  <c r="R717"/>
  <c r="B718"/>
  <c r="D718"/>
  <c r="B729" i="22" s="1"/>
  <c r="E718" i="2"/>
  <c r="B729" i="25" s="1"/>
  <c r="F718" i="2"/>
  <c r="G718"/>
  <c r="B729" i="28" s="1"/>
  <c r="C729" s="1"/>
  <c r="H718" i="2"/>
  <c r="I718"/>
  <c r="B729" i="31" s="1"/>
  <c r="J718" i="2"/>
  <c r="B729" i="37" s="1"/>
  <c r="L718" i="2"/>
  <c r="M718"/>
  <c r="N718"/>
  <c r="O718"/>
  <c r="P718"/>
  <c r="Q718"/>
  <c r="R718"/>
  <c r="B719"/>
  <c r="D719"/>
  <c r="B730" i="22" s="1"/>
  <c r="E719" i="2"/>
  <c r="B730" i="25" s="1"/>
  <c r="F719" i="2"/>
  <c r="G719"/>
  <c r="B730" i="28" s="1"/>
  <c r="C730" s="1"/>
  <c r="H719" i="2"/>
  <c r="I719"/>
  <c r="B730" i="31" s="1"/>
  <c r="J719" i="2"/>
  <c r="B730" i="37" s="1"/>
  <c r="L719" i="2"/>
  <c r="M719"/>
  <c r="N719"/>
  <c r="O719"/>
  <c r="P719"/>
  <c r="Q719"/>
  <c r="R719"/>
  <c r="B720"/>
  <c r="D720"/>
  <c r="B731" i="22" s="1"/>
  <c r="E720" i="2"/>
  <c r="B731" i="25" s="1"/>
  <c r="F720" i="2"/>
  <c r="G720"/>
  <c r="B731" i="28" s="1"/>
  <c r="C731" s="1"/>
  <c r="H720" i="2"/>
  <c r="I720"/>
  <c r="B731" i="31" s="1"/>
  <c r="J720" i="2"/>
  <c r="B731" i="37" s="1"/>
  <c r="L720" i="2"/>
  <c r="M720"/>
  <c r="N720"/>
  <c r="O720"/>
  <c r="P720"/>
  <c r="Q720"/>
  <c r="R720"/>
  <c r="B721"/>
  <c r="D721"/>
  <c r="B732" i="22" s="1"/>
  <c r="E721" i="2"/>
  <c r="B732" i="25" s="1"/>
  <c r="F721" i="2"/>
  <c r="G721"/>
  <c r="B732" i="28" s="1"/>
  <c r="C732" s="1"/>
  <c r="H721" i="2"/>
  <c r="I721"/>
  <c r="B732" i="31" s="1"/>
  <c r="J721" i="2"/>
  <c r="B732" i="37" s="1"/>
  <c r="L721" i="2"/>
  <c r="M721"/>
  <c r="N721"/>
  <c r="O721"/>
  <c r="P721"/>
  <c r="Q721"/>
  <c r="R721"/>
  <c r="D674"/>
  <c r="B685" i="22" s="1"/>
  <c r="E674" i="2"/>
  <c r="B685" i="25" s="1"/>
  <c r="F674" i="2"/>
  <c r="G674"/>
  <c r="B685" i="28" s="1"/>
  <c r="C685" s="1"/>
  <c r="H674" i="2"/>
  <c r="I674"/>
  <c r="B685" i="31" s="1"/>
  <c r="J674" i="2"/>
  <c r="B685" i="37" s="1"/>
  <c r="D675" i="2"/>
  <c r="B686" i="22" s="1"/>
  <c r="E675" i="2"/>
  <c r="B686" i="25" s="1"/>
  <c r="F675" i="2"/>
  <c r="G675"/>
  <c r="B686" i="28" s="1"/>
  <c r="C686" s="1"/>
  <c r="H675" i="2"/>
  <c r="I675"/>
  <c r="B686" i="31" s="1"/>
  <c r="J675" i="2"/>
  <c r="B686" i="37" s="1"/>
  <c r="D676" i="2"/>
  <c r="B687" i="22" s="1"/>
  <c r="E676" i="2"/>
  <c r="B687" i="25" s="1"/>
  <c r="F676" i="2"/>
  <c r="G676"/>
  <c r="B687" i="28" s="1"/>
  <c r="C687" s="1"/>
  <c r="H676" i="2"/>
  <c r="I676"/>
  <c r="B687" i="31" s="1"/>
  <c r="J676" i="2"/>
  <c r="B687" i="37" s="1"/>
  <c r="D677" i="2"/>
  <c r="B688" i="22" s="1"/>
  <c r="E677" i="2"/>
  <c r="B688" i="25" s="1"/>
  <c r="F677" i="2"/>
  <c r="G677"/>
  <c r="B688" i="28" s="1"/>
  <c r="C688" s="1"/>
  <c r="H677" i="2"/>
  <c r="I677"/>
  <c r="B688" i="31" s="1"/>
  <c r="J677" i="2"/>
  <c r="B688" i="37" s="1"/>
  <c r="D678" i="2"/>
  <c r="B689" i="22" s="1"/>
  <c r="E678" i="2"/>
  <c r="B689" i="25" s="1"/>
  <c r="F678" i="2"/>
  <c r="G678"/>
  <c r="B689" i="28" s="1"/>
  <c r="C689" s="1"/>
  <c r="H678" i="2"/>
  <c r="I678"/>
  <c r="B689" i="31" s="1"/>
  <c r="J678" i="2"/>
  <c r="B689" i="37" s="1"/>
  <c r="D679" i="2"/>
  <c r="B690" i="22" s="1"/>
  <c r="E679" i="2"/>
  <c r="B690" i="25" s="1"/>
  <c r="F679" i="2"/>
  <c r="G679"/>
  <c r="B690" i="28" s="1"/>
  <c r="C690" s="1"/>
  <c r="H679" i="2"/>
  <c r="I679"/>
  <c r="B690" i="31" s="1"/>
  <c r="J679" i="2"/>
  <c r="B690" i="37" s="1"/>
  <c r="D680" i="2"/>
  <c r="B691" i="22" s="1"/>
  <c r="E680" i="2"/>
  <c r="B691" i="25" s="1"/>
  <c r="F680" i="2"/>
  <c r="G680"/>
  <c r="B691" i="28" s="1"/>
  <c r="C691" s="1"/>
  <c r="H680" i="2"/>
  <c r="I680"/>
  <c r="B691" i="31" s="1"/>
  <c r="J680" i="2"/>
  <c r="B691" i="37" s="1"/>
  <c r="D681" i="2"/>
  <c r="B692" i="22" s="1"/>
  <c r="E681" i="2"/>
  <c r="B692" i="25" s="1"/>
  <c r="F681" i="2"/>
  <c r="G681"/>
  <c r="B692" i="28" s="1"/>
  <c r="C692" s="1"/>
  <c r="H681" i="2"/>
  <c r="I681"/>
  <c r="B692" i="31" s="1"/>
  <c r="J681" i="2"/>
  <c r="B692" i="37" s="1"/>
  <c r="D682" i="2"/>
  <c r="B693" i="22" s="1"/>
  <c r="E682" i="2"/>
  <c r="B693" i="25" s="1"/>
  <c r="F682" i="2"/>
  <c r="G682"/>
  <c r="B693" i="28" s="1"/>
  <c r="C693" s="1"/>
  <c r="H682" i="2"/>
  <c r="I682"/>
  <c r="B693" i="31" s="1"/>
  <c r="J682" i="2"/>
  <c r="B693" i="37" s="1"/>
  <c r="B683" i="2"/>
  <c r="D683"/>
  <c r="B694" i="22" s="1"/>
  <c r="E683" i="2"/>
  <c r="B694" i="25" s="1"/>
  <c r="F683" i="2"/>
  <c r="G683"/>
  <c r="B694" i="28" s="1"/>
  <c r="C694" s="1"/>
  <c r="H683" i="2"/>
  <c r="I683"/>
  <c r="B694" i="31" s="1"/>
  <c r="J683" i="2"/>
  <c r="B694" i="37" s="1"/>
  <c r="L683" i="2"/>
  <c r="M683"/>
  <c r="N683"/>
  <c r="O683"/>
  <c r="P683"/>
  <c r="Q683"/>
  <c r="R683"/>
  <c r="B684"/>
  <c r="D684"/>
  <c r="B695" i="22" s="1"/>
  <c r="E684" i="2"/>
  <c r="B695" i="25" s="1"/>
  <c r="F684" i="2"/>
  <c r="G684"/>
  <c r="B695" i="28" s="1"/>
  <c r="C695" s="1"/>
  <c r="H684" i="2"/>
  <c r="I684"/>
  <c r="B695" i="31" s="1"/>
  <c r="J684" i="2"/>
  <c r="B695" i="37" s="1"/>
  <c r="L684" i="2"/>
  <c r="M684"/>
  <c r="N684"/>
  <c r="O684"/>
  <c r="P684"/>
  <c r="Q684"/>
  <c r="R684"/>
  <c r="B685"/>
  <c r="D685"/>
  <c r="B696" i="22" s="1"/>
  <c r="E685" i="2"/>
  <c r="B696" i="25" s="1"/>
  <c r="F685" i="2"/>
  <c r="G685"/>
  <c r="B696" i="28" s="1"/>
  <c r="C696" s="1"/>
  <c r="H685" i="2"/>
  <c r="I685"/>
  <c r="B696" i="31" s="1"/>
  <c r="J685" i="2"/>
  <c r="B696" i="37" s="1"/>
  <c r="L685" i="2"/>
  <c r="M685"/>
  <c r="N685"/>
  <c r="O685"/>
  <c r="P685"/>
  <c r="Q685"/>
  <c r="R685"/>
  <c r="B686"/>
  <c r="D686"/>
  <c r="B697" i="22" s="1"/>
  <c r="E686" i="2"/>
  <c r="B697" i="25" s="1"/>
  <c r="F686" i="2"/>
  <c r="G686"/>
  <c r="B697" i="28" s="1"/>
  <c r="C697" s="1"/>
  <c r="H686" i="2"/>
  <c r="I686"/>
  <c r="B697" i="31" s="1"/>
  <c r="J686" i="2"/>
  <c r="B697" i="37" s="1"/>
  <c r="L686" i="2"/>
  <c r="M686"/>
  <c r="N686"/>
  <c r="O686"/>
  <c r="P686"/>
  <c r="Q686"/>
  <c r="R686"/>
  <c r="B687"/>
  <c r="D687"/>
  <c r="B698" i="22" s="1"/>
  <c r="E687" i="2"/>
  <c r="B698" i="25" s="1"/>
  <c r="F687" i="2"/>
  <c r="G687"/>
  <c r="B698" i="28" s="1"/>
  <c r="C698" s="1"/>
  <c r="H687" i="2"/>
  <c r="I687"/>
  <c r="B698" i="31" s="1"/>
  <c r="J687" i="2"/>
  <c r="B698" i="37" s="1"/>
  <c r="L687" i="2"/>
  <c r="M687"/>
  <c r="N687"/>
  <c r="O687"/>
  <c r="P687"/>
  <c r="Q687"/>
  <c r="R687"/>
  <c r="B688"/>
  <c r="D688"/>
  <c r="B699" i="22" s="1"/>
  <c r="E688" i="2"/>
  <c r="B699" i="25" s="1"/>
  <c r="F688" i="2"/>
  <c r="G688"/>
  <c r="B699" i="28" s="1"/>
  <c r="C699" s="1"/>
  <c r="H688" i="2"/>
  <c r="I688"/>
  <c r="B699" i="31" s="1"/>
  <c r="J688" i="2"/>
  <c r="B699" i="37" s="1"/>
  <c r="L688" i="2"/>
  <c r="M688"/>
  <c r="N688"/>
  <c r="O688"/>
  <c r="P688"/>
  <c r="Q688"/>
  <c r="R688"/>
  <c r="B689"/>
  <c r="D689"/>
  <c r="B700" i="22" s="1"/>
  <c r="E689" i="2"/>
  <c r="B700" i="25" s="1"/>
  <c r="F689" i="2"/>
  <c r="G689"/>
  <c r="B700" i="28" s="1"/>
  <c r="C700" s="1"/>
  <c r="H689" i="2"/>
  <c r="I689"/>
  <c r="B700" i="31" s="1"/>
  <c r="J689" i="2"/>
  <c r="B700" i="37" s="1"/>
  <c r="L689" i="2"/>
  <c r="M689"/>
  <c r="N689"/>
  <c r="O689"/>
  <c r="P689"/>
  <c r="Q689"/>
  <c r="R689"/>
  <c r="B690"/>
  <c r="D690"/>
  <c r="B701" i="22" s="1"/>
  <c r="E690" i="2"/>
  <c r="B701" i="25" s="1"/>
  <c r="F690" i="2"/>
  <c r="G690"/>
  <c r="B701" i="28" s="1"/>
  <c r="C701" s="1"/>
  <c r="H690" i="2"/>
  <c r="I690"/>
  <c r="B701" i="31" s="1"/>
  <c r="J690" i="2"/>
  <c r="B701" i="37" s="1"/>
  <c r="L690" i="2"/>
  <c r="M690"/>
  <c r="N690"/>
  <c r="O690"/>
  <c r="P690"/>
  <c r="Q690"/>
  <c r="R690"/>
  <c r="B691"/>
  <c r="D691"/>
  <c r="B702" i="22" s="1"/>
  <c r="E691" i="2"/>
  <c r="B702" i="25" s="1"/>
  <c r="F691" i="2"/>
  <c r="G691"/>
  <c r="B702" i="28" s="1"/>
  <c r="C702" s="1"/>
  <c r="H691" i="2"/>
  <c r="I691"/>
  <c r="B702" i="31" s="1"/>
  <c r="J691" i="2"/>
  <c r="B702" i="37" s="1"/>
  <c r="L691" i="2"/>
  <c r="M691"/>
  <c r="N691"/>
  <c r="O691"/>
  <c r="P691"/>
  <c r="Q691"/>
  <c r="R691"/>
  <c r="B692"/>
  <c r="D692"/>
  <c r="B703" i="22" s="1"/>
  <c r="E692" i="2"/>
  <c r="B703" i="25" s="1"/>
  <c r="F692" i="2"/>
  <c r="G692"/>
  <c r="B703" i="28" s="1"/>
  <c r="C703" s="1"/>
  <c r="H692" i="2"/>
  <c r="I692"/>
  <c r="B703" i="31" s="1"/>
  <c r="J692" i="2"/>
  <c r="B703" i="37" s="1"/>
  <c r="L692" i="2"/>
  <c r="M692"/>
  <c r="N692"/>
  <c r="O692"/>
  <c r="P692"/>
  <c r="Q692"/>
  <c r="R692"/>
  <c r="B693"/>
  <c r="D693"/>
  <c r="B704" i="22" s="1"/>
  <c r="E693" i="2"/>
  <c r="B704" i="25" s="1"/>
  <c r="F693" i="2"/>
  <c r="G693"/>
  <c r="B704" i="28" s="1"/>
  <c r="C704" s="1"/>
  <c r="H693" i="2"/>
  <c r="I693"/>
  <c r="B704" i="31" s="1"/>
  <c r="J693" i="2"/>
  <c r="B704" i="37" s="1"/>
  <c r="L693" i="2"/>
  <c r="M693"/>
  <c r="N693"/>
  <c r="O693"/>
  <c r="P693"/>
  <c r="Q693"/>
  <c r="R693"/>
  <c r="B694"/>
  <c r="D694"/>
  <c r="B705" i="22" s="1"/>
  <c r="E694" i="2"/>
  <c r="B705" i="25" s="1"/>
  <c r="F694" i="2"/>
  <c r="G694"/>
  <c r="B705" i="28" s="1"/>
  <c r="C705" s="1"/>
  <c r="H694" i="2"/>
  <c r="I694"/>
  <c r="B705" i="31" s="1"/>
  <c r="J694" i="2"/>
  <c r="B705" i="37" s="1"/>
  <c r="L694" i="2"/>
  <c r="M694"/>
  <c r="N694"/>
  <c r="O694"/>
  <c r="P694"/>
  <c r="Q694"/>
  <c r="R694"/>
  <c r="B695"/>
  <c r="D695"/>
  <c r="B706" i="22" s="1"/>
  <c r="E695" i="2"/>
  <c r="B706" i="25" s="1"/>
  <c r="F695" i="2"/>
  <c r="G695"/>
  <c r="B706" i="28" s="1"/>
  <c r="C706" s="1"/>
  <c r="H695" i="2"/>
  <c r="I695"/>
  <c r="B706" i="31" s="1"/>
  <c r="J695" i="2"/>
  <c r="B706" i="37" s="1"/>
  <c r="L695" i="2"/>
  <c r="M695"/>
  <c r="N695"/>
  <c r="O695"/>
  <c r="P695"/>
  <c r="Q695"/>
  <c r="R695"/>
  <c r="B696"/>
  <c r="D696"/>
  <c r="B707" i="22" s="1"/>
  <c r="E696" i="2"/>
  <c r="B707" i="25" s="1"/>
  <c r="F696" i="2"/>
  <c r="G696"/>
  <c r="B707" i="28" s="1"/>
  <c r="C707" s="1"/>
  <c r="H696" i="2"/>
  <c r="I696"/>
  <c r="B707" i="31" s="1"/>
  <c r="J696" i="2"/>
  <c r="B707" i="37" s="1"/>
  <c r="L696" i="2"/>
  <c r="M696"/>
  <c r="N696"/>
  <c r="O696"/>
  <c r="P696"/>
  <c r="Q696"/>
  <c r="R696"/>
  <c r="B697"/>
  <c r="D697"/>
  <c r="B708" i="22" s="1"/>
  <c r="E697" i="2"/>
  <c r="B708" i="25" s="1"/>
  <c r="F697" i="2"/>
  <c r="G697"/>
  <c r="B708" i="28" s="1"/>
  <c r="C708" s="1"/>
  <c r="H697" i="2"/>
  <c r="I697"/>
  <c r="B708" i="31" s="1"/>
  <c r="J697" i="2"/>
  <c r="B708" i="37" s="1"/>
  <c r="L697" i="2"/>
  <c r="M697"/>
  <c r="N697"/>
  <c r="O697"/>
  <c r="P697"/>
  <c r="Q697"/>
  <c r="R697"/>
  <c r="B650"/>
  <c r="D650"/>
  <c r="B661" i="22" s="1"/>
  <c r="E650" i="2"/>
  <c r="B661" i="25" s="1"/>
  <c r="F650" i="2"/>
  <c r="G650"/>
  <c r="B661" i="28" s="1"/>
  <c r="C661" s="1"/>
  <c r="H650" i="2"/>
  <c r="I650"/>
  <c r="B661" i="31" s="1"/>
  <c r="J650" i="2"/>
  <c r="B661" i="37" s="1"/>
  <c r="L650" i="2"/>
  <c r="M650"/>
  <c r="N650"/>
  <c r="O650"/>
  <c r="P650"/>
  <c r="Q650"/>
  <c r="R650"/>
  <c r="B651"/>
  <c r="D651"/>
  <c r="B662" i="22" s="1"/>
  <c r="E651" i="2"/>
  <c r="B662" i="25" s="1"/>
  <c r="F651" i="2"/>
  <c r="G651"/>
  <c r="B662" i="28" s="1"/>
  <c r="C662" s="1"/>
  <c r="H651" i="2"/>
  <c r="I651"/>
  <c r="B662" i="31" s="1"/>
  <c r="J651" i="2"/>
  <c r="B662" i="37" s="1"/>
  <c r="L651" i="2"/>
  <c r="M651"/>
  <c r="N651"/>
  <c r="O651"/>
  <c r="P651"/>
  <c r="Q651"/>
  <c r="R651"/>
  <c r="B652"/>
  <c r="D652"/>
  <c r="B663" i="22" s="1"/>
  <c r="E652" i="2"/>
  <c r="B663" i="25" s="1"/>
  <c r="F652" i="2"/>
  <c r="G652"/>
  <c r="B663" i="28" s="1"/>
  <c r="C663" s="1"/>
  <c r="H652" i="2"/>
  <c r="I652"/>
  <c r="B663" i="31" s="1"/>
  <c r="J652" i="2"/>
  <c r="B663" i="37" s="1"/>
  <c r="L652" i="2"/>
  <c r="M652"/>
  <c r="N652"/>
  <c r="O652"/>
  <c r="P652"/>
  <c r="Q652"/>
  <c r="R652"/>
  <c r="B653"/>
  <c r="D653"/>
  <c r="B664" i="22" s="1"/>
  <c r="E653" i="2"/>
  <c r="B664" i="25" s="1"/>
  <c r="F653" i="2"/>
  <c r="G653"/>
  <c r="B664" i="28" s="1"/>
  <c r="C664" s="1"/>
  <c r="H653" i="2"/>
  <c r="I653"/>
  <c r="B664" i="31" s="1"/>
  <c r="J653" i="2"/>
  <c r="B664" i="37" s="1"/>
  <c r="L653" i="2"/>
  <c r="M653"/>
  <c r="N653"/>
  <c r="O653"/>
  <c r="P653"/>
  <c r="Q653"/>
  <c r="R653"/>
  <c r="B654"/>
  <c r="D654"/>
  <c r="B665" i="22" s="1"/>
  <c r="E654" i="2"/>
  <c r="B665" i="25" s="1"/>
  <c r="F654" i="2"/>
  <c r="G654"/>
  <c r="B665" i="28" s="1"/>
  <c r="C665" s="1"/>
  <c r="H654" i="2"/>
  <c r="I654"/>
  <c r="B665" i="31" s="1"/>
  <c r="J654" i="2"/>
  <c r="B665" i="37" s="1"/>
  <c r="L654" i="2"/>
  <c r="M654"/>
  <c r="N654"/>
  <c r="O654"/>
  <c r="P654"/>
  <c r="Q654"/>
  <c r="R654"/>
  <c r="B655"/>
  <c r="D655"/>
  <c r="B666" i="22" s="1"/>
  <c r="E655" i="2"/>
  <c r="B666" i="25" s="1"/>
  <c r="F655" i="2"/>
  <c r="G655"/>
  <c r="B666" i="28" s="1"/>
  <c r="C666" s="1"/>
  <c r="H655" i="2"/>
  <c r="I655"/>
  <c r="B666" i="31" s="1"/>
  <c r="J655" i="2"/>
  <c r="B666" i="37" s="1"/>
  <c r="L655" i="2"/>
  <c r="M655"/>
  <c r="N655"/>
  <c r="O655"/>
  <c r="P655"/>
  <c r="Q655"/>
  <c r="R655"/>
  <c r="B656"/>
  <c r="D656"/>
  <c r="B667" i="22" s="1"/>
  <c r="E656" i="2"/>
  <c r="B667" i="25" s="1"/>
  <c r="F656" i="2"/>
  <c r="G656"/>
  <c r="B667" i="28" s="1"/>
  <c r="C667" s="1"/>
  <c r="H656" i="2"/>
  <c r="I656"/>
  <c r="B667" i="31" s="1"/>
  <c r="J656" i="2"/>
  <c r="B667" i="37" s="1"/>
  <c r="L656" i="2"/>
  <c r="M656"/>
  <c r="N656"/>
  <c r="O656"/>
  <c r="P656"/>
  <c r="Q656"/>
  <c r="R656"/>
  <c r="B657"/>
  <c r="D657"/>
  <c r="B668" i="22" s="1"/>
  <c r="E657" i="2"/>
  <c r="B668" i="25" s="1"/>
  <c r="F657" i="2"/>
  <c r="G657"/>
  <c r="B668" i="28" s="1"/>
  <c r="C668" s="1"/>
  <c r="H657" i="2"/>
  <c r="I657"/>
  <c r="B668" i="31" s="1"/>
  <c r="J657" i="2"/>
  <c r="B668" i="37" s="1"/>
  <c r="L657" i="2"/>
  <c r="M657"/>
  <c r="N657"/>
  <c r="O657"/>
  <c r="P657"/>
  <c r="Q657"/>
  <c r="R657"/>
  <c r="B658"/>
  <c r="D658"/>
  <c r="B669" i="22" s="1"/>
  <c r="E658" i="2"/>
  <c r="B669" i="25" s="1"/>
  <c r="F658" i="2"/>
  <c r="G658"/>
  <c r="B669" i="28" s="1"/>
  <c r="C669" s="1"/>
  <c r="H658" i="2"/>
  <c r="I658"/>
  <c r="B669" i="31" s="1"/>
  <c r="J658" i="2"/>
  <c r="B669" i="37" s="1"/>
  <c r="L658" i="2"/>
  <c r="M658"/>
  <c r="N658"/>
  <c r="O658"/>
  <c r="P658"/>
  <c r="Q658"/>
  <c r="R658"/>
  <c r="B659"/>
  <c r="D659"/>
  <c r="B670" i="22" s="1"/>
  <c r="E659" i="2"/>
  <c r="B670" i="25" s="1"/>
  <c r="F659" i="2"/>
  <c r="G659"/>
  <c r="B670" i="28" s="1"/>
  <c r="C670" s="1"/>
  <c r="H659" i="2"/>
  <c r="I659"/>
  <c r="B670" i="31" s="1"/>
  <c r="J659" i="2"/>
  <c r="B670" i="37" s="1"/>
  <c r="L659" i="2"/>
  <c r="M659"/>
  <c r="N659"/>
  <c r="O659"/>
  <c r="P659"/>
  <c r="Q659"/>
  <c r="R659"/>
  <c r="B660"/>
  <c r="D660"/>
  <c r="B671" i="22" s="1"/>
  <c r="E660" i="2"/>
  <c r="B671" i="25" s="1"/>
  <c r="F660" i="2"/>
  <c r="G660"/>
  <c r="B671" i="28" s="1"/>
  <c r="C671" s="1"/>
  <c r="H660" i="2"/>
  <c r="I660"/>
  <c r="B671" i="31" s="1"/>
  <c r="J660" i="2"/>
  <c r="B671" i="37" s="1"/>
  <c r="L660" i="2"/>
  <c r="M660"/>
  <c r="N660"/>
  <c r="O660"/>
  <c r="P660"/>
  <c r="Q660"/>
  <c r="R660"/>
  <c r="D661"/>
  <c r="B672" i="22" s="1"/>
  <c r="E661" i="2"/>
  <c r="B672" i="25" s="1"/>
  <c r="F661" i="2"/>
  <c r="G661"/>
  <c r="B672" i="28" s="1"/>
  <c r="C672" s="1"/>
  <c r="H661" i="2"/>
  <c r="I661"/>
  <c r="B672" i="31" s="1"/>
  <c r="J661" i="2"/>
  <c r="B672" i="37" s="1"/>
  <c r="D662" i="2"/>
  <c r="B673" i="22" s="1"/>
  <c r="E662" i="2"/>
  <c r="B673" i="25" s="1"/>
  <c r="F662" i="2"/>
  <c r="G662"/>
  <c r="B673" i="28" s="1"/>
  <c r="C673" s="1"/>
  <c r="H662" i="2"/>
  <c r="I662"/>
  <c r="B673" i="31" s="1"/>
  <c r="J662" i="2"/>
  <c r="B673" i="37" s="1"/>
  <c r="D663" i="2"/>
  <c r="B674" i="22" s="1"/>
  <c r="E663" i="2"/>
  <c r="B674" i="25" s="1"/>
  <c r="F663" i="2"/>
  <c r="G663"/>
  <c r="B674" i="28" s="1"/>
  <c r="C674" s="1"/>
  <c r="H663" i="2"/>
  <c r="I663"/>
  <c r="B674" i="31" s="1"/>
  <c r="J663" i="2"/>
  <c r="B674" i="37" s="1"/>
  <c r="D664" i="2"/>
  <c r="B675" i="22" s="1"/>
  <c r="E664" i="2"/>
  <c r="B675" i="25" s="1"/>
  <c r="F664" i="2"/>
  <c r="G664"/>
  <c r="B675" i="28" s="1"/>
  <c r="C675" s="1"/>
  <c r="H664" i="2"/>
  <c r="I664"/>
  <c r="B675" i="31" s="1"/>
  <c r="J664" i="2"/>
  <c r="B675" i="37" s="1"/>
  <c r="D665" i="2"/>
  <c r="B676" i="22" s="1"/>
  <c r="E665" i="2"/>
  <c r="B676" i="25" s="1"/>
  <c r="F665" i="2"/>
  <c r="G665"/>
  <c r="B676" i="28" s="1"/>
  <c r="C676" s="1"/>
  <c r="H665" i="2"/>
  <c r="I665"/>
  <c r="B676" i="31" s="1"/>
  <c r="J665" i="2"/>
  <c r="B676" i="37" s="1"/>
  <c r="D666" i="2"/>
  <c r="B677" i="22" s="1"/>
  <c r="E666" i="2"/>
  <c r="B677" i="25" s="1"/>
  <c r="F666" i="2"/>
  <c r="G666"/>
  <c r="B677" i="28" s="1"/>
  <c r="C677" s="1"/>
  <c r="H666" i="2"/>
  <c r="I666"/>
  <c r="B677" i="31" s="1"/>
  <c r="J666" i="2"/>
  <c r="B677" i="37" s="1"/>
  <c r="D667" i="2"/>
  <c r="B678" i="22" s="1"/>
  <c r="E667" i="2"/>
  <c r="B678" i="25" s="1"/>
  <c r="F667" i="2"/>
  <c r="G667"/>
  <c r="B678" i="28" s="1"/>
  <c r="C678" s="1"/>
  <c r="H667" i="2"/>
  <c r="I667"/>
  <c r="B678" i="31" s="1"/>
  <c r="J667" i="2"/>
  <c r="B678" i="37" s="1"/>
  <c r="D668" i="2"/>
  <c r="B679" i="22" s="1"/>
  <c r="E668" i="2"/>
  <c r="B679" i="25" s="1"/>
  <c r="F668" i="2"/>
  <c r="G668"/>
  <c r="B679" i="28" s="1"/>
  <c r="C679" s="1"/>
  <c r="H668" i="2"/>
  <c r="I668"/>
  <c r="B679" i="31" s="1"/>
  <c r="J668" i="2"/>
  <c r="B679" i="37" s="1"/>
  <c r="D669" i="2"/>
  <c r="B680" i="22" s="1"/>
  <c r="E669" i="2"/>
  <c r="B680" i="25" s="1"/>
  <c r="F669" i="2"/>
  <c r="G669"/>
  <c r="B680" i="28" s="1"/>
  <c r="C680" s="1"/>
  <c r="H669" i="2"/>
  <c r="I669"/>
  <c r="B680" i="31" s="1"/>
  <c r="J669" i="2"/>
  <c r="B680" i="37" s="1"/>
  <c r="D670" i="2"/>
  <c r="B681" i="22" s="1"/>
  <c r="E670" i="2"/>
  <c r="B681" i="25" s="1"/>
  <c r="F670" i="2"/>
  <c r="G670"/>
  <c r="B681" i="28" s="1"/>
  <c r="C681" s="1"/>
  <c r="H670" i="2"/>
  <c r="I670"/>
  <c r="B681" i="31" s="1"/>
  <c r="J670" i="2"/>
  <c r="B681" i="37" s="1"/>
  <c r="D671" i="2"/>
  <c r="B682" i="22" s="1"/>
  <c r="E671" i="2"/>
  <c r="B682" i="25" s="1"/>
  <c r="F671" i="2"/>
  <c r="G671"/>
  <c r="B682" i="28" s="1"/>
  <c r="C682" s="1"/>
  <c r="H671" i="2"/>
  <c r="I671"/>
  <c r="B682" i="31" s="1"/>
  <c r="J671" i="2"/>
  <c r="B682" i="37" s="1"/>
  <c r="D672" i="2"/>
  <c r="B683" i="22" s="1"/>
  <c r="E672" i="2"/>
  <c r="B683" i="25" s="1"/>
  <c r="F672" i="2"/>
  <c r="G672"/>
  <c r="B683" i="28" s="1"/>
  <c r="C683" s="1"/>
  <c r="H672" i="2"/>
  <c r="I672"/>
  <c r="B683" i="31" s="1"/>
  <c r="J672" i="2"/>
  <c r="B683" i="37" s="1"/>
  <c r="D673" i="2"/>
  <c r="B684" i="22" s="1"/>
  <c r="E673" i="2"/>
  <c r="B684" i="25" s="1"/>
  <c r="F673" i="2"/>
  <c r="G673"/>
  <c r="B684" i="28" s="1"/>
  <c r="C684" s="1"/>
  <c r="H673" i="2"/>
  <c r="I673"/>
  <c r="B684" i="31" s="1"/>
  <c r="J673" i="2"/>
  <c r="B684" i="37" s="1"/>
  <c r="B626" i="2"/>
  <c r="D626"/>
  <c r="B637" i="22" s="1"/>
  <c r="E626" i="2"/>
  <c r="B637" i="25" s="1"/>
  <c r="F626" i="2"/>
  <c r="G626"/>
  <c r="B637" i="28" s="1"/>
  <c r="C637" s="1"/>
  <c r="H626" i="2"/>
  <c r="I626"/>
  <c r="B637" i="31" s="1"/>
  <c r="J626" i="2"/>
  <c r="B637" i="37" s="1"/>
  <c r="L626" i="2"/>
  <c r="M626"/>
  <c r="N626"/>
  <c r="O626"/>
  <c r="P626"/>
  <c r="Q626"/>
  <c r="R626"/>
  <c r="B627"/>
  <c r="D627"/>
  <c r="B638" i="22" s="1"/>
  <c r="E627" i="2"/>
  <c r="B638" i="25" s="1"/>
  <c r="F627" i="2"/>
  <c r="G627"/>
  <c r="B638" i="28" s="1"/>
  <c r="C638" s="1"/>
  <c r="H627" i="2"/>
  <c r="I627"/>
  <c r="B638" i="31" s="1"/>
  <c r="J627" i="2"/>
  <c r="B638" i="37" s="1"/>
  <c r="L627" i="2"/>
  <c r="M627"/>
  <c r="N627"/>
  <c r="O627"/>
  <c r="P627"/>
  <c r="Q627"/>
  <c r="R627"/>
  <c r="B628"/>
  <c r="D628"/>
  <c r="B639" i="22" s="1"/>
  <c r="E628" i="2"/>
  <c r="B639" i="25" s="1"/>
  <c r="F628" i="2"/>
  <c r="G628"/>
  <c r="B639" i="28" s="1"/>
  <c r="C639" s="1"/>
  <c r="H628" i="2"/>
  <c r="B639" i="31"/>
  <c r="J628" i="2"/>
  <c r="B639" i="37" s="1"/>
  <c r="L628" i="2"/>
  <c r="M628"/>
  <c r="N628"/>
  <c r="O628"/>
  <c r="P628"/>
  <c r="Q628"/>
  <c r="R628"/>
  <c r="B629"/>
  <c r="D629"/>
  <c r="B640" i="22" s="1"/>
  <c r="E629" i="2"/>
  <c r="B640" i="25" s="1"/>
  <c r="F629" i="2"/>
  <c r="G629"/>
  <c r="B640" i="28" s="1"/>
  <c r="C640" s="1"/>
  <c r="H629" i="2"/>
  <c r="I629"/>
  <c r="B640" i="31" s="1"/>
  <c r="J629" i="2"/>
  <c r="B640" i="37" s="1"/>
  <c r="L629" i="2"/>
  <c r="M629"/>
  <c r="N629"/>
  <c r="O629"/>
  <c r="P629"/>
  <c r="Q629"/>
  <c r="R629"/>
  <c r="B630"/>
  <c r="D630"/>
  <c r="B641" i="22" s="1"/>
  <c r="E630" i="2"/>
  <c r="B641" i="25" s="1"/>
  <c r="F630" i="2"/>
  <c r="G630"/>
  <c r="B641" i="28" s="1"/>
  <c r="C641" s="1"/>
  <c r="H630" i="2"/>
  <c r="I630"/>
  <c r="B641" i="31" s="1"/>
  <c r="J630" i="2"/>
  <c r="B641" i="37" s="1"/>
  <c r="L630" i="2"/>
  <c r="M630"/>
  <c r="N630"/>
  <c r="O630"/>
  <c r="P630"/>
  <c r="Q630"/>
  <c r="R630"/>
  <c r="B631"/>
  <c r="D631"/>
  <c r="B642" i="22" s="1"/>
  <c r="E631" i="2"/>
  <c r="B642" i="25" s="1"/>
  <c r="F631" i="2"/>
  <c r="G631"/>
  <c r="B642" i="28" s="1"/>
  <c r="C642" s="1"/>
  <c r="H631" i="2"/>
  <c r="I631"/>
  <c r="B642" i="31" s="1"/>
  <c r="J631" i="2"/>
  <c r="B642" i="37" s="1"/>
  <c r="L631" i="2"/>
  <c r="M631"/>
  <c r="N631"/>
  <c r="O631"/>
  <c r="P631"/>
  <c r="Q631"/>
  <c r="R631"/>
  <c r="B632"/>
  <c r="D632"/>
  <c r="B643" i="22" s="1"/>
  <c r="E632" i="2"/>
  <c r="B643" i="25" s="1"/>
  <c r="F632" i="2"/>
  <c r="G632"/>
  <c r="B643" i="28" s="1"/>
  <c r="C643" s="1"/>
  <c r="H632" i="2"/>
  <c r="I632"/>
  <c r="B643" i="31" s="1"/>
  <c r="J632" i="2"/>
  <c r="B643" i="37" s="1"/>
  <c r="L632" i="2"/>
  <c r="M632"/>
  <c r="N632"/>
  <c r="O632"/>
  <c r="P632"/>
  <c r="Q632"/>
  <c r="R632"/>
  <c r="B633"/>
  <c r="D633"/>
  <c r="B644" i="22" s="1"/>
  <c r="E633" i="2"/>
  <c r="B644" i="25" s="1"/>
  <c r="F633" i="2"/>
  <c r="G633"/>
  <c r="B644" i="28" s="1"/>
  <c r="C644" s="1"/>
  <c r="H633" i="2"/>
  <c r="I633"/>
  <c r="B644" i="31" s="1"/>
  <c r="J633" i="2"/>
  <c r="B644" i="37" s="1"/>
  <c r="L633" i="2"/>
  <c r="M633"/>
  <c r="N633"/>
  <c r="O633"/>
  <c r="P633"/>
  <c r="Q633"/>
  <c r="R633"/>
  <c r="B634"/>
  <c r="D634"/>
  <c r="B645" i="22" s="1"/>
  <c r="E634" i="2"/>
  <c r="B645" i="25" s="1"/>
  <c r="F634" i="2"/>
  <c r="G634"/>
  <c r="B645" i="28" s="1"/>
  <c r="C645" s="1"/>
  <c r="H634" i="2"/>
  <c r="I634"/>
  <c r="B645" i="31" s="1"/>
  <c r="J634" i="2"/>
  <c r="B645" i="37" s="1"/>
  <c r="L634" i="2"/>
  <c r="M634"/>
  <c r="N634"/>
  <c r="O634"/>
  <c r="P634"/>
  <c r="Q634"/>
  <c r="R634"/>
  <c r="B635"/>
  <c r="D635"/>
  <c r="B646" i="22" s="1"/>
  <c r="E635" i="2"/>
  <c r="B646" i="25" s="1"/>
  <c r="F635" i="2"/>
  <c r="G635"/>
  <c r="B646" i="28" s="1"/>
  <c r="C646" s="1"/>
  <c r="H635" i="2"/>
  <c r="B646" i="31"/>
  <c r="J635" i="2"/>
  <c r="B646" i="37" s="1"/>
  <c r="L635" i="2"/>
  <c r="M635"/>
  <c r="N635"/>
  <c r="O635"/>
  <c r="P635"/>
  <c r="Q635"/>
  <c r="R635"/>
  <c r="B636"/>
  <c r="D636"/>
  <c r="B647" i="22" s="1"/>
  <c r="E636" i="2"/>
  <c r="B647" i="25" s="1"/>
  <c r="F636" i="2"/>
  <c r="G636"/>
  <c r="B647" i="28" s="1"/>
  <c r="C647" s="1"/>
  <c r="H636" i="2"/>
  <c r="I636"/>
  <c r="B647" i="31" s="1"/>
  <c r="J636" i="2"/>
  <c r="B647" i="37" s="1"/>
  <c r="L636" i="2"/>
  <c r="M636"/>
  <c r="N636"/>
  <c r="O636"/>
  <c r="P636"/>
  <c r="Q636"/>
  <c r="R636"/>
  <c r="B637"/>
  <c r="D637"/>
  <c r="B648" i="22" s="1"/>
  <c r="E637" i="2"/>
  <c r="B648" i="25" s="1"/>
  <c r="F637" i="2"/>
  <c r="G637"/>
  <c r="B648" i="28" s="1"/>
  <c r="C648" s="1"/>
  <c r="H637" i="2"/>
  <c r="I637"/>
  <c r="B648" i="31" s="1"/>
  <c r="J637" i="2"/>
  <c r="B648" i="37" s="1"/>
  <c r="L637" i="2"/>
  <c r="M637"/>
  <c r="N637"/>
  <c r="O637"/>
  <c r="P637"/>
  <c r="Q637"/>
  <c r="R637"/>
  <c r="B638"/>
  <c r="D638"/>
  <c r="B649" i="22" s="1"/>
  <c r="E638" i="2"/>
  <c r="B649" i="25" s="1"/>
  <c r="F638" i="2"/>
  <c r="G638"/>
  <c r="B649" i="28" s="1"/>
  <c r="C649" s="1"/>
  <c r="H638" i="2"/>
  <c r="I638"/>
  <c r="B649" i="31" s="1"/>
  <c r="J638" i="2"/>
  <c r="B649" i="37" s="1"/>
  <c r="L638" i="2"/>
  <c r="M638"/>
  <c r="N638"/>
  <c r="O638"/>
  <c r="P638"/>
  <c r="Q638"/>
  <c r="R638"/>
  <c r="B639"/>
  <c r="D639"/>
  <c r="B650" i="22" s="1"/>
  <c r="E639" i="2"/>
  <c r="B650" i="25" s="1"/>
  <c r="F639" i="2"/>
  <c r="G639"/>
  <c r="B650" i="28" s="1"/>
  <c r="C650" s="1"/>
  <c r="H639" i="2"/>
  <c r="I639"/>
  <c r="B650" i="31" s="1"/>
  <c r="J639" i="2"/>
  <c r="B650" i="37" s="1"/>
  <c r="L639" i="2"/>
  <c r="M639"/>
  <c r="N639"/>
  <c r="O639"/>
  <c r="P639"/>
  <c r="Q639"/>
  <c r="R639"/>
  <c r="B640"/>
  <c r="D640"/>
  <c r="B651" i="22" s="1"/>
  <c r="E640" i="2"/>
  <c r="B651" i="25" s="1"/>
  <c r="F640" i="2"/>
  <c r="G640"/>
  <c r="B651" i="28" s="1"/>
  <c r="C651" s="1"/>
  <c r="H640" i="2"/>
  <c r="I640"/>
  <c r="B651" i="31" s="1"/>
  <c r="J640" i="2"/>
  <c r="B651" i="37" s="1"/>
  <c r="L640" i="2"/>
  <c r="M640"/>
  <c r="N640"/>
  <c r="O640"/>
  <c r="P640"/>
  <c r="Q640"/>
  <c r="R640"/>
  <c r="B641"/>
  <c r="D641"/>
  <c r="B652" i="22" s="1"/>
  <c r="E641" i="2"/>
  <c r="B652" i="25" s="1"/>
  <c r="F641" i="2"/>
  <c r="G641"/>
  <c r="B652" i="28" s="1"/>
  <c r="C652" s="1"/>
  <c r="H641" i="2"/>
  <c r="I641"/>
  <c r="B652" i="31" s="1"/>
  <c r="J641" i="2"/>
  <c r="B652" i="37" s="1"/>
  <c r="L641" i="2"/>
  <c r="M641"/>
  <c r="N641"/>
  <c r="O641"/>
  <c r="P641"/>
  <c r="Q641"/>
  <c r="R641"/>
  <c r="B642"/>
  <c r="D642"/>
  <c r="B653" i="22" s="1"/>
  <c r="E642" i="2"/>
  <c r="B653" i="25" s="1"/>
  <c r="F642" i="2"/>
  <c r="G642"/>
  <c r="B653" i="28" s="1"/>
  <c r="C653" s="1"/>
  <c r="H642" i="2"/>
  <c r="I642"/>
  <c r="B653" i="31" s="1"/>
  <c r="J642" i="2"/>
  <c r="B653" i="37" s="1"/>
  <c r="L642" i="2"/>
  <c r="M642"/>
  <c r="N642"/>
  <c r="O642"/>
  <c r="P642"/>
  <c r="Q642"/>
  <c r="R642"/>
  <c r="B643"/>
  <c r="D643"/>
  <c r="B654" i="22" s="1"/>
  <c r="E643" i="2"/>
  <c r="B654" i="25" s="1"/>
  <c r="F643" i="2"/>
  <c r="G643"/>
  <c r="B654" i="28" s="1"/>
  <c r="C654" s="1"/>
  <c r="H643" i="2"/>
  <c r="I643"/>
  <c r="B654" i="31" s="1"/>
  <c r="J643" i="2"/>
  <c r="B654" i="37" s="1"/>
  <c r="L643" i="2"/>
  <c r="M643"/>
  <c r="N643"/>
  <c r="O643"/>
  <c r="P643"/>
  <c r="Q643"/>
  <c r="R643"/>
  <c r="B644"/>
  <c r="D644"/>
  <c r="B655" i="22" s="1"/>
  <c r="E644" i="2"/>
  <c r="B655" i="25" s="1"/>
  <c r="F644" i="2"/>
  <c r="G644"/>
  <c r="B655" i="28" s="1"/>
  <c r="C655" s="1"/>
  <c r="H644" i="2"/>
  <c r="I644"/>
  <c r="B655" i="31" s="1"/>
  <c r="J644" i="2"/>
  <c r="B655" i="37" s="1"/>
  <c r="L644" i="2"/>
  <c r="M644"/>
  <c r="N644"/>
  <c r="O644"/>
  <c r="P644"/>
  <c r="Q644"/>
  <c r="R644"/>
  <c r="B645"/>
  <c r="D645"/>
  <c r="B656" i="22" s="1"/>
  <c r="E645" i="2"/>
  <c r="B656" i="25" s="1"/>
  <c r="F645" i="2"/>
  <c r="G645"/>
  <c r="B656" i="28" s="1"/>
  <c r="C656" s="1"/>
  <c r="H645" i="2"/>
  <c r="I645"/>
  <c r="B656" i="31" s="1"/>
  <c r="J645" i="2"/>
  <c r="B656" i="37" s="1"/>
  <c r="L645" i="2"/>
  <c r="M645"/>
  <c r="N645"/>
  <c r="O645"/>
  <c r="P645"/>
  <c r="Q645"/>
  <c r="R645"/>
  <c r="B646"/>
  <c r="D646"/>
  <c r="B657" i="22" s="1"/>
  <c r="E646" i="2"/>
  <c r="B657" i="25" s="1"/>
  <c r="F646" i="2"/>
  <c r="G646"/>
  <c r="B657" i="28" s="1"/>
  <c r="C657" s="1"/>
  <c r="H646" i="2"/>
  <c r="I646"/>
  <c r="B657" i="31" s="1"/>
  <c r="J646" i="2"/>
  <c r="B657" i="37" s="1"/>
  <c r="L646" i="2"/>
  <c r="M646"/>
  <c r="N646"/>
  <c r="O646"/>
  <c r="P646"/>
  <c r="Q646"/>
  <c r="R646"/>
  <c r="B647"/>
  <c r="D647"/>
  <c r="B658" i="22" s="1"/>
  <c r="E647" i="2"/>
  <c r="B658" i="25" s="1"/>
  <c r="F647" i="2"/>
  <c r="G647"/>
  <c r="B658" i="28" s="1"/>
  <c r="C658" s="1"/>
  <c r="H647" i="2"/>
  <c r="I647"/>
  <c r="B658" i="31" s="1"/>
  <c r="J647" i="2"/>
  <c r="B658" i="37" s="1"/>
  <c r="L647" i="2"/>
  <c r="M647"/>
  <c r="N647"/>
  <c r="O647"/>
  <c r="P647"/>
  <c r="Q647"/>
  <c r="R647"/>
  <c r="B648"/>
  <c r="D648"/>
  <c r="B659" i="22" s="1"/>
  <c r="E648" i="2"/>
  <c r="B659" i="25" s="1"/>
  <c r="F648" i="2"/>
  <c r="G648"/>
  <c r="B659" i="28" s="1"/>
  <c r="C659" s="1"/>
  <c r="H648" i="2"/>
  <c r="I648"/>
  <c r="B659" i="31" s="1"/>
  <c r="J648" i="2"/>
  <c r="B659" i="37" s="1"/>
  <c r="L648" i="2"/>
  <c r="M648"/>
  <c r="N648"/>
  <c r="O648"/>
  <c r="P648"/>
  <c r="Q648"/>
  <c r="R648"/>
  <c r="B649"/>
  <c r="D649"/>
  <c r="B660" i="22" s="1"/>
  <c r="E649" i="2"/>
  <c r="B660" i="25" s="1"/>
  <c r="F649" i="2"/>
  <c r="G649"/>
  <c r="B660" i="28" s="1"/>
  <c r="C660" s="1"/>
  <c r="H649" i="2"/>
  <c r="I649"/>
  <c r="B660" i="31" s="1"/>
  <c r="J649" i="2"/>
  <c r="B660" i="37" s="1"/>
  <c r="L649" i="2"/>
  <c r="M649"/>
  <c r="N649"/>
  <c r="O649"/>
  <c r="P649"/>
  <c r="Q649"/>
  <c r="R649"/>
  <c r="B602"/>
  <c r="D602"/>
  <c r="B613" i="22" s="1"/>
  <c r="E602" i="2"/>
  <c r="B613" i="25" s="1"/>
  <c r="F602" i="2"/>
  <c r="G602"/>
  <c r="B613" i="28" s="1"/>
  <c r="C613" s="1"/>
  <c r="H602" i="2"/>
  <c r="I602"/>
  <c r="B613" i="31" s="1"/>
  <c r="J602" i="2"/>
  <c r="B613" i="37" s="1"/>
  <c r="L602" i="2"/>
  <c r="M602"/>
  <c r="N602"/>
  <c r="O602"/>
  <c r="P602"/>
  <c r="Q602"/>
  <c r="R602"/>
  <c r="B603"/>
  <c r="D603"/>
  <c r="B614" i="22" s="1"/>
  <c r="E603" i="2"/>
  <c r="B614" i="25" s="1"/>
  <c r="F603" i="2"/>
  <c r="G603"/>
  <c r="B614" i="28" s="1"/>
  <c r="C614" s="1"/>
  <c r="H603" i="2"/>
  <c r="I603"/>
  <c r="B614" i="31" s="1"/>
  <c r="J603" i="2"/>
  <c r="B614" i="37" s="1"/>
  <c r="L603" i="2"/>
  <c r="M603"/>
  <c r="N603"/>
  <c r="O603"/>
  <c r="P603"/>
  <c r="Q603"/>
  <c r="R603"/>
  <c r="B604"/>
  <c r="D604"/>
  <c r="B615" i="22" s="1"/>
  <c r="E604" i="2"/>
  <c r="B615" i="25" s="1"/>
  <c r="F604" i="2"/>
  <c r="G604"/>
  <c r="B615" i="28" s="1"/>
  <c r="C615" s="1"/>
  <c r="H604" i="2"/>
  <c r="I604"/>
  <c r="B615" i="31" s="1"/>
  <c r="J604" i="2"/>
  <c r="B615" i="37" s="1"/>
  <c r="L604" i="2"/>
  <c r="M604"/>
  <c r="N604"/>
  <c r="O604"/>
  <c r="P604"/>
  <c r="Q604"/>
  <c r="R604"/>
  <c r="B605"/>
  <c r="D605"/>
  <c r="B616" i="22" s="1"/>
  <c r="E605" i="2"/>
  <c r="B616" i="25" s="1"/>
  <c r="F605" i="2"/>
  <c r="G605"/>
  <c r="B616" i="28" s="1"/>
  <c r="C616" s="1"/>
  <c r="H605" i="2"/>
  <c r="I605"/>
  <c r="B616" i="31" s="1"/>
  <c r="J605" i="2"/>
  <c r="B616" i="37" s="1"/>
  <c r="L605" i="2"/>
  <c r="M605"/>
  <c r="N605"/>
  <c r="O605"/>
  <c r="P605"/>
  <c r="Q605"/>
  <c r="R605"/>
  <c r="B606"/>
  <c r="D606"/>
  <c r="B617" i="22" s="1"/>
  <c r="E606" i="2"/>
  <c r="B617" i="25" s="1"/>
  <c r="F606" i="2"/>
  <c r="G606"/>
  <c r="B617" i="28" s="1"/>
  <c r="C617" s="1"/>
  <c r="H606" i="2"/>
  <c r="I606"/>
  <c r="B617" i="31" s="1"/>
  <c r="J606" i="2"/>
  <c r="B617" i="37" s="1"/>
  <c r="L606" i="2"/>
  <c r="M606"/>
  <c r="N606"/>
  <c r="O606"/>
  <c r="P606"/>
  <c r="Q606"/>
  <c r="R606"/>
  <c r="B607"/>
  <c r="D607"/>
  <c r="B618" i="22" s="1"/>
  <c r="E607" i="2"/>
  <c r="B618" i="25" s="1"/>
  <c r="F607" i="2"/>
  <c r="G607"/>
  <c r="B618" i="28" s="1"/>
  <c r="C618" s="1"/>
  <c r="H607" i="2"/>
  <c r="I607"/>
  <c r="B618" i="31" s="1"/>
  <c r="J607" i="2"/>
  <c r="B618" i="37" s="1"/>
  <c r="L607" i="2"/>
  <c r="M607"/>
  <c r="N607"/>
  <c r="O607"/>
  <c r="P607"/>
  <c r="Q607"/>
  <c r="R607"/>
  <c r="B608"/>
  <c r="D608"/>
  <c r="B619" i="22" s="1"/>
  <c r="E608" i="2"/>
  <c r="B619" i="25" s="1"/>
  <c r="F608" i="2"/>
  <c r="G608"/>
  <c r="B619" i="28" s="1"/>
  <c r="C619" s="1"/>
  <c r="H608" i="2"/>
  <c r="I608"/>
  <c r="B619" i="31" s="1"/>
  <c r="J608" i="2"/>
  <c r="B619" i="37" s="1"/>
  <c r="L608" i="2"/>
  <c r="M608"/>
  <c r="N608"/>
  <c r="O608"/>
  <c r="P608"/>
  <c r="Q608"/>
  <c r="R608"/>
  <c r="B609"/>
  <c r="D609"/>
  <c r="B620" i="22" s="1"/>
  <c r="E609" i="2"/>
  <c r="B620" i="25" s="1"/>
  <c r="F609" i="2"/>
  <c r="G609"/>
  <c r="B620" i="28" s="1"/>
  <c r="C620" s="1"/>
  <c r="H609" i="2"/>
  <c r="I609"/>
  <c r="B620" i="31" s="1"/>
  <c r="J609" i="2"/>
  <c r="B620" i="37" s="1"/>
  <c r="L609" i="2"/>
  <c r="M609"/>
  <c r="N609"/>
  <c r="O609"/>
  <c r="P609"/>
  <c r="Q609"/>
  <c r="R609"/>
  <c r="B610"/>
  <c r="D610"/>
  <c r="B621" i="22" s="1"/>
  <c r="E610" i="2"/>
  <c r="B621" i="25" s="1"/>
  <c r="F610" i="2"/>
  <c r="G610"/>
  <c r="B621" i="28" s="1"/>
  <c r="C621" s="1"/>
  <c r="H610" i="2"/>
  <c r="I610"/>
  <c r="B621" i="31" s="1"/>
  <c r="J610" i="2"/>
  <c r="B621" i="37" s="1"/>
  <c r="L610" i="2"/>
  <c r="M610"/>
  <c r="N610"/>
  <c r="O610"/>
  <c r="P610"/>
  <c r="Q610"/>
  <c r="R610"/>
  <c r="B611"/>
  <c r="D611"/>
  <c r="B622" i="22" s="1"/>
  <c r="E611" i="2"/>
  <c r="B622" i="25" s="1"/>
  <c r="F611" i="2"/>
  <c r="G611"/>
  <c r="B622" i="28" s="1"/>
  <c r="C622" s="1"/>
  <c r="H611" i="2"/>
  <c r="I611"/>
  <c r="B622" i="31" s="1"/>
  <c r="J611" i="2"/>
  <c r="B622" i="37" s="1"/>
  <c r="L611" i="2"/>
  <c r="M611"/>
  <c r="N611"/>
  <c r="O611"/>
  <c r="P611"/>
  <c r="Q611"/>
  <c r="R611"/>
  <c r="B612"/>
  <c r="D612"/>
  <c r="B623" i="22" s="1"/>
  <c r="E612" i="2"/>
  <c r="B623" i="25" s="1"/>
  <c r="F612" i="2"/>
  <c r="G612"/>
  <c r="B623" i="28" s="1"/>
  <c r="C623" s="1"/>
  <c r="H612" i="2"/>
  <c r="I612"/>
  <c r="B623" i="31" s="1"/>
  <c r="J612" i="2"/>
  <c r="B623" i="37" s="1"/>
  <c r="L612" i="2"/>
  <c r="M612"/>
  <c r="N612"/>
  <c r="O612"/>
  <c r="P612"/>
  <c r="Q612"/>
  <c r="R612"/>
  <c r="B613"/>
  <c r="D613"/>
  <c r="B624" i="22" s="1"/>
  <c r="E613" i="2"/>
  <c r="B624" i="25" s="1"/>
  <c r="F613" i="2"/>
  <c r="G613"/>
  <c r="B624" i="28" s="1"/>
  <c r="C624" s="1"/>
  <c r="H613" i="2"/>
  <c r="I613"/>
  <c r="B624" i="31" s="1"/>
  <c r="J613" i="2"/>
  <c r="B624" i="37" s="1"/>
  <c r="L613" i="2"/>
  <c r="M613"/>
  <c r="N613"/>
  <c r="O613"/>
  <c r="P613"/>
  <c r="Q613"/>
  <c r="R613"/>
  <c r="B614"/>
  <c r="D614"/>
  <c r="B625" i="22" s="1"/>
  <c r="E614" i="2"/>
  <c r="B625" i="25" s="1"/>
  <c r="F614" i="2"/>
  <c r="G614"/>
  <c r="B625" i="28" s="1"/>
  <c r="C625" s="1"/>
  <c r="H614" i="2"/>
  <c r="I614"/>
  <c r="B625" i="31" s="1"/>
  <c r="J614" i="2"/>
  <c r="B625" i="37" s="1"/>
  <c r="L614" i="2"/>
  <c r="M614"/>
  <c r="N614"/>
  <c r="O614"/>
  <c r="P614"/>
  <c r="Q614"/>
  <c r="R614"/>
  <c r="B615"/>
  <c r="D615"/>
  <c r="B626" i="22" s="1"/>
  <c r="E615" i="2"/>
  <c r="B626" i="25" s="1"/>
  <c r="F615" i="2"/>
  <c r="G615"/>
  <c r="B626" i="28" s="1"/>
  <c r="C626" s="1"/>
  <c r="H615" i="2"/>
  <c r="I615"/>
  <c r="B626" i="31" s="1"/>
  <c r="J615" i="2"/>
  <c r="B626" i="37" s="1"/>
  <c r="L615" i="2"/>
  <c r="M615"/>
  <c r="N615"/>
  <c r="O615"/>
  <c r="P615"/>
  <c r="Q615"/>
  <c r="R615"/>
  <c r="B616"/>
  <c r="D616"/>
  <c r="B627" i="22" s="1"/>
  <c r="E616" i="2"/>
  <c r="B627" i="25" s="1"/>
  <c r="F616" i="2"/>
  <c r="G616"/>
  <c r="B627" i="28" s="1"/>
  <c r="C627" s="1"/>
  <c r="H616" i="2"/>
  <c r="I616"/>
  <c r="B627" i="31" s="1"/>
  <c r="J616" i="2"/>
  <c r="B627" i="37" s="1"/>
  <c r="L616" i="2"/>
  <c r="M616"/>
  <c r="N616"/>
  <c r="O616"/>
  <c r="P616"/>
  <c r="Q616"/>
  <c r="R616"/>
  <c r="B617"/>
  <c r="D617"/>
  <c r="B628" i="22" s="1"/>
  <c r="E617" i="2"/>
  <c r="B628" i="25" s="1"/>
  <c r="F617" i="2"/>
  <c r="G617"/>
  <c r="B628" i="28" s="1"/>
  <c r="C628" s="1"/>
  <c r="H617" i="2"/>
  <c r="I617"/>
  <c r="B628" i="31" s="1"/>
  <c r="J617" i="2"/>
  <c r="B628" i="37" s="1"/>
  <c r="L617" i="2"/>
  <c r="M617"/>
  <c r="N617"/>
  <c r="O617"/>
  <c r="P617"/>
  <c r="Q617"/>
  <c r="R617"/>
  <c r="B618"/>
  <c r="D618"/>
  <c r="B629" i="22" s="1"/>
  <c r="E618" i="2"/>
  <c r="B629" i="25" s="1"/>
  <c r="F618" i="2"/>
  <c r="G618"/>
  <c r="B629" i="28" s="1"/>
  <c r="C629" s="1"/>
  <c r="H618" i="2"/>
  <c r="I618"/>
  <c r="B629" i="31" s="1"/>
  <c r="J618" i="2"/>
  <c r="B629" i="37" s="1"/>
  <c r="L618" i="2"/>
  <c r="M618"/>
  <c r="N618"/>
  <c r="O618"/>
  <c r="P618"/>
  <c r="Q618"/>
  <c r="R618"/>
  <c r="B619"/>
  <c r="D619"/>
  <c r="B630" i="22" s="1"/>
  <c r="E619" i="2"/>
  <c r="B630" i="25" s="1"/>
  <c r="F619" i="2"/>
  <c r="G619"/>
  <c r="B630" i="28" s="1"/>
  <c r="C630" s="1"/>
  <c r="H619" i="2"/>
  <c r="I619"/>
  <c r="B630" i="31" s="1"/>
  <c r="J619" i="2"/>
  <c r="B630" i="37" s="1"/>
  <c r="L619" i="2"/>
  <c r="M619"/>
  <c r="N619"/>
  <c r="O619"/>
  <c r="P619"/>
  <c r="Q619"/>
  <c r="R619"/>
  <c r="B620"/>
  <c r="D620"/>
  <c r="B631" i="22" s="1"/>
  <c r="E620" i="2"/>
  <c r="B631" i="25" s="1"/>
  <c r="F620" i="2"/>
  <c r="G620"/>
  <c r="B631" i="28" s="1"/>
  <c r="C631" s="1"/>
  <c r="H620" i="2"/>
  <c r="I620"/>
  <c r="B631" i="31" s="1"/>
  <c r="J620" i="2"/>
  <c r="B631" i="37" s="1"/>
  <c r="L620" i="2"/>
  <c r="M620"/>
  <c r="N620"/>
  <c r="O620"/>
  <c r="P620"/>
  <c r="Q620"/>
  <c r="R620"/>
  <c r="B621"/>
  <c r="D621"/>
  <c r="B632" i="22" s="1"/>
  <c r="E621" i="2"/>
  <c r="B632" i="25" s="1"/>
  <c r="F621" i="2"/>
  <c r="G621"/>
  <c r="B632" i="28" s="1"/>
  <c r="C632" s="1"/>
  <c r="H621" i="2"/>
  <c r="I621"/>
  <c r="B632" i="31" s="1"/>
  <c r="J621" i="2"/>
  <c r="B632" i="37" s="1"/>
  <c r="L621" i="2"/>
  <c r="M621"/>
  <c r="N621"/>
  <c r="O621"/>
  <c r="P621"/>
  <c r="Q621"/>
  <c r="R621"/>
  <c r="B622"/>
  <c r="D622"/>
  <c r="B633" i="22" s="1"/>
  <c r="E622" i="2"/>
  <c r="B633" i="25" s="1"/>
  <c r="F622" i="2"/>
  <c r="G622"/>
  <c r="B633" i="28" s="1"/>
  <c r="C633" s="1"/>
  <c r="H622" i="2"/>
  <c r="I622"/>
  <c r="B633" i="31" s="1"/>
  <c r="J622" i="2"/>
  <c r="B633" i="37" s="1"/>
  <c r="L622" i="2"/>
  <c r="M622"/>
  <c r="N622"/>
  <c r="O622"/>
  <c r="P622"/>
  <c r="Q622"/>
  <c r="R622"/>
  <c r="B623"/>
  <c r="D623"/>
  <c r="B634" i="22" s="1"/>
  <c r="E623" i="2"/>
  <c r="B634" i="25" s="1"/>
  <c r="F623" i="2"/>
  <c r="G623"/>
  <c r="B634" i="28" s="1"/>
  <c r="C634" s="1"/>
  <c r="H623" i="2"/>
  <c r="I623"/>
  <c r="B634" i="31" s="1"/>
  <c r="J623" i="2"/>
  <c r="B634" i="37" s="1"/>
  <c r="L623" i="2"/>
  <c r="M623"/>
  <c r="N623"/>
  <c r="O623"/>
  <c r="P623"/>
  <c r="Q623"/>
  <c r="R623"/>
  <c r="B624"/>
  <c r="D624"/>
  <c r="B635" i="22" s="1"/>
  <c r="E624" i="2"/>
  <c r="B635" i="25" s="1"/>
  <c r="F624" i="2"/>
  <c r="G624"/>
  <c r="B635" i="28" s="1"/>
  <c r="C635" s="1"/>
  <c r="H624" i="2"/>
  <c r="I624"/>
  <c r="B635" i="31" s="1"/>
  <c r="J624" i="2"/>
  <c r="B635" i="37" s="1"/>
  <c r="L624" i="2"/>
  <c r="M624"/>
  <c r="N624"/>
  <c r="O624"/>
  <c r="P624"/>
  <c r="Q624"/>
  <c r="R624"/>
  <c r="B625"/>
  <c r="D625"/>
  <c r="B636" i="22" s="1"/>
  <c r="E625" i="2"/>
  <c r="B636" i="25" s="1"/>
  <c r="F625" i="2"/>
  <c r="G625"/>
  <c r="B636" i="28" s="1"/>
  <c r="C636" s="1"/>
  <c r="H625" i="2"/>
  <c r="I625"/>
  <c r="B636" i="31" s="1"/>
  <c r="J625" i="2"/>
  <c r="B636" i="37" s="1"/>
  <c r="L625" i="2"/>
  <c r="M625"/>
  <c r="N625"/>
  <c r="O625"/>
  <c r="P625"/>
  <c r="Q625"/>
  <c r="R625"/>
  <c r="B578"/>
  <c r="D578"/>
  <c r="B589" i="22" s="1"/>
  <c r="E578" i="2"/>
  <c r="B589" i="25" s="1"/>
  <c r="F578" i="2"/>
  <c r="G578"/>
  <c r="B589" i="28" s="1"/>
  <c r="C589" s="1"/>
  <c r="H578" i="2"/>
  <c r="I578"/>
  <c r="B589" i="31" s="1"/>
  <c r="J578" i="2"/>
  <c r="B589" i="37" s="1"/>
  <c r="L578" i="2"/>
  <c r="M578"/>
  <c r="N578"/>
  <c r="O578"/>
  <c r="P578"/>
  <c r="Q578"/>
  <c r="R578"/>
  <c r="B579"/>
  <c r="D579"/>
  <c r="B590" i="22" s="1"/>
  <c r="E579" i="2"/>
  <c r="B590" i="25" s="1"/>
  <c r="F579" i="2"/>
  <c r="G579"/>
  <c r="B590" i="28" s="1"/>
  <c r="C590" s="1"/>
  <c r="H579" i="2"/>
  <c r="I579"/>
  <c r="B590" i="31" s="1"/>
  <c r="J579" i="2"/>
  <c r="B590" i="37" s="1"/>
  <c r="L579" i="2"/>
  <c r="M579"/>
  <c r="N579"/>
  <c r="O579"/>
  <c r="P579"/>
  <c r="Q579"/>
  <c r="R579"/>
  <c r="B580"/>
  <c r="D580"/>
  <c r="B591" i="22" s="1"/>
  <c r="E580" i="2"/>
  <c r="B591" i="25" s="1"/>
  <c r="F580" i="2"/>
  <c r="G580"/>
  <c r="B591" i="28" s="1"/>
  <c r="C591" s="1"/>
  <c r="H580" i="2"/>
  <c r="I580"/>
  <c r="B591" i="31" s="1"/>
  <c r="J580" i="2"/>
  <c r="B591" i="37" s="1"/>
  <c r="L580" i="2"/>
  <c r="M580"/>
  <c r="N580"/>
  <c r="O580"/>
  <c r="P580"/>
  <c r="Q580"/>
  <c r="R580"/>
  <c r="B581"/>
  <c r="D581"/>
  <c r="B592" i="22" s="1"/>
  <c r="E581" i="2"/>
  <c r="B592" i="25" s="1"/>
  <c r="F581" i="2"/>
  <c r="G581"/>
  <c r="B592" i="28" s="1"/>
  <c r="C592" s="1"/>
  <c r="H581" i="2"/>
  <c r="I581"/>
  <c r="B592" i="31" s="1"/>
  <c r="J581" i="2"/>
  <c r="B592" i="37" s="1"/>
  <c r="L581" i="2"/>
  <c r="M581"/>
  <c r="N581"/>
  <c r="O581"/>
  <c r="P581"/>
  <c r="Q581"/>
  <c r="R581"/>
  <c r="B582"/>
  <c r="D582"/>
  <c r="B593" i="22" s="1"/>
  <c r="E582" i="2"/>
  <c r="B593" i="25" s="1"/>
  <c r="F582" i="2"/>
  <c r="G582"/>
  <c r="B593" i="28" s="1"/>
  <c r="C593" s="1"/>
  <c r="H582" i="2"/>
  <c r="I582"/>
  <c r="B593" i="31" s="1"/>
  <c r="J582" i="2"/>
  <c r="B593" i="37" s="1"/>
  <c r="L582" i="2"/>
  <c r="M582"/>
  <c r="N582"/>
  <c r="O582"/>
  <c r="P582"/>
  <c r="Q582"/>
  <c r="R582"/>
  <c r="B583"/>
  <c r="D583"/>
  <c r="B594" i="22" s="1"/>
  <c r="E583" i="2"/>
  <c r="B594" i="25" s="1"/>
  <c r="F583" i="2"/>
  <c r="G583"/>
  <c r="B594" i="28" s="1"/>
  <c r="C594" s="1"/>
  <c r="H583" i="2"/>
  <c r="I583"/>
  <c r="B594" i="31" s="1"/>
  <c r="J583" i="2"/>
  <c r="B594" i="37" s="1"/>
  <c r="L583" i="2"/>
  <c r="M583"/>
  <c r="N583"/>
  <c r="O583"/>
  <c r="P583"/>
  <c r="Q583"/>
  <c r="R583"/>
  <c r="B584"/>
  <c r="D584"/>
  <c r="B595" i="22" s="1"/>
  <c r="E584" i="2"/>
  <c r="B595" i="25" s="1"/>
  <c r="F584" i="2"/>
  <c r="G584"/>
  <c r="B595" i="28" s="1"/>
  <c r="C595" s="1"/>
  <c r="H584" i="2"/>
  <c r="I584"/>
  <c r="B595" i="31" s="1"/>
  <c r="J584" i="2"/>
  <c r="B595" i="37" s="1"/>
  <c r="L584" i="2"/>
  <c r="M584"/>
  <c r="N584"/>
  <c r="O584"/>
  <c r="P584"/>
  <c r="Q584"/>
  <c r="R584"/>
  <c r="B585"/>
  <c r="D585"/>
  <c r="B596" i="22" s="1"/>
  <c r="E585" i="2"/>
  <c r="B596" i="25" s="1"/>
  <c r="F585" i="2"/>
  <c r="G585"/>
  <c r="B596" i="28" s="1"/>
  <c r="C596" s="1"/>
  <c r="H585" i="2"/>
  <c r="I585"/>
  <c r="B596" i="31" s="1"/>
  <c r="J585" i="2"/>
  <c r="B596" i="37" s="1"/>
  <c r="L585" i="2"/>
  <c r="M585"/>
  <c r="N585"/>
  <c r="O585"/>
  <c r="P585"/>
  <c r="Q585"/>
  <c r="R585"/>
  <c r="B586"/>
  <c r="D586"/>
  <c r="B597" i="22" s="1"/>
  <c r="E586" i="2"/>
  <c r="B597" i="25" s="1"/>
  <c r="F586" i="2"/>
  <c r="G586"/>
  <c r="B597" i="28" s="1"/>
  <c r="C597" s="1"/>
  <c r="H586" i="2"/>
  <c r="I586"/>
  <c r="B597" i="31" s="1"/>
  <c r="J586" i="2"/>
  <c r="B597" i="37" s="1"/>
  <c r="L586" i="2"/>
  <c r="M586"/>
  <c r="N586"/>
  <c r="O586"/>
  <c r="P586"/>
  <c r="Q586"/>
  <c r="R586"/>
  <c r="B587"/>
  <c r="D587"/>
  <c r="B598" i="22" s="1"/>
  <c r="E587" i="2"/>
  <c r="B598" i="25" s="1"/>
  <c r="F587" i="2"/>
  <c r="G587"/>
  <c r="B598" i="28" s="1"/>
  <c r="C598" s="1"/>
  <c r="H587" i="2"/>
  <c r="I587"/>
  <c r="B598" i="31" s="1"/>
  <c r="J587" i="2"/>
  <c r="B598" i="37" s="1"/>
  <c r="L587" i="2"/>
  <c r="M587"/>
  <c r="N587"/>
  <c r="O587"/>
  <c r="P587"/>
  <c r="Q587"/>
  <c r="R587"/>
  <c r="B588"/>
  <c r="D588"/>
  <c r="B599" i="22" s="1"/>
  <c r="E588" i="2"/>
  <c r="B599" i="25" s="1"/>
  <c r="F588" i="2"/>
  <c r="G588"/>
  <c r="B599" i="28" s="1"/>
  <c r="C599" s="1"/>
  <c r="H588" i="2"/>
  <c r="I588"/>
  <c r="B599" i="31" s="1"/>
  <c r="J588" i="2"/>
  <c r="B599" i="37" s="1"/>
  <c r="L588" i="2"/>
  <c r="M588"/>
  <c r="N588"/>
  <c r="O588"/>
  <c r="P588"/>
  <c r="Q588"/>
  <c r="R588"/>
  <c r="B589"/>
  <c r="D589"/>
  <c r="B600" i="22" s="1"/>
  <c r="E589" i="2"/>
  <c r="B600" i="25" s="1"/>
  <c r="F589" i="2"/>
  <c r="G589"/>
  <c r="B600" i="28" s="1"/>
  <c r="C600" s="1"/>
  <c r="H589" i="2"/>
  <c r="I589"/>
  <c r="B600" i="31" s="1"/>
  <c r="J589" i="2"/>
  <c r="B600" i="37" s="1"/>
  <c r="L589" i="2"/>
  <c r="M589"/>
  <c r="N589"/>
  <c r="O589"/>
  <c r="P589"/>
  <c r="Q589"/>
  <c r="R589"/>
  <c r="B590"/>
  <c r="D590"/>
  <c r="B601" i="22" s="1"/>
  <c r="E590" i="2"/>
  <c r="B601" i="25" s="1"/>
  <c r="F590" i="2"/>
  <c r="G590"/>
  <c r="B601" i="28" s="1"/>
  <c r="C601" s="1"/>
  <c r="H590" i="2"/>
  <c r="I590"/>
  <c r="B601" i="31" s="1"/>
  <c r="J590" i="2"/>
  <c r="B601" i="37" s="1"/>
  <c r="L590" i="2"/>
  <c r="M590"/>
  <c r="N590"/>
  <c r="O590"/>
  <c r="P590"/>
  <c r="Q590"/>
  <c r="R590"/>
  <c r="B591"/>
  <c r="D591"/>
  <c r="B602" i="22" s="1"/>
  <c r="E591" i="2"/>
  <c r="B602" i="25" s="1"/>
  <c r="F591" i="2"/>
  <c r="G591"/>
  <c r="B602" i="28" s="1"/>
  <c r="C602" s="1"/>
  <c r="H591" i="2"/>
  <c r="I591"/>
  <c r="B602" i="31" s="1"/>
  <c r="J591" i="2"/>
  <c r="B602" i="37" s="1"/>
  <c r="L591" i="2"/>
  <c r="M591"/>
  <c r="N591"/>
  <c r="O591"/>
  <c r="P591"/>
  <c r="Q591"/>
  <c r="R591"/>
  <c r="B592"/>
  <c r="D592"/>
  <c r="B603" i="22" s="1"/>
  <c r="E592" i="2"/>
  <c r="B603" i="25" s="1"/>
  <c r="F592" i="2"/>
  <c r="G592"/>
  <c r="B603" i="28" s="1"/>
  <c r="C603" s="1"/>
  <c r="H592" i="2"/>
  <c r="I592"/>
  <c r="B603" i="31" s="1"/>
  <c r="J592" i="2"/>
  <c r="B603" i="37" s="1"/>
  <c r="L592" i="2"/>
  <c r="M592"/>
  <c r="N592"/>
  <c r="O592"/>
  <c r="P592"/>
  <c r="Q592"/>
  <c r="R592"/>
  <c r="B593"/>
  <c r="D593"/>
  <c r="B604" i="22" s="1"/>
  <c r="E593" i="2"/>
  <c r="B604" i="25" s="1"/>
  <c r="F593" i="2"/>
  <c r="G593"/>
  <c r="B604" i="28" s="1"/>
  <c r="C604" s="1"/>
  <c r="H593" i="2"/>
  <c r="I593"/>
  <c r="B604" i="31" s="1"/>
  <c r="J593" i="2"/>
  <c r="B604" i="37" s="1"/>
  <c r="L593" i="2"/>
  <c r="M593"/>
  <c r="N593"/>
  <c r="O593"/>
  <c r="P593"/>
  <c r="Q593"/>
  <c r="R593"/>
  <c r="B594"/>
  <c r="D594"/>
  <c r="B605" i="22" s="1"/>
  <c r="E594" i="2"/>
  <c r="B605" i="25" s="1"/>
  <c r="F594" i="2"/>
  <c r="G594"/>
  <c r="B605" i="28" s="1"/>
  <c r="C605" s="1"/>
  <c r="H594" i="2"/>
  <c r="I594"/>
  <c r="B605" i="31" s="1"/>
  <c r="J594" i="2"/>
  <c r="B605" i="37" s="1"/>
  <c r="L594" i="2"/>
  <c r="M594"/>
  <c r="N594"/>
  <c r="O594"/>
  <c r="P594"/>
  <c r="Q594"/>
  <c r="R594"/>
  <c r="B595"/>
  <c r="D595"/>
  <c r="B606" i="22" s="1"/>
  <c r="E595" i="2"/>
  <c r="B606" i="25" s="1"/>
  <c r="F595" i="2"/>
  <c r="G595"/>
  <c r="B606" i="28" s="1"/>
  <c r="C606" s="1"/>
  <c r="H595" i="2"/>
  <c r="I595"/>
  <c r="B606" i="31" s="1"/>
  <c r="J595" i="2"/>
  <c r="B606" i="37" s="1"/>
  <c r="L595" i="2"/>
  <c r="M595"/>
  <c r="N595"/>
  <c r="O595"/>
  <c r="P595"/>
  <c r="Q595"/>
  <c r="R595"/>
  <c r="B596"/>
  <c r="D596"/>
  <c r="B607" i="22" s="1"/>
  <c r="E596" i="2"/>
  <c r="B607" i="25" s="1"/>
  <c r="F596" i="2"/>
  <c r="G596"/>
  <c r="B607" i="28" s="1"/>
  <c r="C607" s="1"/>
  <c r="H596" i="2"/>
  <c r="I596"/>
  <c r="B607" i="31" s="1"/>
  <c r="J596" i="2"/>
  <c r="B607" i="37" s="1"/>
  <c r="L596" i="2"/>
  <c r="M596"/>
  <c r="N596"/>
  <c r="O596"/>
  <c r="P596"/>
  <c r="Q596"/>
  <c r="R596"/>
  <c r="B597"/>
  <c r="D597"/>
  <c r="B608" i="22" s="1"/>
  <c r="E597" i="2"/>
  <c r="B608" i="25" s="1"/>
  <c r="F597" i="2"/>
  <c r="G597"/>
  <c r="B608" i="28" s="1"/>
  <c r="C608" s="1"/>
  <c r="H597" i="2"/>
  <c r="I597"/>
  <c r="B608" i="31" s="1"/>
  <c r="J597" i="2"/>
  <c r="B608" i="37" s="1"/>
  <c r="L597" i="2"/>
  <c r="M597"/>
  <c r="N597"/>
  <c r="O597"/>
  <c r="P597"/>
  <c r="Q597"/>
  <c r="R597"/>
  <c r="B598"/>
  <c r="D598"/>
  <c r="B609" i="22" s="1"/>
  <c r="E598" i="2"/>
  <c r="B609" i="25" s="1"/>
  <c r="F598" i="2"/>
  <c r="G598"/>
  <c r="B609" i="28" s="1"/>
  <c r="C609" s="1"/>
  <c r="H598" i="2"/>
  <c r="I598"/>
  <c r="B609" i="31" s="1"/>
  <c r="J598" i="2"/>
  <c r="B609" i="37" s="1"/>
  <c r="L598" i="2"/>
  <c r="M598"/>
  <c r="N598"/>
  <c r="O598"/>
  <c r="P598"/>
  <c r="Q598"/>
  <c r="R598"/>
  <c r="B599"/>
  <c r="D599"/>
  <c r="B610" i="22" s="1"/>
  <c r="E599" i="2"/>
  <c r="B610" i="25" s="1"/>
  <c r="F599" i="2"/>
  <c r="G599"/>
  <c r="B610" i="28" s="1"/>
  <c r="C610" s="1"/>
  <c r="H599" i="2"/>
  <c r="I599"/>
  <c r="B610" i="31" s="1"/>
  <c r="J599" i="2"/>
  <c r="B610" i="37" s="1"/>
  <c r="L599" i="2"/>
  <c r="M599"/>
  <c r="N599"/>
  <c r="O599"/>
  <c r="P599"/>
  <c r="Q599"/>
  <c r="R599"/>
  <c r="B600"/>
  <c r="D600"/>
  <c r="B611" i="22" s="1"/>
  <c r="E600" i="2"/>
  <c r="B611" i="25" s="1"/>
  <c r="F600" i="2"/>
  <c r="G600"/>
  <c r="B611" i="28" s="1"/>
  <c r="C611" s="1"/>
  <c r="H600" i="2"/>
  <c r="I600"/>
  <c r="B611" i="31" s="1"/>
  <c r="J600" i="2"/>
  <c r="B611" i="37" s="1"/>
  <c r="L600" i="2"/>
  <c r="M600"/>
  <c r="N600"/>
  <c r="O600"/>
  <c r="P600"/>
  <c r="Q600"/>
  <c r="R600"/>
  <c r="B601"/>
  <c r="D601"/>
  <c r="B612" i="22" s="1"/>
  <c r="E601" i="2"/>
  <c r="B612" i="25" s="1"/>
  <c r="F601" i="2"/>
  <c r="G601"/>
  <c r="B612" i="28" s="1"/>
  <c r="C612" s="1"/>
  <c r="H601" i="2"/>
  <c r="I601"/>
  <c r="B612" i="31" s="1"/>
  <c r="J601" i="2"/>
  <c r="B612" i="37" s="1"/>
  <c r="L601" i="2"/>
  <c r="M601"/>
  <c r="N601"/>
  <c r="O601"/>
  <c r="P601"/>
  <c r="Q601"/>
  <c r="R601"/>
  <c r="B554"/>
  <c r="D554"/>
  <c r="B565" i="22" s="1"/>
  <c r="E554" i="2"/>
  <c r="B565" i="25" s="1"/>
  <c r="F554" i="2"/>
  <c r="G554"/>
  <c r="B565" i="28" s="1"/>
  <c r="C565" s="1"/>
  <c r="H554" i="2"/>
  <c r="I554"/>
  <c r="B565" i="31" s="1"/>
  <c r="J554" i="2"/>
  <c r="B565" i="37" s="1"/>
  <c r="L554" i="2"/>
  <c r="M554"/>
  <c r="N554"/>
  <c r="O554"/>
  <c r="P554"/>
  <c r="Q554"/>
  <c r="R554"/>
  <c r="B555"/>
  <c r="D555"/>
  <c r="B566" i="22" s="1"/>
  <c r="E555" i="2"/>
  <c r="B566" i="25" s="1"/>
  <c r="F555" i="2"/>
  <c r="G555"/>
  <c r="B566" i="28" s="1"/>
  <c r="C566" s="1"/>
  <c r="H555" i="2"/>
  <c r="I555"/>
  <c r="B566" i="31" s="1"/>
  <c r="J555" i="2"/>
  <c r="B566" i="37" s="1"/>
  <c r="L555" i="2"/>
  <c r="M555"/>
  <c r="N555"/>
  <c r="O555"/>
  <c r="P555"/>
  <c r="Q555"/>
  <c r="R555"/>
  <c r="B556"/>
  <c r="D556"/>
  <c r="B567" i="22" s="1"/>
  <c r="E556" i="2"/>
  <c r="B567" i="25" s="1"/>
  <c r="F556" i="2"/>
  <c r="G556"/>
  <c r="B567" i="28" s="1"/>
  <c r="C567" s="1"/>
  <c r="H556" i="2"/>
  <c r="I556"/>
  <c r="B567" i="31" s="1"/>
  <c r="J556" i="2"/>
  <c r="B567" i="37" s="1"/>
  <c r="L556" i="2"/>
  <c r="M556"/>
  <c r="N556"/>
  <c r="O556"/>
  <c r="P556"/>
  <c r="Q556"/>
  <c r="R556"/>
  <c r="B557"/>
  <c r="D557"/>
  <c r="B568" i="22" s="1"/>
  <c r="E557" i="2"/>
  <c r="B568" i="25" s="1"/>
  <c r="F557" i="2"/>
  <c r="G557"/>
  <c r="B568" i="28" s="1"/>
  <c r="C568" s="1"/>
  <c r="H557" i="2"/>
  <c r="I557"/>
  <c r="B568" i="31" s="1"/>
  <c r="J557" i="2"/>
  <c r="B568" i="37" s="1"/>
  <c r="L557" i="2"/>
  <c r="M557"/>
  <c r="N557"/>
  <c r="O557"/>
  <c r="P557"/>
  <c r="Q557"/>
  <c r="R557"/>
  <c r="B558"/>
  <c r="D558"/>
  <c r="B569" i="22" s="1"/>
  <c r="E558" i="2"/>
  <c r="B569" i="25" s="1"/>
  <c r="F558" i="2"/>
  <c r="G558"/>
  <c r="B569" i="28" s="1"/>
  <c r="C569" s="1"/>
  <c r="H558" i="2"/>
  <c r="I558"/>
  <c r="B569" i="31" s="1"/>
  <c r="J558" i="2"/>
  <c r="B569" i="37" s="1"/>
  <c r="L558" i="2"/>
  <c r="M558"/>
  <c r="N558"/>
  <c r="O558"/>
  <c r="P558"/>
  <c r="Q558"/>
  <c r="R558"/>
  <c r="B559"/>
  <c r="D559"/>
  <c r="B570" i="22" s="1"/>
  <c r="E559" i="2"/>
  <c r="B570" i="25" s="1"/>
  <c r="F559" i="2"/>
  <c r="G559"/>
  <c r="B570" i="28" s="1"/>
  <c r="C570" s="1"/>
  <c r="H559" i="2"/>
  <c r="I559"/>
  <c r="B570" i="31" s="1"/>
  <c r="J559" i="2"/>
  <c r="B570" i="37" s="1"/>
  <c r="L559" i="2"/>
  <c r="M559"/>
  <c r="N559"/>
  <c r="O559"/>
  <c r="P559"/>
  <c r="Q559"/>
  <c r="R559"/>
  <c r="B560"/>
  <c r="D560"/>
  <c r="B571" i="22" s="1"/>
  <c r="E560" i="2"/>
  <c r="B571" i="25" s="1"/>
  <c r="F560" i="2"/>
  <c r="G560"/>
  <c r="B571" i="28" s="1"/>
  <c r="C571" s="1"/>
  <c r="H560" i="2"/>
  <c r="I560"/>
  <c r="B571" i="31" s="1"/>
  <c r="J560" i="2"/>
  <c r="B571" i="37" s="1"/>
  <c r="L560" i="2"/>
  <c r="M560"/>
  <c r="N560"/>
  <c r="O560"/>
  <c r="P560"/>
  <c r="Q560"/>
  <c r="R560"/>
  <c r="B561"/>
  <c r="D561"/>
  <c r="B572" i="22" s="1"/>
  <c r="E561" i="2"/>
  <c r="B572" i="25" s="1"/>
  <c r="F561" i="2"/>
  <c r="G561"/>
  <c r="B572" i="28" s="1"/>
  <c r="C572" s="1"/>
  <c r="H561" i="2"/>
  <c r="I561"/>
  <c r="B572" i="31" s="1"/>
  <c r="J561" i="2"/>
  <c r="B572" i="37" s="1"/>
  <c r="L561" i="2"/>
  <c r="M561"/>
  <c r="N561"/>
  <c r="O561"/>
  <c r="P561"/>
  <c r="Q561"/>
  <c r="R561"/>
  <c r="B562"/>
  <c r="D562"/>
  <c r="B573" i="22" s="1"/>
  <c r="E562" i="2"/>
  <c r="B573" i="25" s="1"/>
  <c r="F562" i="2"/>
  <c r="G562"/>
  <c r="B573" i="28" s="1"/>
  <c r="C573" s="1"/>
  <c r="H562" i="2"/>
  <c r="I562"/>
  <c r="B573" i="31" s="1"/>
  <c r="J562" i="2"/>
  <c r="B573" i="37" s="1"/>
  <c r="L562" i="2"/>
  <c r="M562"/>
  <c r="N562"/>
  <c r="O562"/>
  <c r="P562"/>
  <c r="Q562"/>
  <c r="R562"/>
  <c r="B563"/>
  <c r="D563"/>
  <c r="B574" i="22" s="1"/>
  <c r="E563" i="2"/>
  <c r="B574" i="25" s="1"/>
  <c r="F563" i="2"/>
  <c r="G563"/>
  <c r="B574" i="28" s="1"/>
  <c r="C574" s="1"/>
  <c r="H563" i="2"/>
  <c r="I563"/>
  <c r="B574" i="31" s="1"/>
  <c r="J563" i="2"/>
  <c r="B574" i="37" s="1"/>
  <c r="L563" i="2"/>
  <c r="M563"/>
  <c r="N563"/>
  <c r="O563"/>
  <c r="P563"/>
  <c r="Q563"/>
  <c r="R563"/>
  <c r="B564"/>
  <c r="D564"/>
  <c r="B575" i="22" s="1"/>
  <c r="E564" i="2"/>
  <c r="B575" i="25" s="1"/>
  <c r="F564" i="2"/>
  <c r="G564"/>
  <c r="B575" i="28" s="1"/>
  <c r="C575" s="1"/>
  <c r="H564" i="2"/>
  <c r="I564"/>
  <c r="B575" i="31" s="1"/>
  <c r="J564" i="2"/>
  <c r="B575" i="37" s="1"/>
  <c r="L564" i="2"/>
  <c r="M564"/>
  <c r="N564"/>
  <c r="O564"/>
  <c r="P564"/>
  <c r="Q564"/>
  <c r="R564"/>
  <c r="B565"/>
  <c r="D565"/>
  <c r="B576" i="22" s="1"/>
  <c r="E565" i="2"/>
  <c r="B576" i="25" s="1"/>
  <c r="F565" i="2"/>
  <c r="G565"/>
  <c r="B576" i="28" s="1"/>
  <c r="C576" s="1"/>
  <c r="H565" i="2"/>
  <c r="I565"/>
  <c r="B576" i="31" s="1"/>
  <c r="J565" i="2"/>
  <c r="B576" i="37" s="1"/>
  <c r="L565" i="2"/>
  <c r="M565"/>
  <c r="N565"/>
  <c r="O565"/>
  <c r="P565"/>
  <c r="Q565"/>
  <c r="R565"/>
  <c r="B566"/>
  <c r="D566"/>
  <c r="B577" i="22" s="1"/>
  <c r="E566" i="2"/>
  <c r="B577" i="25" s="1"/>
  <c r="F566" i="2"/>
  <c r="G566"/>
  <c r="B577" i="28" s="1"/>
  <c r="C577" s="1"/>
  <c r="H566" i="2"/>
  <c r="I566"/>
  <c r="B577" i="31" s="1"/>
  <c r="J566" i="2"/>
  <c r="B577" i="37" s="1"/>
  <c r="L566" i="2"/>
  <c r="M566"/>
  <c r="N566"/>
  <c r="O566"/>
  <c r="P566"/>
  <c r="Q566"/>
  <c r="R566"/>
  <c r="B567"/>
  <c r="D567"/>
  <c r="B578" i="22" s="1"/>
  <c r="E567" i="2"/>
  <c r="B578" i="25" s="1"/>
  <c r="F567" i="2"/>
  <c r="G567"/>
  <c r="B578" i="28" s="1"/>
  <c r="C578" s="1"/>
  <c r="H567" i="2"/>
  <c r="I567"/>
  <c r="B578" i="31" s="1"/>
  <c r="J567" i="2"/>
  <c r="B578" i="37" s="1"/>
  <c r="L567" i="2"/>
  <c r="M567"/>
  <c r="N567"/>
  <c r="O567"/>
  <c r="P567"/>
  <c r="Q567"/>
  <c r="R567"/>
  <c r="B568"/>
  <c r="D568"/>
  <c r="B579" i="22" s="1"/>
  <c r="E568" i="2"/>
  <c r="B579" i="25" s="1"/>
  <c r="F568" i="2"/>
  <c r="G568"/>
  <c r="B579" i="28" s="1"/>
  <c r="C579" s="1"/>
  <c r="H568" i="2"/>
  <c r="I568"/>
  <c r="B579" i="31" s="1"/>
  <c r="J568" i="2"/>
  <c r="B579" i="37" s="1"/>
  <c r="L568" i="2"/>
  <c r="M568"/>
  <c r="N568"/>
  <c r="O568"/>
  <c r="P568"/>
  <c r="Q568"/>
  <c r="R568"/>
  <c r="B569"/>
  <c r="D569"/>
  <c r="B580" i="22" s="1"/>
  <c r="E569" i="2"/>
  <c r="B580" i="25" s="1"/>
  <c r="F569" i="2"/>
  <c r="G569"/>
  <c r="B580" i="28" s="1"/>
  <c r="C580" s="1"/>
  <c r="H569" i="2"/>
  <c r="I569"/>
  <c r="B580" i="31" s="1"/>
  <c r="J569" i="2"/>
  <c r="B580" i="37" s="1"/>
  <c r="L569" i="2"/>
  <c r="M569"/>
  <c r="N569"/>
  <c r="O569"/>
  <c r="P569"/>
  <c r="Q569"/>
  <c r="R569"/>
  <c r="B570"/>
  <c r="D570"/>
  <c r="B581" i="22" s="1"/>
  <c r="E570" i="2"/>
  <c r="B581" i="25" s="1"/>
  <c r="F570" i="2"/>
  <c r="G570"/>
  <c r="B581" i="28" s="1"/>
  <c r="C581" s="1"/>
  <c r="H570" i="2"/>
  <c r="I570"/>
  <c r="B581" i="31" s="1"/>
  <c r="J570" i="2"/>
  <c r="B581" i="37" s="1"/>
  <c r="L570" i="2"/>
  <c r="M570"/>
  <c r="N570"/>
  <c r="O570"/>
  <c r="P570"/>
  <c r="Q570"/>
  <c r="R570"/>
  <c r="B571"/>
  <c r="D571"/>
  <c r="B582" i="22" s="1"/>
  <c r="E571" i="2"/>
  <c r="B582" i="25" s="1"/>
  <c r="F571" i="2"/>
  <c r="G571"/>
  <c r="B582" i="28" s="1"/>
  <c r="C582" s="1"/>
  <c r="H571" i="2"/>
  <c r="I571"/>
  <c r="B582" i="31" s="1"/>
  <c r="J571" i="2"/>
  <c r="B582" i="37" s="1"/>
  <c r="L571" i="2"/>
  <c r="M571"/>
  <c r="N571"/>
  <c r="O571"/>
  <c r="P571"/>
  <c r="Q571"/>
  <c r="R571"/>
  <c r="B572"/>
  <c r="D572"/>
  <c r="B583" i="22" s="1"/>
  <c r="E572" i="2"/>
  <c r="B583" i="25" s="1"/>
  <c r="F572" i="2"/>
  <c r="G572"/>
  <c r="B583" i="28" s="1"/>
  <c r="C583" s="1"/>
  <c r="H572" i="2"/>
  <c r="I572"/>
  <c r="B583" i="31" s="1"/>
  <c r="J572" i="2"/>
  <c r="B583" i="37" s="1"/>
  <c r="L572" i="2"/>
  <c r="M572"/>
  <c r="N572"/>
  <c r="O572"/>
  <c r="P572"/>
  <c r="Q572"/>
  <c r="R572"/>
  <c r="B573"/>
  <c r="D573"/>
  <c r="B584" i="22" s="1"/>
  <c r="E573" i="2"/>
  <c r="B584" i="25" s="1"/>
  <c r="F573" i="2"/>
  <c r="G573"/>
  <c r="B584" i="28" s="1"/>
  <c r="C584" s="1"/>
  <c r="H573" i="2"/>
  <c r="I573"/>
  <c r="B584" i="31" s="1"/>
  <c r="J573" i="2"/>
  <c r="B584" i="37" s="1"/>
  <c r="L573" i="2"/>
  <c r="M573"/>
  <c r="N573"/>
  <c r="O573"/>
  <c r="P573"/>
  <c r="Q573"/>
  <c r="R573"/>
  <c r="B574"/>
  <c r="D574"/>
  <c r="B585" i="22" s="1"/>
  <c r="E574" i="2"/>
  <c r="B585" i="25" s="1"/>
  <c r="F574" i="2"/>
  <c r="G574"/>
  <c r="B585" i="28" s="1"/>
  <c r="C585" s="1"/>
  <c r="H574" i="2"/>
  <c r="I574"/>
  <c r="B585" i="31" s="1"/>
  <c r="J574" i="2"/>
  <c r="B585" i="37" s="1"/>
  <c r="L574" i="2"/>
  <c r="M574"/>
  <c r="N574"/>
  <c r="O574"/>
  <c r="P574"/>
  <c r="Q574"/>
  <c r="R574"/>
  <c r="B575"/>
  <c r="D575"/>
  <c r="B586" i="22" s="1"/>
  <c r="E575" i="2"/>
  <c r="B586" i="25" s="1"/>
  <c r="F575" i="2"/>
  <c r="G575"/>
  <c r="B586" i="28" s="1"/>
  <c r="C586" s="1"/>
  <c r="H575" i="2"/>
  <c r="I575"/>
  <c r="B586" i="31" s="1"/>
  <c r="J575" i="2"/>
  <c r="B586" i="37" s="1"/>
  <c r="L575" i="2"/>
  <c r="M575"/>
  <c r="N575"/>
  <c r="O575"/>
  <c r="P575"/>
  <c r="Q575"/>
  <c r="R575"/>
  <c r="B576"/>
  <c r="D576"/>
  <c r="B587" i="22" s="1"/>
  <c r="E576" i="2"/>
  <c r="B587" i="25" s="1"/>
  <c r="F576" i="2"/>
  <c r="G576"/>
  <c r="B587" i="28" s="1"/>
  <c r="C587" s="1"/>
  <c r="H576" i="2"/>
  <c r="I576"/>
  <c r="B587" i="31" s="1"/>
  <c r="J576" i="2"/>
  <c r="B587" i="37" s="1"/>
  <c r="L576" i="2"/>
  <c r="M576"/>
  <c r="N576"/>
  <c r="O576"/>
  <c r="P576"/>
  <c r="Q576"/>
  <c r="R576"/>
  <c r="B577"/>
  <c r="D577"/>
  <c r="B588" i="22" s="1"/>
  <c r="E577" i="2"/>
  <c r="B588" i="25" s="1"/>
  <c r="F577" i="2"/>
  <c r="G577"/>
  <c r="B588" i="28" s="1"/>
  <c r="C588" s="1"/>
  <c r="H577" i="2"/>
  <c r="I577"/>
  <c r="B588" i="31" s="1"/>
  <c r="J577" i="2"/>
  <c r="B588" i="37" s="1"/>
  <c r="L577" i="2"/>
  <c r="M577"/>
  <c r="N577"/>
  <c r="O577"/>
  <c r="P577"/>
  <c r="Q577"/>
  <c r="R577"/>
  <c r="B530"/>
  <c r="D530"/>
  <c r="B541" i="22" s="1"/>
  <c r="E530" i="2"/>
  <c r="B541" i="25" s="1"/>
  <c r="F530" i="2"/>
  <c r="G530"/>
  <c r="B541" i="28" s="1"/>
  <c r="C541" s="1"/>
  <c r="H530" i="2"/>
  <c r="I530"/>
  <c r="B541" i="31" s="1"/>
  <c r="J530" i="2"/>
  <c r="B541" i="37" s="1"/>
  <c r="L530" i="2"/>
  <c r="M530"/>
  <c r="N530"/>
  <c r="O530"/>
  <c r="P530"/>
  <c r="Q530"/>
  <c r="R530"/>
  <c r="B531"/>
  <c r="D531"/>
  <c r="B542" i="22" s="1"/>
  <c r="E531" i="2"/>
  <c r="B542" i="25" s="1"/>
  <c r="F531" i="2"/>
  <c r="G531"/>
  <c r="B542" i="28" s="1"/>
  <c r="C542" s="1"/>
  <c r="H531" i="2"/>
  <c r="I531"/>
  <c r="B542" i="31" s="1"/>
  <c r="J531" i="2"/>
  <c r="B542" i="37" s="1"/>
  <c r="L531" i="2"/>
  <c r="M531"/>
  <c r="N531"/>
  <c r="O531"/>
  <c r="P531"/>
  <c r="Q531"/>
  <c r="R531"/>
  <c r="B532"/>
  <c r="D532"/>
  <c r="B543" i="22" s="1"/>
  <c r="E532" i="2"/>
  <c r="B543" i="25" s="1"/>
  <c r="F532" i="2"/>
  <c r="G532"/>
  <c r="B543" i="28" s="1"/>
  <c r="C543" s="1"/>
  <c r="H532" i="2"/>
  <c r="I532"/>
  <c r="B543" i="31" s="1"/>
  <c r="J532" i="2"/>
  <c r="B543" i="37" s="1"/>
  <c r="L532" i="2"/>
  <c r="M532"/>
  <c r="N532"/>
  <c r="O532"/>
  <c r="P532"/>
  <c r="Q532"/>
  <c r="R532"/>
  <c r="B533"/>
  <c r="D533"/>
  <c r="B544" i="22" s="1"/>
  <c r="E533" i="2"/>
  <c r="B544" i="25" s="1"/>
  <c r="F533" i="2"/>
  <c r="G533"/>
  <c r="B544" i="28" s="1"/>
  <c r="C544" s="1"/>
  <c r="H533" i="2"/>
  <c r="I533"/>
  <c r="B544" i="31" s="1"/>
  <c r="J533" i="2"/>
  <c r="B544" i="37" s="1"/>
  <c r="L533" i="2"/>
  <c r="M533"/>
  <c r="N533"/>
  <c r="O533"/>
  <c r="P533"/>
  <c r="Q533"/>
  <c r="R533"/>
  <c r="B534"/>
  <c r="D534"/>
  <c r="B545" i="22" s="1"/>
  <c r="E534" i="2"/>
  <c r="B545" i="25" s="1"/>
  <c r="F534" i="2"/>
  <c r="G534"/>
  <c r="B545" i="28" s="1"/>
  <c r="C545" s="1"/>
  <c r="H534" i="2"/>
  <c r="I534"/>
  <c r="B545" i="31" s="1"/>
  <c r="J534" i="2"/>
  <c r="B545" i="37" s="1"/>
  <c r="L534" i="2"/>
  <c r="M534"/>
  <c r="N534"/>
  <c r="O534"/>
  <c r="P534"/>
  <c r="Q534"/>
  <c r="R534"/>
  <c r="B535"/>
  <c r="D535"/>
  <c r="B546" i="22" s="1"/>
  <c r="E535" i="2"/>
  <c r="B546" i="25" s="1"/>
  <c r="F535" i="2"/>
  <c r="G535"/>
  <c r="B546" i="28" s="1"/>
  <c r="C546" s="1"/>
  <c r="H535" i="2"/>
  <c r="I535"/>
  <c r="B546" i="31" s="1"/>
  <c r="J535" i="2"/>
  <c r="B546" i="37" s="1"/>
  <c r="L535" i="2"/>
  <c r="M535"/>
  <c r="N535"/>
  <c r="O535"/>
  <c r="P535"/>
  <c r="Q535"/>
  <c r="R535"/>
  <c r="B536"/>
  <c r="D536"/>
  <c r="B547" i="22" s="1"/>
  <c r="E536" i="2"/>
  <c r="B547" i="25" s="1"/>
  <c r="F536" i="2"/>
  <c r="G536"/>
  <c r="B547" i="28" s="1"/>
  <c r="C547" s="1"/>
  <c r="H536" i="2"/>
  <c r="I536"/>
  <c r="B547" i="31" s="1"/>
  <c r="J536" i="2"/>
  <c r="B547" i="37" s="1"/>
  <c r="L536" i="2"/>
  <c r="M536"/>
  <c r="N536"/>
  <c r="O536"/>
  <c r="P536"/>
  <c r="Q536"/>
  <c r="R536"/>
  <c r="B537"/>
  <c r="D537"/>
  <c r="B548" i="22" s="1"/>
  <c r="E537" i="2"/>
  <c r="B548" i="25" s="1"/>
  <c r="F537" i="2"/>
  <c r="G537"/>
  <c r="B548" i="28" s="1"/>
  <c r="C548" s="1"/>
  <c r="H537" i="2"/>
  <c r="I537"/>
  <c r="B548" i="31" s="1"/>
  <c r="J537" i="2"/>
  <c r="B548" i="37" s="1"/>
  <c r="L537" i="2"/>
  <c r="M537"/>
  <c r="N537"/>
  <c r="O537"/>
  <c r="P537"/>
  <c r="Q537"/>
  <c r="R537"/>
  <c r="B538"/>
  <c r="D538"/>
  <c r="B549" i="22" s="1"/>
  <c r="E538" i="2"/>
  <c r="B549" i="25" s="1"/>
  <c r="F538" i="2"/>
  <c r="G538"/>
  <c r="B549" i="28" s="1"/>
  <c r="C549" s="1"/>
  <c r="H538" i="2"/>
  <c r="I538"/>
  <c r="B549" i="31" s="1"/>
  <c r="J538" i="2"/>
  <c r="B549" i="37" s="1"/>
  <c r="L538" i="2"/>
  <c r="M538"/>
  <c r="N538"/>
  <c r="O538"/>
  <c r="P538"/>
  <c r="Q538"/>
  <c r="R538"/>
  <c r="B539"/>
  <c r="D539"/>
  <c r="B550" i="22" s="1"/>
  <c r="E539" i="2"/>
  <c r="B550" i="25" s="1"/>
  <c r="F539" i="2"/>
  <c r="G539"/>
  <c r="B550" i="28" s="1"/>
  <c r="C550" s="1"/>
  <c r="H539" i="2"/>
  <c r="I539"/>
  <c r="B550" i="31" s="1"/>
  <c r="J539" i="2"/>
  <c r="B550" i="37" s="1"/>
  <c r="L539" i="2"/>
  <c r="M539"/>
  <c r="N539"/>
  <c r="O539"/>
  <c r="P539"/>
  <c r="Q539"/>
  <c r="R539"/>
  <c r="B540"/>
  <c r="D540"/>
  <c r="B551" i="22" s="1"/>
  <c r="E540" i="2"/>
  <c r="B551" i="25" s="1"/>
  <c r="F540" i="2"/>
  <c r="G540"/>
  <c r="B551" i="28" s="1"/>
  <c r="C551" s="1"/>
  <c r="H540" i="2"/>
  <c r="I540"/>
  <c r="B551" i="31" s="1"/>
  <c r="J540" i="2"/>
  <c r="B551" i="37" s="1"/>
  <c r="L540" i="2"/>
  <c r="M540"/>
  <c r="N540"/>
  <c r="O540"/>
  <c r="P540"/>
  <c r="Q540"/>
  <c r="R540"/>
  <c r="B541"/>
  <c r="D541"/>
  <c r="B552" i="22" s="1"/>
  <c r="E541" i="2"/>
  <c r="B552" i="25" s="1"/>
  <c r="F541" i="2"/>
  <c r="G541"/>
  <c r="B552" i="28" s="1"/>
  <c r="C552" s="1"/>
  <c r="H541" i="2"/>
  <c r="I541"/>
  <c r="B552" i="31" s="1"/>
  <c r="J541" i="2"/>
  <c r="B552" i="37" s="1"/>
  <c r="L541" i="2"/>
  <c r="M541"/>
  <c r="N541"/>
  <c r="O541"/>
  <c r="P541"/>
  <c r="Q541"/>
  <c r="R541"/>
  <c r="B542"/>
  <c r="D542"/>
  <c r="B553" i="22" s="1"/>
  <c r="E542" i="2"/>
  <c r="B553" i="25" s="1"/>
  <c r="F542" i="2"/>
  <c r="G542"/>
  <c r="B553" i="28" s="1"/>
  <c r="C553" s="1"/>
  <c r="H542" i="2"/>
  <c r="I542"/>
  <c r="B553" i="31" s="1"/>
  <c r="J542" i="2"/>
  <c r="B553" i="37" s="1"/>
  <c r="L542" i="2"/>
  <c r="M542"/>
  <c r="N542"/>
  <c r="O542"/>
  <c r="P542"/>
  <c r="Q542"/>
  <c r="R542"/>
  <c r="B543"/>
  <c r="D543"/>
  <c r="B554" i="22" s="1"/>
  <c r="E543" i="2"/>
  <c r="B554" i="25" s="1"/>
  <c r="F543" i="2"/>
  <c r="G543"/>
  <c r="B554" i="28" s="1"/>
  <c r="C554" s="1"/>
  <c r="H543" i="2"/>
  <c r="I543"/>
  <c r="B554" i="31" s="1"/>
  <c r="J543" i="2"/>
  <c r="B554" i="37" s="1"/>
  <c r="L543" i="2"/>
  <c r="M543"/>
  <c r="N543"/>
  <c r="O543"/>
  <c r="P543"/>
  <c r="Q543"/>
  <c r="R543"/>
  <c r="B544"/>
  <c r="D544"/>
  <c r="B555" i="22" s="1"/>
  <c r="E544" i="2"/>
  <c r="B555" i="25" s="1"/>
  <c r="F544" i="2"/>
  <c r="G544"/>
  <c r="B555" i="28" s="1"/>
  <c r="C555" s="1"/>
  <c r="H544" i="2"/>
  <c r="I544"/>
  <c r="B555" i="31" s="1"/>
  <c r="J544" i="2"/>
  <c r="B555" i="37" s="1"/>
  <c r="L544" i="2"/>
  <c r="M544"/>
  <c r="N544"/>
  <c r="O544"/>
  <c r="P544"/>
  <c r="Q544"/>
  <c r="R544"/>
  <c r="B545"/>
  <c r="D545"/>
  <c r="B556" i="22" s="1"/>
  <c r="E545" i="2"/>
  <c r="B556" i="25" s="1"/>
  <c r="F545" i="2"/>
  <c r="G545"/>
  <c r="B556" i="28" s="1"/>
  <c r="C556" s="1"/>
  <c r="H545" i="2"/>
  <c r="I545"/>
  <c r="B556" i="31" s="1"/>
  <c r="J545" i="2"/>
  <c r="B556" i="37" s="1"/>
  <c r="L545" i="2"/>
  <c r="M545"/>
  <c r="N545"/>
  <c r="O545"/>
  <c r="P545"/>
  <c r="Q545"/>
  <c r="R545"/>
  <c r="B546"/>
  <c r="D546"/>
  <c r="B557" i="22" s="1"/>
  <c r="E546" i="2"/>
  <c r="B557" i="25" s="1"/>
  <c r="F546" i="2"/>
  <c r="G546"/>
  <c r="B557" i="28" s="1"/>
  <c r="C557" s="1"/>
  <c r="H546" i="2"/>
  <c r="I546"/>
  <c r="B557" i="31" s="1"/>
  <c r="J546" i="2"/>
  <c r="B557" i="37" s="1"/>
  <c r="L546" i="2"/>
  <c r="M546"/>
  <c r="N546"/>
  <c r="O546"/>
  <c r="P546"/>
  <c r="Q546"/>
  <c r="R546"/>
  <c r="B547"/>
  <c r="D547"/>
  <c r="B558" i="22" s="1"/>
  <c r="E547" i="2"/>
  <c r="B558" i="25" s="1"/>
  <c r="F547" i="2"/>
  <c r="G547"/>
  <c r="B558" i="28" s="1"/>
  <c r="C558" s="1"/>
  <c r="H547" i="2"/>
  <c r="I547"/>
  <c r="B558" i="31" s="1"/>
  <c r="J547" i="2"/>
  <c r="B558" i="37" s="1"/>
  <c r="L547" i="2"/>
  <c r="M547"/>
  <c r="N547"/>
  <c r="O547"/>
  <c r="P547"/>
  <c r="Q547"/>
  <c r="R547"/>
  <c r="B548"/>
  <c r="D548"/>
  <c r="B559" i="22" s="1"/>
  <c r="E548" i="2"/>
  <c r="B559" i="25" s="1"/>
  <c r="F548" i="2"/>
  <c r="G548"/>
  <c r="B559" i="28" s="1"/>
  <c r="C559" s="1"/>
  <c r="H548" i="2"/>
  <c r="I548"/>
  <c r="B559" i="31" s="1"/>
  <c r="J548" i="2"/>
  <c r="B559" i="37" s="1"/>
  <c r="L548" i="2"/>
  <c r="M548"/>
  <c r="N548"/>
  <c r="O548"/>
  <c r="P548"/>
  <c r="Q548"/>
  <c r="R548"/>
  <c r="B549"/>
  <c r="D549"/>
  <c r="B560" i="22" s="1"/>
  <c r="E549" i="2"/>
  <c r="B560" i="25" s="1"/>
  <c r="F549" i="2"/>
  <c r="G549"/>
  <c r="B560" i="28" s="1"/>
  <c r="C560" s="1"/>
  <c r="H549" i="2"/>
  <c r="I549"/>
  <c r="B560" i="31" s="1"/>
  <c r="J549" i="2"/>
  <c r="B560" i="37" s="1"/>
  <c r="L549" i="2"/>
  <c r="M549"/>
  <c r="N549"/>
  <c r="O549"/>
  <c r="P549"/>
  <c r="Q549"/>
  <c r="R549"/>
  <c r="B550"/>
  <c r="D550"/>
  <c r="B561" i="22" s="1"/>
  <c r="E550" i="2"/>
  <c r="B561" i="25" s="1"/>
  <c r="F550" i="2"/>
  <c r="G550"/>
  <c r="B561" i="28" s="1"/>
  <c r="C561" s="1"/>
  <c r="H550" i="2"/>
  <c r="I550"/>
  <c r="B561" i="31" s="1"/>
  <c r="J550" i="2"/>
  <c r="B561" i="37" s="1"/>
  <c r="L550" i="2"/>
  <c r="M550"/>
  <c r="N550"/>
  <c r="O550"/>
  <c r="P550"/>
  <c r="Q550"/>
  <c r="R550"/>
  <c r="B551"/>
  <c r="D551"/>
  <c r="B562" i="22" s="1"/>
  <c r="E551" i="2"/>
  <c r="B562" i="25" s="1"/>
  <c r="F551" i="2"/>
  <c r="G551"/>
  <c r="B562" i="28" s="1"/>
  <c r="C562" s="1"/>
  <c r="H551" i="2"/>
  <c r="I551"/>
  <c r="B562" i="31" s="1"/>
  <c r="J551" i="2"/>
  <c r="B562" i="37" s="1"/>
  <c r="L551" i="2"/>
  <c r="M551"/>
  <c r="N551"/>
  <c r="O551"/>
  <c r="P551"/>
  <c r="Q551"/>
  <c r="R551"/>
  <c r="B552"/>
  <c r="D552"/>
  <c r="B563" i="22" s="1"/>
  <c r="E552" i="2"/>
  <c r="B563" i="25" s="1"/>
  <c r="F552" i="2"/>
  <c r="G552"/>
  <c r="B563" i="28" s="1"/>
  <c r="C563" s="1"/>
  <c r="H552" i="2"/>
  <c r="I552"/>
  <c r="B563" i="31" s="1"/>
  <c r="J552" i="2"/>
  <c r="B563" i="37" s="1"/>
  <c r="L552" i="2"/>
  <c r="M552"/>
  <c r="N552"/>
  <c r="O552"/>
  <c r="P552"/>
  <c r="Q552"/>
  <c r="R552"/>
  <c r="B553"/>
  <c r="D553"/>
  <c r="B564" i="22" s="1"/>
  <c r="E553" i="2"/>
  <c r="B564" i="25" s="1"/>
  <c r="F553" i="2"/>
  <c r="G553"/>
  <c r="B564" i="28" s="1"/>
  <c r="C564" s="1"/>
  <c r="H553" i="2"/>
  <c r="I553"/>
  <c r="B564" i="31" s="1"/>
  <c r="J553" i="2"/>
  <c r="B564" i="37" s="1"/>
  <c r="L553" i="2"/>
  <c r="M553"/>
  <c r="N553"/>
  <c r="O553"/>
  <c r="P553"/>
  <c r="Q553"/>
  <c r="R553"/>
  <c r="B506"/>
  <c r="D506"/>
  <c r="B517" i="22" s="1"/>
  <c r="E506" i="2"/>
  <c r="B517" i="25" s="1"/>
  <c r="F506" i="2"/>
  <c r="G506"/>
  <c r="B517" i="28" s="1"/>
  <c r="C517" s="1"/>
  <c r="H506" i="2"/>
  <c r="I506"/>
  <c r="B517" i="31" s="1"/>
  <c r="J506" i="2"/>
  <c r="B517" i="37" s="1"/>
  <c r="L506" i="2"/>
  <c r="M506"/>
  <c r="N506"/>
  <c r="O506"/>
  <c r="P506"/>
  <c r="Q506"/>
  <c r="R506"/>
  <c r="B507"/>
  <c r="D507"/>
  <c r="B518" i="22" s="1"/>
  <c r="E507" i="2"/>
  <c r="B518" i="25" s="1"/>
  <c r="F507" i="2"/>
  <c r="G507"/>
  <c r="B518" i="28" s="1"/>
  <c r="C518" s="1"/>
  <c r="H507" i="2"/>
  <c r="I507"/>
  <c r="B518" i="31" s="1"/>
  <c r="J507" i="2"/>
  <c r="B518" i="37" s="1"/>
  <c r="L507" i="2"/>
  <c r="M507"/>
  <c r="N507"/>
  <c r="O507"/>
  <c r="P507"/>
  <c r="Q507"/>
  <c r="R507"/>
  <c r="B508"/>
  <c r="D508"/>
  <c r="B519" i="22" s="1"/>
  <c r="E508" i="2"/>
  <c r="B519" i="25" s="1"/>
  <c r="F508" i="2"/>
  <c r="G508"/>
  <c r="B519" i="28" s="1"/>
  <c r="C519" s="1"/>
  <c r="H508" i="2"/>
  <c r="I508"/>
  <c r="B519" i="31" s="1"/>
  <c r="J508" i="2"/>
  <c r="B519" i="37" s="1"/>
  <c r="L508" i="2"/>
  <c r="M508"/>
  <c r="N508"/>
  <c r="O508"/>
  <c r="P508"/>
  <c r="Q508"/>
  <c r="R508"/>
  <c r="B509"/>
  <c r="D509"/>
  <c r="B520" i="22" s="1"/>
  <c r="E509" i="2"/>
  <c r="B520" i="25" s="1"/>
  <c r="F509" i="2"/>
  <c r="G509"/>
  <c r="B520" i="28" s="1"/>
  <c r="C520" s="1"/>
  <c r="H509" i="2"/>
  <c r="I509"/>
  <c r="B520" i="31" s="1"/>
  <c r="J509" i="2"/>
  <c r="B520" i="37" s="1"/>
  <c r="L509" i="2"/>
  <c r="M509"/>
  <c r="N509"/>
  <c r="O509"/>
  <c r="P509"/>
  <c r="Q509"/>
  <c r="R509"/>
  <c r="B510"/>
  <c r="D510"/>
  <c r="B521" i="22" s="1"/>
  <c r="E510" i="2"/>
  <c r="B521" i="25" s="1"/>
  <c r="F510" i="2"/>
  <c r="G510"/>
  <c r="B521" i="28" s="1"/>
  <c r="C521" s="1"/>
  <c r="H510" i="2"/>
  <c r="I510"/>
  <c r="B521" i="31" s="1"/>
  <c r="J510" i="2"/>
  <c r="B521" i="37" s="1"/>
  <c r="L510" i="2"/>
  <c r="M510"/>
  <c r="N510"/>
  <c r="O510"/>
  <c r="P510"/>
  <c r="Q510"/>
  <c r="R510"/>
  <c r="B511"/>
  <c r="D511"/>
  <c r="B522" i="22" s="1"/>
  <c r="E511" i="2"/>
  <c r="B522" i="25" s="1"/>
  <c r="F511" i="2"/>
  <c r="G511"/>
  <c r="B522" i="28" s="1"/>
  <c r="C522" s="1"/>
  <c r="H511" i="2"/>
  <c r="I511"/>
  <c r="B522" i="31" s="1"/>
  <c r="J511" i="2"/>
  <c r="B522" i="37" s="1"/>
  <c r="L511" i="2"/>
  <c r="M511"/>
  <c r="N511"/>
  <c r="O511"/>
  <c r="P511"/>
  <c r="Q511"/>
  <c r="R511"/>
  <c r="B512"/>
  <c r="D512"/>
  <c r="B523" i="22" s="1"/>
  <c r="E512" i="2"/>
  <c r="B523" i="25" s="1"/>
  <c r="F512" i="2"/>
  <c r="G512"/>
  <c r="B523" i="28" s="1"/>
  <c r="C523" s="1"/>
  <c r="H512" i="2"/>
  <c r="I512"/>
  <c r="B523" i="31" s="1"/>
  <c r="J512" i="2"/>
  <c r="B523" i="37" s="1"/>
  <c r="L512" i="2"/>
  <c r="M512"/>
  <c r="N512"/>
  <c r="O512"/>
  <c r="P512"/>
  <c r="Q512"/>
  <c r="R512"/>
  <c r="B513"/>
  <c r="D513"/>
  <c r="B524" i="22" s="1"/>
  <c r="E513" i="2"/>
  <c r="B524" i="25" s="1"/>
  <c r="F513" i="2"/>
  <c r="G513"/>
  <c r="B524" i="28" s="1"/>
  <c r="C524" s="1"/>
  <c r="H513" i="2"/>
  <c r="I513"/>
  <c r="B524" i="31" s="1"/>
  <c r="J513" i="2"/>
  <c r="B524" i="37" s="1"/>
  <c r="L513" i="2"/>
  <c r="M513"/>
  <c r="N513"/>
  <c r="O513"/>
  <c r="P513"/>
  <c r="Q513"/>
  <c r="R513"/>
  <c r="B514"/>
  <c r="D514"/>
  <c r="B525" i="22" s="1"/>
  <c r="E514" i="2"/>
  <c r="B525" i="25" s="1"/>
  <c r="F514" i="2"/>
  <c r="G514"/>
  <c r="B525" i="28" s="1"/>
  <c r="C525" s="1"/>
  <c r="H514" i="2"/>
  <c r="I514"/>
  <c r="B525" i="31" s="1"/>
  <c r="J514" i="2"/>
  <c r="B525" i="37" s="1"/>
  <c r="L514" i="2"/>
  <c r="M514"/>
  <c r="N514"/>
  <c r="O514"/>
  <c r="P514"/>
  <c r="Q514"/>
  <c r="R514"/>
  <c r="B515"/>
  <c r="D515"/>
  <c r="B526" i="22" s="1"/>
  <c r="E515" i="2"/>
  <c r="B526" i="25" s="1"/>
  <c r="F515" i="2"/>
  <c r="G515"/>
  <c r="B526" i="28" s="1"/>
  <c r="C526" s="1"/>
  <c r="H515" i="2"/>
  <c r="I515"/>
  <c r="B526" i="31" s="1"/>
  <c r="J515" i="2"/>
  <c r="B526" i="37" s="1"/>
  <c r="L515" i="2"/>
  <c r="M515"/>
  <c r="N515"/>
  <c r="O515"/>
  <c r="P515"/>
  <c r="Q515"/>
  <c r="R515"/>
  <c r="B516"/>
  <c r="D516"/>
  <c r="B527" i="22" s="1"/>
  <c r="E516" i="2"/>
  <c r="B527" i="25" s="1"/>
  <c r="F516" i="2"/>
  <c r="G516"/>
  <c r="B527" i="28" s="1"/>
  <c r="C527" s="1"/>
  <c r="H516" i="2"/>
  <c r="I516"/>
  <c r="B527" i="31" s="1"/>
  <c r="J516" i="2"/>
  <c r="B527" i="37" s="1"/>
  <c r="L516" i="2"/>
  <c r="M516"/>
  <c r="N516"/>
  <c r="O516"/>
  <c r="P516"/>
  <c r="Q516"/>
  <c r="R516"/>
  <c r="B517"/>
  <c r="D517"/>
  <c r="B528" i="22" s="1"/>
  <c r="E517" i="2"/>
  <c r="B528" i="25" s="1"/>
  <c r="F517" i="2"/>
  <c r="G517"/>
  <c r="B528" i="28" s="1"/>
  <c r="C528" s="1"/>
  <c r="H517" i="2"/>
  <c r="I517"/>
  <c r="B528" i="31" s="1"/>
  <c r="J517" i="2"/>
  <c r="B528" i="37" s="1"/>
  <c r="L517" i="2"/>
  <c r="M517"/>
  <c r="N517"/>
  <c r="O517"/>
  <c r="P517"/>
  <c r="Q517"/>
  <c r="R517"/>
  <c r="B518"/>
  <c r="D518"/>
  <c r="B529" i="22" s="1"/>
  <c r="E518" i="2"/>
  <c r="B529" i="25" s="1"/>
  <c r="F518" i="2"/>
  <c r="G518"/>
  <c r="B529" i="28" s="1"/>
  <c r="C529" s="1"/>
  <c r="H518" i="2"/>
  <c r="I518"/>
  <c r="B529" i="31" s="1"/>
  <c r="J518" i="2"/>
  <c r="B529" i="37" s="1"/>
  <c r="L518" i="2"/>
  <c r="M518"/>
  <c r="N518"/>
  <c r="O518"/>
  <c r="P518"/>
  <c r="Q518"/>
  <c r="R518"/>
  <c r="B519"/>
  <c r="D519"/>
  <c r="B530" i="22" s="1"/>
  <c r="E519" i="2"/>
  <c r="B530" i="25" s="1"/>
  <c r="F519" i="2"/>
  <c r="G519"/>
  <c r="B530" i="28" s="1"/>
  <c r="C530" s="1"/>
  <c r="H519" i="2"/>
  <c r="I519"/>
  <c r="B530" i="31" s="1"/>
  <c r="J519" i="2"/>
  <c r="B530" i="37" s="1"/>
  <c r="L519" i="2"/>
  <c r="M519"/>
  <c r="N519"/>
  <c r="O519"/>
  <c r="P519"/>
  <c r="Q519"/>
  <c r="R519"/>
  <c r="B520"/>
  <c r="D520"/>
  <c r="B531" i="22" s="1"/>
  <c r="E520" i="2"/>
  <c r="B531" i="25" s="1"/>
  <c r="F520" i="2"/>
  <c r="G520"/>
  <c r="B531" i="28" s="1"/>
  <c r="C531" s="1"/>
  <c r="H520" i="2"/>
  <c r="I520"/>
  <c r="B531" i="31" s="1"/>
  <c r="J520" i="2"/>
  <c r="B531" i="37" s="1"/>
  <c r="L520" i="2"/>
  <c r="M520"/>
  <c r="N520"/>
  <c r="O520"/>
  <c r="P520"/>
  <c r="Q520"/>
  <c r="R520"/>
  <c r="B521"/>
  <c r="D521"/>
  <c r="B532" i="22" s="1"/>
  <c r="E521" i="2"/>
  <c r="B532" i="25" s="1"/>
  <c r="F521" i="2"/>
  <c r="G521"/>
  <c r="B532" i="28" s="1"/>
  <c r="C532" s="1"/>
  <c r="H521" i="2"/>
  <c r="I521"/>
  <c r="B532" i="31" s="1"/>
  <c r="J521" i="2"/>
  <c r="B532" i="37" s="1"/>
  <c r="L521" i="2"/>
  <c r="M521"/>
  <c r="N521"/>
  <c r="O521"/>
  <c r="P521"/>
  <c r="Q521"/>
  <c r="R521"/>
  <c r="B522"/>
  <c r="D522"/>
  <c r="B533" i="22" s="1"/>
  <c r="E522" i="2"/>
  <c r="B533" i="25" s="1"/>
  <c r="F522" i="2"/>
  <c r="G522"/>
  <c r="B533" i="28" s="1"/>
  <c r="C533" s="1"/>
  <c r="H522" i="2"/>
  <c r="I522"/>
  <c r="B533" i="31" s="1"/>
  <c r="J522" i="2"/>
  <c r="B533" i="37" s="1"/>
  <c r="L522" i="2"/>
  <c r="M522"/>
  <c r="N522"/>
  <c r="O522"/>
  <c r="P522"/>
  <c r="Q522"/>
  <c r="R522"/>
  <c r="B523"/>
  <c r="D523"/>
  <c r="B534" i="22" s="1"/>
  <c r="E523" i="2"/>
  <c r="B534" i="25" s="1"/>
  <c r="F523" i="2"/>
  <c r="G523"/>
  <c r="B534" i="28" s="1"/>
  <c r="C534" s="1"/>
  <c r="H523" i="2"/>
  <c r="I523"/>
  <c r="B534" i="31" s="1"/>
  <c r="J523" i="2"/>
  <c r="B534" i="37" s="1"/>
  <c r="L523" i="2"/>
  <c r="M523"/>
  <c r="N523"/>
  <c r="O523"/>
  <c r="P523"/>
  <c r="Q523"/>
  <c r="R523"/>
  <c r="B524"/>
  <c r="D524"/>
  <c r="B535" i="22" s="1"/>
  <c r="E524" i="2"/>
  <c r="B535" i="25" s="1"/>
  <c r="F524" i="2"/>
  <c r="G524"/>
  <c r="B535" i="28" s="1"/>
  <c r="C535" s="1"/>
  <c r="H524" i="2"/>
  <c r="I524"/>
  <c r="B535" i="31" s="1"/>
  <c r="J524" i="2"/>
  <c r="B535" i="37" s="1"/>
  <c r="L524" i="2"/>
  <c r="M524"/>
  <c r="N524"/>
  <c r="O524"/>
  <c r="P524"/>
  <c r="Q524"/>
  <c r="R524"/>
  <c r="B525"/>
  <c r="D525"/>
  <c r="B536" i="22" s="1"/>
  <c r="E525" i="2"/>
  <c r="B536" i="25" s="1"/>
  <c r="F525" i="2"/>
  <c r="G525"/>
  <c r="B536" i="28" s="1"/>
  <c r="C536" s="1"/>
  <c r="H525" i="2"/>
  <c r="I525"/>
  <c r="B536" i="31" s="1"/>
  <c r="J525" i="2"/>
  <c r="B536" i="37" s="1"/>
  <c r="L525" i="2"/>
  <c r="M525"/>
  <c r="N525"/>
  <c r="O525"/>
  <c r="P525"/>
  <c r="Q525"/>
  <c r="R525"/>
  <c r="B526"/>
  <c r="D526"/>
  <c r="B537" i="22" s="1"/>
  <c r="E526" i="2"/>
  <c r="B537" i="25" s="1"/>
  <c r="F526" i="2"/>
  <c r="G526"/>
  <c r="B537" i="28" s="1"/>
  <c r="C537" s="1"/>
  <c r="H526" i="2"/>
  <c r="I526"/>
  <c r="B537" i="31" s="1"/>
  <c r="J526" i="2"/>
  <c r="B537" i="37" s="1"/>
  <c r="L526" i="2"/>
  <c r="M526"/>
  <c r="N526"/>
  <c r="O526"/>
  <c r="P526"/>
  <c r="Q526"/>
  <c r="R526"/>
  <c r="B527"/>
  <c r="D527"/>
  <c r="B538" i="22" s="1"/>
  <c r="E527" i="2"/>
  <c r="B538" i="25" s="1"/>
  <c r="F527" i="2"/>
  <c r="G527"/>
  <c r="B538" i="28" s="1"/>
  <c r="C538" s="1"/>
  <c r="H527" i="2"/>
  <c r="I527"/>
  <c r="B538" i="31" s="1"/>
  <c r="J527" i="2"/>
  <c r="B538" i="37" s="1"/>
  <c r="L527" i="2"/>
  <c r="M527"/>
  <c r="N527"/>
  <c r="O527"/>
  <c r="P527"/>
  <c r="Q527"/>
  <c r="R527"/>
  <c r="B528"/>
  <c r="D528"/>
  <c r="B539" i="22" s="1"/>
  <c r="E528" i="2"/>
  <c r="B539" i="25" s="1"/>
  <c r="F528" i="2"/>
  <c r="G528"/>
  <c r="B539" i="28" s="1"/>
  <c r="C539" s="1"/>
  <c r="H528" i="2"/>
  <c r="I528"/>
  <c r="B539" i="31" s="1"/>
  <c r="J528" i="2"/>
  <c r="B539" i="37" s="1"/>
  <c r="L528" i="2"/>
  <c r="M528"/>
  <c r="N528"/>
  <c r="O528"/>
  <c r="P528"/>
  <c r="Q528"/>
  <c r="R528"/>
  <c r="B529"/>
  <c r="D529"/>
  <c r="B540" i="22" s="1"/>
  <c r="E529" i="2"/>
  <c r="B540" i="25" s="1"/>
  <c r="F529" i="2"/>
  <c r="G529"/>
  <c r="B540" i="28" s="1"/>
  <c r="C540" s="1"/>
  <c r="H529" i="2"/>
  <c r="I529"/>
  <c r="B540" i="31" s="1"/>
  <c r="J529" i="2"/>
  <c r="B540" i="37" s="1"/>
  <c r="L529" i="2"/>
  <c r="M529"/>
  <c r="N529"/>
  <c r="O529"/>
  <c r="P529"/>
  <c r="Q529"/>
  <c r="R529"/>
  <c r="B482"/>
  <c r="D482"/>
  <c r="B493" i="22" s="1"/>
  <c r="E482" i="2"/>
  <c r="B493" i="25" s="1"/>
  <c r="F482" i="2"/>
  <c r="G482"/>
  <c r="B493" i="28" s="1"/>
  <c r="C493" s="1"/>
  <c r="H482" i="2"/>
  <c r="I482"/>
  <c r="B493" i="31" s="1"/>
  <c r="J482" i="2"/>
  <c r="B493" i="37" s="1"/>
  <c r="L482" i="2"/>
  <c r="M482"/>
  <c r="N482"/>
  <c r="O482"/>
  <c r="P482"/>
  <c r="Q482"/>
  <c r="R482"/>
  <c r="B483"/>
  <c r="D483"/>
  <c r="B494" i="22" s="1"/>
  <c r="E483" i="2"/>
  <c r="B494" i="25" s="1"/>
  <c r="F483" i="2"/>
  <c r="G483"/>
  <c r="B494" i="28" s="1"/>
  <c r="C494" s="1"/>
  <c r="H483" i="2"/>
  <c r="I483"/>
  <c r="B494" i="31" s="1"/>
  <c r="J483" i="2"/>
  <c r="B494" i="37" s="1"/>
  <c r="L483" i="2"/>
  <c r="M483"/>
  <c r="N483"/>
  <c r="O483"/>
  <c r="P483"/>
  <c r="Q483"/>
  <c r="R483"/>
  <c r="B484"/>
  <c r="D484"/>
  <c r="B495" i="22" s="1"/>
  <c r="E484" i="2"/>
  <c r="B495" i="25" s="1"/>
  <c r="F484" i="2"/>
  <c r="G484"/>
  <c r="B495" i="28" s="1"/>
  <c r="C495" s="1"/>
  <c r="H484" i="2"/>
  <c r="I484"/>
  <c r="B495" i="31" s="1"/>
  <c r="J484" i="2"/>
  <c r="B495" i="37" s="1"/>
  <c r="L484" i="2"/>
  <c r="M484"/>
  <c r="N484"/>
  <c r="O484"/>
  <c r="P484"/>
  <c r="Q484"/>
  <c r="R484"/>
  <c r="B485"/>
  <c r="D485"/>
  <c r="B496" i="22" s="1"/>
  <c r="E485" i="2"/>
  <c r="B496" i="25" s="1"/>
  <c r="F485" i="2"/>
  <c r="G485"/>
  <c r="B496" i="28" s="1"/>
  <c r="C496" s="1"/>
  <c r="H485" i="2"/>
  <c r="I485"/>
  <c r="B496" i="31" s="1"/>
  <c r="J485" i="2"/>
  <c r="B496" i="37" s="1"/>
  <c r="L485" i="2"/>
  <c r="M485"/>
  <c r="N485"/>
  <c r="O485"/>
  <c r="P485"/>
  <c r="Q485"/>
  <c r="R485"/>
  <c r="B486"/>
  <c r="D486"/>
  <c r="B497" i="22" s="1"/>
  <c r="E486" i="2"/>
  <c r="B497" i="25" s="1"/>
  <c r="F486" i="2"/>
  <c r="G486"/>
  <c r="B497" i="28" s="1"/>
  <c r="C497" s="1"/>
  <c r="H486" i="2"/>
  <c r="I486"/>
  <c r="B497" i="31" s="1"/>
  <c r="J486" i="2"/>
  <c r="B497" i="37" s="1"/>
  <c r="L486" i="2"/>
  <c r="M486"/>
  <c r="N486"/>
  <c r="O486"/>
  <c r="P486"/>
  <c r="Q486"/>
  <c r="R486"/>
  <c r="B487"/>
  <c r="D487"/>
  <c r="B498" i="22" s="1"/>
  <c r="E487" i="2"/>
  <c r="B498" i="25" s="1"/>
  <c r="F487" i="2"/>
  <c r="G487"/>
  <c r="B498" i="28" s="1"/>
  <c r="C498" s="1"/>
  <c r="H487" i="2"/>
  <c r="I487"/>
  <c r="B498" i="31" s="1"/>
  <c r="J487" i="2"/>
  <c r="B498" i="37" s="1"/>
  <c r="L487" i="2"/>
  <c r="M487"/>
  <c r="N487"/>
  <c r="O487"/>
  <c r="P487"/>
  <c r="Q487"/>
  <c r="R487"/>
  <c r="B488"/>
  <c r="D488"/>
  <c r="B499" i="22" s="1"/>
  <c r="E488" i="2"/>
  <c r="B499" i="25" s="1"/>
  <c r="F488" i="2"/>
  <c r="G488"/>
  <c r="B499" i="28" s="1"/>
  <c r="C499" s="1"/>
  <c r="H488" i="2"/>
  <c r="I488"/>
  <c r="B499" i="31" s="1"/>
  <c r="J488" i="2"/>
  <c r="B499" i="37" s="1"/>
  <c r="L488" i="2"/>
  <c r="M488"/>
  <c r="N488"/>
  <c r="O488"/>
  <c r="P488"/>
  <c r="Q488"/>
  <c r="R488"/>
  <c r="B489"/>
  <c r="D489"/>
  <c r="B500" i="22" s="1"/>
  <c r="E489" i="2"/>
  <c r="B500" i="25" s="1"/>
  <c r="F489" i="2"/>
  <c r="G489"/>
  <c r="B500" i="28" s="1"/>
  <c r="C500" s="1"/>
  <c r="H489" i="2"/>
  <c r="I489"/>
  <c r="B500" i="31" s="1"/>
  <c r="J489" i="2"/>
  <c r="B500" i="37" s="1"/>
  <c r="L489" i="2"/>
  <c r="M489"/>
  <c r="N489"/>
  <c r="O489"/>
  <c r="P489"/>
  <c r="Q489"/>
  <c r="R489"/>
  <c r="B490"/>
  <c r="D490"/>
  <c r="B501" i="22" s="1"/>
  <c r="E490" i="2"/>
  <c r="B501" i="25" s="1"/>
  <c r="F490" i="2"/>
  <c r="G490"/>
  <c r="B501" i="28" s="1"/>
  <c r="C501" s="1"/>
  <c r="H490" i="2"/>
  <c r="I490"/>
  <c r="B501" i="31" s="1"/>
  <c r="J490" i="2"/>
  <c r="B501" i="37" s="1"/>
  <c r="L490" i="2"/>
  <c r="M490"/>
  <c r="N490"/>
  <c r="O490"/>
  <c r="P490"/>
  <c r="Q490"/>
  <c r="R490"/>
  <c r="B491"/>
  <c r="D491"/>
  <c r="B502" i="22" s="1"/>
  <c r="E491" i="2"/>
  <c r="B502" i="25" s="1"/>
  <c r="F491" i="2"/>
  <c r="G491"/>
  <c r="B502" i="28" s="1"/>
  <c r="C502" s="1"/>
  <c r="H491" i="2"/>
  <c r="I491"/>
  <c r="B502" i="31" s="1"/>
  <c r="J491" i="2"/>
  <c r="B502" i="37" s="1"/>
  <c r="L491" i="2"/>
  <c r="M491"/>
  <c r="N491"/>
  <c r="O491"/>
  <c r="P491"/>
  <c r="Q491"/>
  <c r="R491"/>
  <c r="B492"/>
  <c r="D492"/>
  <c r="B503" i="22" s="1"/>
  <c r="E492" i="2"/>
  <c r="B503" i="25" s="1"/>
  <c r="F492" i="2"/>
  <c r="G492"/>
  <c r="B503" i="28" s="1"/>
  <c r="C503" s="1"/>
  <c r="H492" i="2"/>
  <c r="I492"/>
  <c r="B503" i="31" s="1"/>
  <c r="J492" i="2"/>
  <c r="B503" i="37" s="1"/>
  <c r="L492" i="2"/>
  <c r="M492"/>
  <c r="N492"/>
  <c r="O492"/>
  <c r="P492"/>
  <c r="Q492"/>
  <c r="R492"/>
  <c r="B493"/>
  <c r="D493"/>
  <c r="B504" i="22" s="1"/>
  <c r="E493" i="2"/>
  <c r="B504" i="25" s="1"/>
  <c r="F493" i="2"/>
  <c r="G493"/>
  <c r="B504" i="28" s="1"/>
  <c r="C504" s="1"/>
  <c r="H493" i="2"/>
  <c r="I493"/>
  <c r="B504" i="31" s="1"/>
  <c r="J493" i="2"/>
  <c r="B504" i="37" s="1"/>
  <c r="L493" i="2"/>
  <c r="M493"/>
  <c r="N493"/>
  <c r="O493"/>
  <c r="P493"/>
  <c r="Q493"/>
  <c r="R493"/>
  <c r="B494"/>
  <c r="D494"/>
  <c r="B505" i="22" s="1"/>
  <c r="E494" i="2"/>
  <c r="B505" i="25" s="1"/>
  <c r="F494" i="2"/>
  <c r="G494"/>
  <c r="B505" i="28" s="1"/>
  <c r="C505" s="1"/>
  <c r="H494" i="2"/>
  <c r="I494"/>
  <c r="B505" i="31" s="1"/>
  <c r="J494" i="2"/>
  <c r="B505" i="37" s="1"/>
  <c r="L494" i="2"/>
  <c r="M494"/>
  <c r="N494"/>
  <c r="O494"/>
  <c r="P494"/>
  <c r="Q494"/>
  <c r="R494"/>
  <c r="B495"/>
  <c r="D495"/>
  <c r="B506" i="22" s="1"/>
  <c r="E495" i="2"/>
  <c r="B506" i="25" s="1"/>
  <c r="F495" i="2"/>
  <c r="G495"/>
  <c r="B506" i="28" s="1"/>
  <c r="C506" s="1"/>
  <c r="H495" i="2"/>
  <c r="I495"/>
  <c r="B506" i="31" s="1"/>
  <c r="J495" i="2"/>
  <c r="B506" i="37" s="1"/>
  <c r="L495" i="2"/>
  <c r="M495"/>
  <c r="N495"/>
  <c r="O495"/>
  <c r="P495"/>
  <c r="Q495"/>
  <c r="R495"/>
  <c r="B496"/>
  <c r="D496"/>
  <c r="B507" i="22" s="1"/>
  <c r="E496" i="2"/>
  <c r="B507" i="25" s="1"/>
  <c r="F496" i="2"/>
  <c r="G496"/>
  <c r="B507" i="28" s="1"/>
  <c r="C507" s="1"/>
  <c r="H496" i="2"/>
  <c r="I496"/>
  <c r="B507" i="31" s="1"/>
  <c r="J496" i="2"/>
  <c r="B507" i="37" s="1"/>
  <c r="L496" i="2"/>
  <c r="M496"/>
  <c r="N496"/>
  <c r="O496"/>
  <c r="P496"/>
  <c r="Q496"/>
  <c r="R496"/>
  <c r="B497"/>
  <c r="D497"/>
  <c r="B508" i="22" s="1"/>
  <c r="E497" i="2"/>
  <c r="B508" i="25" s="1"/>
  <c r="F497" i="2"/>
  <c r="G497"/>
  <c r="B508" i="28" s="1"/>
  <c r="C508" s="1"/>
  <c r="H497" i="2"/>
  <c r="I497"/>
  <c r="B508" i="31" s="1"/>
  <c r="J497" i="2"/>
  <c r="B508" i="37" s="1"/>
  <c r="L497" i="2"/>
  <c r="M497"/>
  <c r="N497"/>
  <c r="O497"/>
  <c r="P497"/>
  <c r="Q497"/>
  <c r="R497"/>
  <c r="B498"/>
  <c r="D498"/>
  <c r="B509" i="22" s="1"/>
  <c r="E498" i="2"/>
  <c r="B509" i="25" s="1"/>
  <c r="F498" i="2"/>
  <c r="G498"/>
  <c r="B509" i="28" s="1"/>
  <c r="C509" s="1"/>
  <c r="H498" i="2"/>
  <c r="I498"/>
  <c r="B509" i="31" s="1"/>
  <c r="J498" i="2"/>
  <c r="B509" i="37" s="1"/>
  <c r="L498" i="2"/>
  <c r="M498"/>
  <c r="N498"/>
  <c r="O498"/>
  <c r="P498"/>
  <c r="Q498"/>
  <c r="R498"/>
  <c r="B499"/>
  <c r="D499"/>
  <c r="B510" i="22" s="1"/>
  <c r="E499" i="2"/>
  <c r="B510" i="25" s="1"/>
  <c r="F499" i="2"/>
  <c r="G499"/>
  <c r="B510" i="28" s="1"/>
  <c r="C510" s="1"/>
  <c r="H499" i="2"/>
  <c r="I499"/>
  <c r="B510" i="31" s="1"/>
  <c r="J499" i="2"/>
  <c r="B510" i="37" s="1"/>
  <c r="L499" i="2"/>
  <c r="M499"/>
  <c r="N499"/>
  <c r="O499"/>
  <c r="P499"/>
  <c r="Q499"/>
  <c r="R499"/>
  <c r="B500"/>
  <c r="D500"/>
  <c r="B511" i="22" s="1"/>
  <c r="E500" i="2"/>
  <c r="B511" i="25" s="1"/>
  <c r="F500" i="2"/>
  <c r="G500"/>
  <c r="B511" i="28" s="1"/>
  <c r="C511" s="1"/>
  <c r="H500" i="2"/>
  <c r="I500"/>
  <c r="B511" i="31" s="1"/>
  <c r="J500" i="2"/>
  <c r="B511" i="37" s="1"/>
  <c r="L500" i="2"/>
  <c r="M500"/>
  <c r="N500"/>
  <c r="O500"/>
  <c r="P500"/>
  <c r="Q500"/>
  <c r="R500"/>
  <c r="B501"/>
  <c r="D501"/>
  <c r="B512" i="22" s="1"/>
  <c r="E501" i="2"/>
  <c r="B512" i="25" s="1"/>
  <c r="F501" i="2"/>
  <c r="G501"/>
  <c r="B512" i="28" s="1"/>
  <c r="C512" s="1"/>
  <c r="H501" i="2"/>
  <c r="I501"/>
  <c r="B512" i="31" s="1"/>
  <c r="J501" i="2"/>
  <c r="B512" i="37" s="1"/>
  <c r="L501" i="2"/>
  <c r="M501"/>
  <c r="N501"/>
  <c r="O501"/>
  <c r="P501"/>
  <c r="Q501"/>
  <c r="R501"/>
  <c r="B502"/>
  <c r="D502"/>
  <c r="B513" i="22" s="1"/>
  <c r="E502" i="2"/>
  <c r="B513" i="25" s="1"/>
  <c r="F502" i="2"/>
  <c r="G502"/>
  <c r="B513" i="28" s="1"/>
  <c r="C513" s="1"/>
  <c r="H502" i="2"/>
  <c r="I502"/>
  <c r="B513" i="31" s="1"/>
  <c r="J502" i="2"/>
  <c r="B513" i="37" s="1"/>
  <c r="L502" i="2"/>
  <c r="M502"/>
  <c r="N502"/>
  <c r="O502"/>
  <c r="P502"/>
  <c r="Q502"/>
  <c r="R502"/>
  <c r="B503"/>
  <c r="D503"/>
  <c r="B514" i="22" s="1"/>
  <c r="E503" i="2"/>
  <c r="B514" i="25" s="1"/>
  <c r="F503" i="2"/>
  <c r="G503"/>
  <c r="B514" i="28" s="1"/>
  <c r="C514" s="1"/>
  <c r="H503" i="2"/>
  <c r="I503"/>
  <c r="B514" i="31" s="1"/>
  <c r="J503" i="2"/>
  <c r="B514" i="37" s="1"/>
  <c r="L503" i="2"/>
  <c r="M503"/>
  <c r="N503"/>
  <c r="O503"/>
  <c r="P503"/>
  <c r="Q503"/>
  <c r="R503"/>
  <c r="B504"/>
  <c r="D504"/>
  <c r="B515" i="22" s="1"/>
  <c r="E504" i="2"/>
  <c r="B515" i="25" s="1"/>
  <c r="F504" i="2"/>
  <c r="G504"/>
  <c r="B515" i="28" s="1"/>
  <c r="C515" s="1"/>
  <c r="H504" i="2"/>
  <c r="I504"/>
  <c r="B515" i="31" s="1"/>
  <c r="J504" i="2"/>
  <c r="B515" i="37" s="1"/>
  <c r="L504" i="2"/>
  <c r="M504"/>
  <c r="N504"/>
  <c r="O504"/>
  <c r="P504"/>
  <c r="Q504"/>
  <c r="R504"/>
  <c r="B505"/>
  <c r="D505"/>
  <c r="B516" i="22" s="1"/>
  <c r="E505" i="2"/>
  <c r="B516" i="25" s="1"/>
  <c r="F505" i="2"/>
  <c r="G505"/>
  <c r="B516" i="28" s="1"/>
  <c r="C516" s="1"/>
  <c r="H505" i="2"/>
  <c r="I505"/>
  <c r="B516" i="31" s="1"/>
  <c r="J505" i="2"/>
  <c r="B516" i="37" s="1"/>
  <c r="L505" i="2"/>
  <c r="M505"/>
  <c r="N505"/>
  <c r="O505"/>
  <c r="P505"/>
  <c r="Q505"/>
  <c r="R505"/>
  <c r="D458"/>
  <c r="B469" i="22" s="1"/>
  <c r="E458" i="2"/>
  <c r="B469" i="25" s="1"/>
  <c r="F458" i="2"/>
  <c r="G458"/>
  <c r="B469" i="28" s="1"/>
  <c r="C469" s="1"/>
  <c r="H458" i="2"/>
  <c r="I458"/>
  <c r="B469" i="31" s="1"/>
  <c r="J458" i="2"/>
  <c r="B469" i="37" s="1"/>
  <c r="D459" i="2"/>
  <c r="B470" i="22" s="1"/>
  <c r="E459" i="2"/>
  <c r="B470" i="25" s="1"/>
  <c r="F459" i="2"/>
  <c r="G459"/>
  <c r="B470" i="28" s="1"/>
  <c r="C470" s="1"/>
  <c r="H459" i="2"/>
  <c r="I459"/>
  <c r="B470" i="31" s="1"/>
  <c r="J459" i="2"/>
  <c r="B470" i="37" s="1"/>
  <c r="D460" i="2"/>
  <c r="B471" i="22" s="1"/>
  <c r="E460" i="2"/>
  <c r="B471" i="25" s="1"/>
  <c r="F460" i="2"/>
  <c r="G460"/>
  <c r="B471" i="28" s="1"/>
  <c r="C471" s="1"/>
  <c r="H460" i="2"/>
  <c r="I460"/>
  <c r="B471" i="31" s="1"/>
  <c r="J460" i="2"/>
  <c r="B471" i="37" s="1"/>
  <c r="D461" i="2"/>
  <c r="B472" i="22" s="1"/>
  <c r="E461" i="2"/>
  <c r="B472" i="25" s="1"/>
  <c r="F461" i="2"/>
  <c r="G461"/>
  <c r="B472" i="28" s="1"/>
  <c r="C472" s="1"/>
  <c r="H461" i="2"/>
  <c r="I461"/>
  <c r="B472" i="31" s="1"/>
  <c r="J461" i="2"/>
  <c r="B472" i="37" s="1"/>
  <c r="D462" i="2"/>
  <c r="B473" i="22" s="1"/>
  <c r="E462" i="2"/>
  <c r="B473" i="25" s="1"/>
  <c r="F462" i="2"/>
  <c r="G462"/>
  <c r="B473" i="28" s="1"/>
  <c r="C473" s="1"/>
  <c r="H462" i="2"/>
  <c r="I462"/>
  <c r="B473" i="31" s="1"/>
  <c r="J462" i="2"/>
  <c r="B473" i="37" s="1"/>
  <c r="D463" i="2"/>
  <c r="B474" i="22" s="1"/>
  <c r="E463" i="2"/>
  <c r="B474" i="25" s="1"/>
  <c r="F463" i="2"/>
  <c r="G463"/>
  <c r="B474" i="28" s="1"/>
  <c r="C474" s="1"/>
  <c r="H463" i="2"/>
  <c r="I463"/>
  <c r="B474" i="31" s="1"/>
  <c r="J463" i="2"/>
  <c r="B474" i="37" s="1"/>
  <c r="D464" i="2"/>
  <c r="B475" i="22" s="1"/>
  <c r="E464" i="2"/>
  <c r="B475" i="25" s="1"/>
  <c r="F464" i="2"/>
  <c r="G464"/>
  <c r="B475" i="28" s="1"/>
  <c r="C475" s="1"/>
  <c r="H464" i="2"/>
  <c r="I464"/>
  <c r="B475" i="31" s="1"/>
  <c r="J464" i="2"/>
  <c r="B475" i="37" s="1"/>
  <c r="D465" i="2"/>
  <c r="B476" i="22" s="1"/>
  <c r="E465" i="2"/>
  <c r="B476" i="25" s="1"/>
  <c r="F465" i="2"/>
  <c r="G465"/>
  <c r="B476" i="28" s="1"/>
  <c r="C476" s="1"/>
  <c r="H465" i="2"/>
  <c r="I465"/>
  <c r="B476" i="31" s="1"/>
  <c r="J465" i="2"/>
  <c r="B476" i="37" s="1"/>
  <c r="D466" i="2"/>
  <c r="B477" i="22" s="1"/>
  <c r="E466" i="2"/>
  <c r="B477" i="25" s="1"/>
  <c r="F466" i="2"/>
  <c r="G466"/>
  <c r="B477" i="28" s="1"/>
  <c r="C477" s="1"/>
  <c r="H466" i="2"/>
  <c r="I466"/>
  <c r="B477" i="31" s="1"/>
  <c r="J466" i="2"/>
  <c r="B477" i="37" s="1"/>
  <c r="B467" i="2"/>
  <c r="D467"/>
  <c r="B478" i="22" s="1"/>
  <c r="E467" i="2"/>
  <c r="B478" i="25" s="1"/>
  <c r="F467" i="2"/>
  <c r="G467"/>
  <c r="B478" i="28" s="1"/>
  <c r="C478" s="1"/>
  <c r="H467" i="2"/>
  <c r="I467"/>
  <c r="B478" i="31" s="1"/>
  <c r="J467" i="2"/>
  <c r="B478" i="37" s="1"/>
  <c r="L467" i="2"/>
  <c r="M467"/>
  <c r="N467"/>
  <c r="O467"/>
  <c r="P467"/>
  <c r="Q467"/>
  <c r="R467"/>
  <c r="B468"/>
  <c r="D468"/>
  <c r="B479" i="22" s="1"/>
  <c r="E468" i="2"/>
  <c r="B479" i="25" s="1"/>
  <c r="F468" i="2"/>
  <c r="G468"/>
  <c r="B479" i="28" s="1"/>
  <c r="C479" s="1"/>
  <c r="H468" i="2"/>
  <c r="I468"/>
  <c r="B479" i="31" s="1"/>
  <c r="J468" i="2"/>
  <c r="B479" i="37" s="1"/>
  <c r="L468" i="2"/>
  <c r="M468"/>
  <c r="N468"/>
  <c r="O468"/>
  <c r="P468"/>
  <c r="Q468"/>
  <c r="R468"/>
  <c r="B469"/>
  <c r="D469"/>
  <c r="B480" i="22" s="1"/>
  <c r="E469" i="2"/>
  <c r="B480" i="25" s="1"/>
  <c r="F469" i="2"/>
  <c r="G469"/>
  <c r="B480" i="28" s="1"/>
  <c r="C480" s="1"/>
  <c r="H469" i="2"/>
  <c r="I469"/>
  <c r="B480" i="31" s="1"/>
  <c r="J469" i="2"/>
  <c r="B480" i="37" s="1"/>
  <c r="L469" i="2"/>
  <c r="M469"/>
  <c r="N469"/>
  <c r="O469"/>
  <c r="P469"/>
  <c r="Q469"/>
  <c r="R469"/>
  <c r="B470"/>
  <c r="D470"/>
  <c r="B481" i="22" s="1"/>
  <c r="E470" i="2"/>
  <c r="B481" i="25" s="1"/>
  <c r="F470" i="2"/>
  <c r="G470"/>
  <c r="B481" i="28" s="1"/>
  <c r="C481" s="1"/>
  <c r="H470" i="2"/>
  <c r="I470"/>
  <c r="B481" i="31" s="1"/>
  <c r="J470" i="2"/>
  <c r="B481" i="37" s="1"/>
  <c r="L470" i="2"/>
  <c r="M470"/>
  <c r="N470"/>
  <c r="O470"/>
  <c r="P470"/>
  <c r="Q470"/>
  <c r="R470"/>
  <c r="B471"/>
  <c r="D471"/>
  <c r="B482" i="22" s="1"/>
  <c r="E471" i="2"/>
  <c r="B482" i="25" s="1"/>
  <c r="F471" i="2"/>
  <c r="G471"/>
  <c r="B482" i="28" s="1"/>
  <c r="C482" s="1"/>
  <c r="H471" i="2"/>
  <c r="I471"/>
  <c r="B482" i="31" s="1"/>
  <c r="J471" i="2"/>
  <c r="B482" i="37" s="1"/>
  <c r="L471" i="2"/>
  <c r="M471"/>
  <c r="N471"/>
  <c r="O471"/>
  <c r="P471"/>
  <c r="Q471"/>
  <c r="R471"/>
  <c r="B472"/>
  <c r="D472"/>
  <c r="B483" i="22" s="1"/>
  <c r="E472" i="2"/>
  <c r="B483" i="25" s="1"/>
  <c r="F472" i="2"/>
  <c r="G472"/>
  <c r="B483" i="28" s="1"/>
  <c r="C483" s="1"/>
  <c r="H472" i="2"/>
  <c r="I472"/>
  <c r="B483" i="31" s="1"/>
  <c r="J472" i="2"/>
  <c r="B483" i="37" s="1"/>
  <c r="L472" i="2"/>
  <c r="M472"/>
  <c r="N472"/>
  <c r="O472"/>
  <c r="P472"/>
  <c r="Q472"/>
  <c r="R472"/>
  <c r="B473"/>
  <c r="D473"/>
  <c r="B484" i="22" s="1"/>
  <c r="E473" i="2"/>
  <c r="B484" i="25" s="1"/>
  <c r="F473" i="2"/>
  <c r="G473"/>
  <c r="B484" i="28" s="1"/>
  <c r="C484" s="1"/>
  <c r="H473" i="2"/>
  <c r="I473"/>
  <c r="B484" i="31" s="1"/>
  <c r="J473" i="2"/>
  <c r="B484" i="37" s="1"/>
  <c r="L473" i="2"/>
  <c r="M473"/>
  <c r="N473"/>
  <c r="O473"/>
  <c r="P473"/>
  <c r="Q473"/>
  <c r="R473"/>
  <c r="B474"/>
  <c r="D474"/>
  <c r="B485" i="22" s="1"/>
  <c r="E474" i="2"/>
  <c r="B485" i="25" s="1"/>
  <c r="F474" i="2"/>
  <c r="G474"/>
  <c r="B485" i="28" s="1"/>
  <c r="C485" s="1"/>
  <c r="H474" i="2"/>
  <c r="I474"/>
  <c r="B485" i="31" s="1"/>
  <c r="J474" i="2"/>
  <c r="B485" i="37" s="1"/>
  <c r="L474" i="2"/>
  <c r="M474"/>
  <c r="N474"/>
  <c r="O474"/>
  <c r="P474"/>
  <c r="Q474"/>
  <c r="R474"/>
  <c r="B475"/>
  <c r="D475"/>
  <c r="B486" i="22" s="1"/>
  <c r="E475" i="2"/>
  <c r="B486" i="25" s="1"/>
  <c r="F475" i="2"/>
  <c r="G475"/>
  <c r="B486" i="28" s="1"/>
  <c r="C486" s="1"/>
  <c r="H475" i="2"/>
  <c r="I475"/>
  <c r="B486" i="31" s="1"/>
  <c r="J475" i="2"/>
  <c r="B486" i="37" s="1"/>
  <c r="L475" i="2"/>
  <c r="M475"/>
  <c r="N475"/>
  <c r="O475"/>
  <c r="P475"/>
  <c r="Q475"/>
  <c r="R475"/>
  <c r="B476"/>
  <c r="D476"/>
  <c r="B487" i="22" s="1"/>
  <c r="E476" i="2"/>
  <c r="B487" i="25" s="1"/>
  <c r="F476" i="2"/>
  <c r="G476"/>
  <c r="B487" i="28" s="1"/>
  <c r="C487" s="1"/>
  <c r="H476" i="2"/>
  <c r="I476"/>
  <c r="B487" i="31" s="1"/>
  <c r="J476" i="2"/>
  <c r="B487" i="37" s="1"/>
  <c r="L476" i="2"/>
  <c r="M476"/>
  <c r="N476"/>
  <c r="O476"/>
  <c r="P476"/>
  <c r="Q476"/>
  <c r="R476"/>
  <c r="B477"/>
  <c r="D477"/>
  <c r="B488" i="22" s="1"/>
  <c r="E477" i="2"/>
  <c r="B488" i="25" s="1"/>
  <c r="F477" i="2"/>
  <c r="G477"/>
  <c r="B488" i="28" s="1"/>
  <c r="C488" s="1"/>
  <c r="H477" i="2"/>
  <c r="I477"/>
  <c r="B488" i="31" s="1"/>
  <c r="J477" i="2"/>
  <c r="B488" i="37" s="1"/>
  <c r="L477" i="2"/>
  <c r="M477"/>
  <c r="N477"/>
  <c r="O477"/>
  <c r="P477"/>
  <c r="Q477"/>
  <c r="R477"/>
  <c r="B478"/>
  <c r="D478"/>
  <c r="B489" i="22" s="1"/>
  <c r="E478" i="2"/>
  <c r="B489" i="25" s="1"/>
  <c r="F478" i="2"/>
  <c r="G478"/>
  <c r="B489" i="28" s="1"/>
  <c r="C489" s="1"/>
  <c r="H478" i="2"/>
  <c r="I478"/>
  <c r="B489" i="31" s="1"/>
  <c r="J478" i="2"/>
  <c r="B489" i="37" s="1"/>
  <c r="L478" i="2"/>
  <c r="M478"/>
  <c r="N478"/>
  <c r="O478"/>
  <c r="P478"/>
  <c r="Q478"/>
  <c r="R478"/>
  <c r="B479"/>
  <c r="D479"/>
  <c r="B490" i="22" s="1"/>
  <c r="E479" i="2"/>
  <c r="B490" i="25" s="1"/>
  <c r="F479" i="2"/>
  <c r="G479"/>
  <c r="B490" i="28" s="1"/>
  <c r="C490" s="1"/>
  <c r="H479" i="2"/>
  <c r="I479"/>
  <c r="B490" i="31" s="1"/>
  <c r="J479" i="2"/>
  <c r="B490" i="37" s="1"/>
  <c r="L479" i="2"/>
  <c r="M479"/>
  <c r="N479"/>
  <c r="O479"/>
  <c r="P479"/>
  <c r="Q479"/>
  <c r="R479"/>
  <c r="B480"/>
  <c r="D480"/>
  <c r="B491" i="22" s="1"/>
  <c r="E480" i="2"/>
  <c r="B491" i="25" s="1"/>
  <c r="F480" i="2"/>
  <c r="G480"/>
  <c r="B491" i="28" s="1"/>
  <c r="C491" s="1"/>
  <c r="H480" i="2"/>
  <c r="I480"/>
  <c r="B491" i="31" s="1"/>
  <c r="J480" i="2"/>
  <c r="B491" i="37" s="1"/>
  <c r="L480" i="2"/>
  <c r="M480"/>
  <c r="N480"/>
  <c r="O480"/>
  <c r="P480"/>
  <c r="Q480"/>
  <c r="R480"/>
  <c r="B481"/>
  <c r="D481"/>
  <c r="B492" i="22" s="1"/>
  <c r="E481" i="2"/>
  <c r="B492" i="25" s="1"/>
  <c r="F481" i="2"/>
  <c r="G481"/>
  <c r="B492" i="28" s="1"/>
  <c r="C492" s="1"/>
  <c r="H481" i="2"/>
  <c r="I481"/>
  <c r="B492" i="31" s="1"/>
  <c r="J481" i="2"/>
  <c r="B492" i="37" s="1"/>
  <c r="L481" i="2"/>
  <c r="M481"/>
  <c r="N481"/>
  <c r="O481"/>
  <c r="P481"/>
  <c r="Q481"/>
  <c r="R481"/>
  <c r="B453" i="25"/>
  <c r="B443" i="2"/>
  <c r="D443"/>
  <c r="B454" i="22" s="1"/>
  <c r="E443" i="2"/>
  <c r="B454" i="25" s="1"/>
  <c r="F443" i="2"/>
  <c r="G443"/>
  <c r="B454" i="28" s="1"/>
  <c r="C454" s="1"/>
  <c r="H443" i="2"/>
  <c r="I443"/>
  <c r="B454" i="31" s="1"/>
  <c r="J443" i="2"/>
  <c r="B454" i="37" s="1"/>
  <c r="L443" i="2"/>
  <c r="M443"/>
  <c r="N443"/>
  <c r="O443"/>
  <c r="P443"/>
  <c r="Q443"/>
  <c r="R443"/>
  <c r="B444"/>
  <c r="D444"/>
  <c r="B455" i="22" s="1"/>
  <c r="E444" i="2"/>
  <c r="B455" i="25" s="1"/>
  <c r="F444" i="2"/>
  <c r="G444"/>
  <c r="B455" i="28" s="1"/>
  <c r="C455" s="1"/>
  <c r="H444" i="2"/>
  <c r="I444"/>
  <c r="B455" i="31" s="1"/>
  <c r="J444" i="2"/>
  <c r="B455" i="37" s="1"/>
  <c r="L444" i="2"/>
  <c r="M444"/>
  <c r="N444"/>
  <c r="O444"/>
  <c r="P444"/>
  <c r="Q444"/>
  <c r="R444"/>
  <c r="B445"/>
  <c r="D445"/>
  <c r="B456" i="22" s="1"/>
  <c r="E445" i="2"/>
  <c r="B456" i="25" s="1"/>
  <c r="F445" i="2"/>
  <c r="G445"/>
  <c r="B456" i="28" s="1"/>
  <c r="C456" s="1"/>
  <c r="H445" i="2"/>
  <c r="I445"/>
  <c r="B456" i="31" s="1"/>
  <c r="J445" i="2"/>
  <c r="B456" i="37" s="1"/>
  <c r="L445" i="2"/>
  <c r="M445"/>
  <c r="N445"/>
  <c r="O445"/>
  <c r="P445"/>
  <c r="Q445"/>
  <c r="R445"/>
  <c r="B446"/>
  <c r="D446"/>
  <c r="B457" i="22" s="1"/>
  <c r="E446" i="2"/>
  <c r="B457" i="25" s="1"/>
  <c r="F446" i="2"/>
  <c r="G446"/>
  <c r="B457" i="28" s="1"/>
  <c r="C457" s="1"/>
  <c r="H446" i="2"/>
  <c r="I446"/>
  <c r="B457" i="31" s="1"/>
  <c r="J446" i="2"/>
  <c r="B457" i="37" s="1"/>
  <c r="L446" i="2"/>
  <c r="M446"/>
  <c r="N446"/>
  <c r="O446"/>
  <c r="P446"/>
  <c r="Q446"/>
  <c r="R446"/>
  <c r="B447"/>
  <c r="D447"/>
  <c r="B458" i="22" s="1"/>
  <c r="E447" i="2"/>
  <c r="B458" i="25" s="1"/>
  <c r="F447" i="2"/>
  <c r="G447"/>
  <c r="B458" i="28" s="1"/>
  <c r="C458" s="1"/>
  <c r="H447" i="2"/>
  <c r="I447"/>
  <c r="B458" i="31" s="1"/>
  <c r="J447" i="2"/>
  <c r="B458" i="37" s="1"/>
  <c r="L447" i="2"/>
  <c r="M447"/>
  <c r="N447"/>
  <c r="O447"/>
  <c r="P447"/>
  <c r="Q447"/>
  <c r="R447"/>
  <c r="B448"/>
  <c r="D448"/>
  <c r="B459" i="22" s="1"/>
  <c r="E448" i="2"/>
  <c r="B459" i="25" s="1"/>
  <c r="F448" i="2"/>
  <c r="G448"/>
  <c r="B459" i="28" s="1"/>
  <c r="C459" s="1"/>
  <c r="H448" i="2"/>
  <c r="I448"/>
  <c r="B459" i="31" s="1"/>
  <c r="J448" i="2"/>
  <c r="B459" i="37" s="1"/>
  <c r="L448" i="2"/>
  <c r="M448"/>
  <c r="N448"/>
  <c r="O448"/>
  <c r="P448"/>
  <c r="Q448"/>
  <c r="R448"/>
  <c r="B449"/>
  <c r="D449"/>
  <c r="B460" i="22" s="1"/>
  <c r="E449" i="2"/>
  <c r="B460" i="25" s="1"/>
  <c r="F449" i="2"/>
  <c r="G449"/>
  <c r="B460" i="28" s="1"/>
  <c r="C460" s="1"/>
  <c r="H449" i="2"/>
  <c r="I449"/>
  <c r="B460" i="31" s="1"/>
  <c r="J449" i="2"/>
  <c r="B460" i="37" s="1"/>
  <c r="L449" i="2"/>
  <c r="M449"/>
  <c r="N449"/>
  <c r="O449"/>
  <c r="P449"/>
  <c r="Q449"/>
  <c r="R449"/>
  <c r="B450"/>
  <c r="D450"/>
  <c r="B461" i="22" s="1"/>
  <c r="E450" i="2"/>
  <c r="B461" i="25" s="1"/>
  <c r="F450" i="2"/>
  <c r="G450"/>
  <c r="B461" i="28" s="1"/>
  <c r="C461" s="1"/>
  <c r="H450" i="2"/>
  <c r="I450"/>
  <c r="B461" i="31" s="1"/>
  <c r="J450" i="2"/>
  <c r="B461" i="37" s="1"/>
  <c r="L450" i="2"/>
  <c r="M450"/>
  <c r="N450"/>
  <c r="O450"/>
  <c r="P450"/>
  <c r="Q450"/>
  <c r="R450"/>
  <c r="B451"/>
  <c r="D451"/>
  <c r="B462" i="22" s="1"/>
  <c r="E451" i="2"/>
  <c r="B462" i="25" s="1"/>
  <c r="F451" i="2"/>
  <c r="G451"/>
  <c r="B462" i="28" s="1"/>
  <c r="C462" s="1"/>
  <c r="H451" i="2"/>
  <c r="I451"/>
  <c r="B462" i="31" s="1"/>
  <c r="J451" i="2"/>
  <c r="B462" i="37" s="1"/>
  <c r="L451" i="2"/>
  <c r="M451"/>
  <c r="N451"/>
  <c r="O451"/>
  <c r="P451"/>
  <c r="Q451"/>
  <c r="R451"/>
  <c r="B452"/>
  <c r="D452"/>
  <c r="B463" i="22" s="1"/>
  <c r="E452" i="2"/>
  <c r="B463" i="25" s="1"/>
  <c r="F452" i="2"/>
  <c r="G452"/>
  <c r="B463" i="28" s="1"/>
  <c r="C463" s="1"/>
  <c r="H452" i="2"/>
  <c r="I452"/>
  <c r="B463" i="31" s="1"/>
  <c r="J452" i="2"/>
  <c r="B463" i="37" s="1"/>
  <c r="L452" i="2"/>
  <c r="M452"/>
  <c r="N452"/>
  <c r="O452"/>
  <c r="P452"/>
  <c r="Q452"/>
  <c r="R452"/>
  <c r="B453"/>
  <c r="D453"/>
  <c r="B464" i="22" s="1"/>
  <c r="E453" i="2"/>
  <c r="B464" i="25" s="1"/>
  <c r="F453" i="2"/>
  <c r="G453"/>
  <c r="B464" i="28" s="1"/>
  <c r="C464" s="1"/>
  <c r="H453" i="2"/>
  <c r="I453"/>
  <c r="B464" i="31" s="1"/>
  <c r="J453" i="2"/>
  <c r="B464" i="37" s="1"/>
  <c r="L453" i="2"/>
  <c r="M453"/>
  <c r="N453"/>
  <c r="O453"/>
  <c r="P453"/>
  <c r="Q453"/>
  <c r="R453"/>
  <c r="D454"/>
  <c r="B465" i="22" s="1"/>
  <c r="E454" i="2"/>
  <c r="B465" i="25" s="1"/>
  <c r="F454" i="2"/>
  <c r="G454"/>
  <c r="B465" i="28" s="1"/>
  <c r="C465" s="1"/>
  <c r="H454" i="2"/>
  <c r="I454"/>
  <c r="B465" i="31" s="1"/>
  <c r="J454" i="2"/>
  <c r="B465" i="37" s="1"/>
  <c r="D455" i="2"/>
  <c r="B466" i="22" s="1"/>
  <c r="E455" i="2"/>
  <c r="B466" i="25" s="1"/>
  <c r="F455" i="2"/>
  <c r="G455"/>
  <c r="B466" i="28" s="1"/>
  <c r="C466" s="1"/>
  <c r="H455" i="2"/>
  <c r="I455"/>
  <c r="B466" i="31" s="1"/>
  <c r="J455" i="2"/>
  <c r="B466" i="37" s="1"/>
  <c r="D456" i="2"/>
  <c r="B467" i="22" s="1"/>
  <c r="E456" i="2"/>
  <c r="B467" i="25" s="1"/>
  <c r="F456" i="2"/>
  <c r="G456"/>
  <c r="B467" i="28" s="1"/>
  <c r="C467" s="1"/>
  <c r="H456" i="2"/>
  <c r="I456"/>
  <c r="B467" i="31" s="1"/>
  <c r="J456" i="2"/>
  <c r="B467" i="37" s="1"/>
  <c r="D457" i="2"/>
  <c r="B468" i="22" s="1"/>
  <c r="E457" i="2"/>
  <c r="B468" i="25" s="1"/>
  <c r="F457" i="2"/>
  <c r="G457"/>
  <c r="B468" i="28" s="1"/>
  <c r="C468" s="1"/>
  <c r="H457" i="2"/>
  <c r="I457"/>
  <c r="B468" i="31" s="1"/>
  <c r="J457" i="2"/>
  <c r="B468" i="37" s="1"/>
  <c r="B410" i="2"/>
  <c r="D410"/>
  <c r="B421" i="22" s="1"/>
  <c r="E410" i="2"/>
  <c r="B421" i="25" s="1"/>
  <c r="F410" i="2"/>
  <c r="G410"/>
  <c r="B421" i="28" s="1"/>
  <c r="C421" s="1"/>
  <c r="H410" i="2"/>
  <c r="I410"/>
  <c r="B421" i="31" s="1"/>
  <c r="J410" i="2"/>
  <c r="B421" i="37" s="1"/>
  <c r="L410" i="2"/>
  <c r="M410"/>
  <c r="N410"/>
  <c r="O410"/>
  <c r="P410"/>
  <c r="Q410"/>
  <c r="R410"/>
  <c r="B411"/>
  <c r="D411"/>
  <c r="B422" i="22" s="1"/>
  <c r="E411" i="2"/>
  <c r="B422" i="25" s="1"/>
  <c r="F411" i="2"/>
  <c r="G411"/>
  <c r="B422" i="28" s="1"/>
  <c r="C422" s="1"/>
  <c r="H411" i="2"/>
  <c r="I411"/>
  <c r="B422" i="31" s="1"/>
  <c r="J411" i="2"/>
  <c r="B422" i="37" s="1"/>
  <c r="L411" i="2"/>
  <c r="M411"/>
  <c r="N411"/>
  <c r="O411"/>
  <c r="P411"/>
  <c r="Q411"/>
  <c r="R411"/>
  <c r="B412"/>
  <c r="D412"/>
  <c r="B423" i="22" s="1"/>
  <c r="E412" i="2"/>
  <c r="B423" i="25" s="1"/>
  <c r="F412" i="2"/>
  <c r="G412"/>
  <c r="B423" i="28" s="1"/>
  <c r="C423" s="1"/>
  <c r="H412" i="2"/>
  <c r="I412"/>
  <c r="B423" i="31" s="1"/>
  <c r="J412" i="2"/>
  <c r="B423" i="37" s="1"/>
  <c r="L412" i="2"/>
  <c r="M412"/>
  <c r="N412"/>
  <c r="O412"/>
  <c r="P412"/>
  <c r="Q412"/>
  <c r="R412"/>
  <c r="B413"/>
  <c r="D413"/>
  <c r="B424" i="22" s="1"/>
  <c r="E413" i="2"/>
  <c r="B424" i="25" s="1"/>
  <c r="F413" i="2"/>
  <c r="G413"/>
  <c r="B424" i="28" s="1"/>
  <c r="C424" s="1"/>
  <c r="H413" i="2"/>
  <c r="I413"/>
  <c r="B424" i="31" s="1"/>
  <c r="J413" i="2"/>
  <c r="B424" i="37" s="1"/>
  <c r="L413" i="2"/>
  <c r="M413"/>
  <c r="N413"/>
  <c r="O413"/>
  <c r="P413"/>
  <c r="Q413"/>
  <c r="R413"/>
  <c r="B414"/>
  <c r="D414"/>
  <c r="B425" i="22" s="1"/>
  <c r="E414" i="2"/>
  <c r="B425" i="25" s="1"/>
  <c r="F414" i="2"/>
  <c r="G414"/>
  <c r="B425" i="28" s="1"/>
  <c r="C425" s="1"/>
  <c r="H414" i="2"/>
  <c r="I414"/>
  <c r="B425" i="31" s="1"/>
  <c r="J414" i="2"/>
  <c r="B425" i="37" s="1"/>
  <c r="L414" i="2"/>
  <c r="M414"/>
  <c r="N414"/>
  <c r="O414"/>
  <c r="P414"/>
  <c r="Q414"/>
  <c r="R414"/>
  <c r="B415"/>
  <c r="D415"/>
  <c r="B426" i="22" s="1"/>
  <c r="E415" i="2"/>
  <c r="B426" i="25" s="1"/>
  <c r="F415" i="2"/>
  <c r="G415"/>
  <c r="B426" i="28" s="1"/>
  <c r="C426" s="1"/>
  <c r="H415" i="2"/>
  <c r="I415"/>
  <c r="B426" i="31" s="1"/>
  <c r="J415" i="2"/>
  <c r="B426" i="37" s="1"/>
  <c r="L415" i="2"/>
  <c r="M415"/>
  <c r="N415"/>
  <c r="O415"/>
  <c r="P415"/>
  <c r="Q415"/>
  <c r="R415"/>
  <c r="B416"/>
  <c r="D416"/>
  <c r="B427" i="22" s="1"/>
  <c r="E416" i="2"/>
  <c r="B427" i="25" s="1"/>
  <c r="F416" i="2"/>
  <c r="G416"/>
  <c r="B427" i="28" s="1"/>
  <c r="C427" s="1"/>
  <c r="H416" i="2"/>
  <c r="I416"/>
  <c r="B427" i="31" s="1"/>
  <c r="J416" i="2"/>
  <c r="B427" i="37" s="1"/>
  <c r="L416" i="2"/>
  <c r="M416"/>
  <c r="N416"/>
  <c r="O416"/>
  <c r="P416"/>
  <c r="Q416"/>
  <c r="R416"/>
  <c r="B417"/>
  <c r="D417"/>
  <c r="B428" i="22" s="1"/>
  <c r="E417" i="2"/>
  <c r="B428" i="25" s="1"/>
  <c r="F417" i="2"/>
  <c r="G417"/>
  <c r="B428" i="28" s="1"/>
  <c r="C428" s="1"/>
  <c r="H417" i="2"/>
  <c r="I417"/>
  <c r="B428" i="31" s="1"/>
  <c r="J417" i="2"/>
  <c r="B428" i="37" s="1"/>
  <c r="L417" i="2"/>
  <c r="M417"/>
  <c r="N417"/>
  <c r="O417"/>
  <c r="P417"/>
  <c r="Q417"/>
  <c r="R417"/>
  <c r="B418"/>
  <c r="D418"/>
  <c r="B429" i="22" s="1"/>
  <c r="E418" i="2"/>
  <c r="B429" i="25" s="1"/>
  <c r="F418" i="2"/>
  <c r="G418"/>
  <c r="B429" i="28" s="1"/>
  <c r="C429" s="1"/>
  <c r="H418" i="2"/>
  <c r="I418"/>
  <c r="B429" i="31" s="1"/>
  <c r="J418" i="2"/>
  <c r="B429" i="37" s="1"/>
  <c r="L418" i="2"/>
  <c r="M418"/>
  <c r="N418"/>
  <c r="O418"/>
  <c r="P418"/>
  <c r="Q418"/>
  <c r="R418"/>
  <c r="B419"/>
  <c r="D419"/>
  <c r="B430" i="22" s="1"/>
  <c r="E419" i="2"/>
  <c r="B430" i="25" s="1"/>
  <c r="F419" i="2"/>
  <c r="G419"/>
  <c r="B430" i="28" s="1"/>
  <c r="C430" s="1"/>
  <c r="H419" i="2"/>
  <c r="I419"/>
  <c r="B430" i="31" s="1"/>
  <c r="J419" i="2"/>
  <c r="B430" i="37" s="1"/>
  <c r="L419" i="2"/>
  <c r="M419"/>
  <c r="N419"/>
  <c r="O419"/>
  <c r="P419"/>
  <c r="Q419"/>
  <c r="R419"/>
  <c r="B431" i="25"/>
  <c r="C312" s="1"/>
  <c r="B386" i="2"/>
  <c r="D386"/>
  <c r="B397" i="22" s="1"/>
  <c r="E386" i="2"/>
  <c r="B397" i="25" s="1"/>
  <c r="F386" i="2"/>
  <c r="G386"/>
  <c r="B397" i="28" s="1"/>
  <c r="C397" s="1"/>
  <c r="H386" i="2"/>
  <c r="I386"/>
  <c r="B397" i="31" s="1"/>
  <c r="J386" i="2"/>
  <c r="B397" i="37" s="1"/>
  <c r="L386" i="2"/>
  <c r="M386"/>
  <c r="N386"/>
  <c r="O386"/>
  <c r="P386"/>
  <c r="Q386"/>
  <c r="R386"/>
  <c r="B387"/>
  <c r="D387"/>
  <c r="B398" i="22" s="1"/>
  <c r="E387" i="2"/>
  <c r="B398" i="25" s="1"/>
  <c r="F387" i="2"/>
  <c r="G387"/>
  <c r="B398" i="28" s="1"/>
  <c r="C398" s="1"/>
  <c r="H387" i="2"/>
  <c r="I387"/>
  <c r="B398" i="31" s="1"/>
  <c r="J387" i="2"/>
  <c r="B398" i="37" s="1"/>
  <c r="L387" i="2"/>
  <c r="M387"/>
  <c r="N387"/>
  <c r="O387"/>
  <c r="P387"/>
  <c r="Q387"/>
  <c r="R387"/>
  <c r="B388"/>
  <c r="D388"/>
  <c r="B399" i="22" s="1"/>
  <c r="E388" i="2"/>
  <c r="B399" i="25" s="1"/>
  <c r="F388" i="2"/>
  <c r="G388"/>
  <c r="B399" i="28" s="1"/>
  <c r="C399" s="1"/>
  <c r="H388" i="2"/>
  <c r="I388"/>
  <c r="B399" i="31" s="1"/>
  <c r="J388" i="2"/>
  <c r="B399" i="37" s="1"/>
  <c r="L388" i="2"/>
  <c r="M388"/>
  <c r="N388"/>
  <c r="O388"/>
  <c r="P388"/>
  <c r="Q388"/>
  <c r="R388"/>
  <c r="B389"/>
  <c r="D389"/>
  <c r="B400" i="22" s="1"/>
  <c r="E389" i="2"/>
  <c r="B400" i="25" s="1"/>
  <c r="F389" i="2"/>
  <c r="G389"/>
  <c r="B400" i="28" s="1"/>
  <c r="C400" s="1"/>
  <c r="H389" i="2"/>
  <c r="I389"/>
  <c r="B400" i="31" s="1"/>
  <c r="J389" i="2"/>
  <c r="B400" i="37" s="1"/>
  <c r="L389" i="2"/>
  <c r="M389"/>
  <c r="N389"/>
  <c r="O389"/>
  <c r="P389"/>
  <c r="Q389"/>
  <c r="R389"/>
  <c r="B390"/>
  <c r="D390"/>
  <c r="B401" i="22" s="1"/>
  <c r="E390" i="2"/>
  <c r="B401" i="25" s="1"/>
  <c r="F390" i="2"/>
  <c r="G390"/>
  <c r="B401" i="28" s="1"/>
  <c r="C401" s="1"/>
  <c r="H390" i="2"/>
  <c r="I390"/>
  <c r="B401" i="31" s="1"/>
  <c r="J390" i="2"/>
  <c r="B401" i="37" s="1"/>
  <c r="L390" i="2"/>
  <c r="M390"/>
  <c r="N390"/>
  <c r="O390"/>
  <c r="P390"/>
  <c r="Q390"/>
  <c r="R390"/>
  <c r="B391"/>
  <c r="D391"/>
  <c r="B402" i="22" s="1"/>
  <c r="E391" i="2"/>
  <c r="B402" i="25" s="1"/>
  <c r="F391" i="2"/>
  <c r="G391"/>
  <c r="B402" i="28" s="1"/>
  <c r="C402" s="1"/>
  <c r="H391" i="2"/>
  <c r="I391"/>
  <c r="B402" i="31" s="1"/>
  <c r="J391" i="2"/>
  <c r="B402" i="37" s="1"/>
  <c r="L391" i="2"/>
  <c r="M391"/>
  <c r="N391"/>
  <c r="O391"/>
  <c r="P391"/>
  <c r="Q391"/>
  <c r="R391"/>
  <c r="B392"/>
  <c r="D392"/>
  <c r="B403" i="22" s="1"/>
  <c r="E392" i="2"/>
  <c r="B403" i="25" s="1"/>
  <c r="F392" i="2"/>
  <c r="G392"/>
  <c r="B403" i="28" s="1"/>
  <c r="C403" s="1"/>
  <c r="H392" i="2"/>
  <c r="I392"/>
  <c r="B403" i="31" s="1"/>
  <c r="J392" i="2"/>
  <c r="B403" i="37" s="1"/>
  <c r="L392" i="2"/>
  <c r="M392"/>
  <c r="N392"/>
  <c r="O392"/>
  <c r="P392"/>
  <c r="Q392"/>
  <c r="R392"/>
  <c r="B393"/>
  <c r="D393"/>
  <c r="B404" i="22" s="1"/>
  <c r="E393" i="2"/>
  <c r="B404" i="25" s="1"/>
  <c r="F393" i="2"/>
  <c r="G393"/>
  <c r="B404" i="28" s="1"/>
  <c r="C404" s="1"/>
  <c r="H393" i="2"/>
  <c r="I393"/>
  <c r="B404" i="31" s="1"/>
  <c r="J393" i="2"/>
  <c r="B404" i="37" s="1"/>
  <c r="L393" i="2"/>
  <c r="M393"/>
  <c r="N393"/>
  <c r="O393"/>
  <c r="P393"/>
  <c r="Q393"/>
  <c r="R393"/>
  <c r="B394"/>
  <c r="D394"/>
  <c r="B405" i="22" s="1"/>
  <c r="E394" i="2"/>
  <c r="B405" i="25" s="1"/>
  <c r="F394" i="2"/>
  <c r="G394"/>
  <c r="B405" i="28" s="1"/>
  <c r="C405" s="1"/>
  <c r="H394" i="2"/>
  <c r="I394"/>
  <c r="B405" i="31" s="1"/>
  <c r="J394" i="2"/>
  <c r="B405" i="37" s="1"/>
  <c r="L394" i="2"/>
  <c r="M394"/>
  <c r="N394"/>
  <c r="O394"/>
  <c r="P394"/>
  <c r="Q394"/>
  <c r="R394"/>
  <c r="B395"/>
  <c r="D395"/>
  <c r="B406" i="22" s="1"/>
  <c r="E395" i="2"/>
  <c r="B406" i="25" s="1"/>
  <c r="F395" i="2"/>
  <c r="G395"/>
  <c r="B406" i="28" s="1"/>
  <c r="C406" s="1"/>
  <c r="H395" i="2"/>
  <c r="I395"/>
  <c r="B406" i="31" s="1"/>
  <c r="J395" i="2"/>
  <c r="B406" i="37" s="1"/>
  <c r="L395" i="2"/>
  <c r="M395"/>
  <c r="N395"/>
  <c r="O395"/>
  <c r="P395"/>
  <c r="Q395"/>
  <c r="R395"/>
  <c r="B396"/>
  <c r="D396"/>
  <c r="B407" i="22" s="1"/>
  <c r="E396" i="2"/>
  <c r="B407" i="25" s="1"/>
  <c r="F396" i="2"/>
  <c r="G396"/>
  <c r="B407" i="28" s="1"/>
  <c r="C407" s="1"/>
  <c r="H396" i="2"/>
  <c r="I396"/>
  <c r="B407" i="31" s="1"/>
  <c r="J396" i="2"/>
  <c r="B407" i="37" s="1"/>
  <c r="L396" i="2"/>
  <c r="M396"/>
  <c r="N396"/>
  <c r="O396"/>
  <c r="P396"/>
  <c r="Q396"/>
  <c r="R396"/>
  <c r="B397"/>
  <c r="D397"/>
  <c r="B408" i="22" s="1"/>
  <c r="E397" i="2"/>
  <c r="B408" i="25" s="1"/>
  <c r="F397" i="2"/>
  <c r="G397"/>
  <c r="B408" i="28" s="1"/>
  <c r="C408" s="1"/>
  <c r="H397" i="2"/>
  <c r="I397"/>
  <c r="B408" i="31" s="1"/>
  <c r="J397" i="2"/>
  <c r="B408" i="37" s="1"/>
  <c r="L397" i="2"/>
  <c r="M397"/>
  <c r="N397"/>
  <c r="O397"/>
  <c r="P397"/>
  <c r="Q397"/>
  <c r="R397"/>
  <c r="B398"/>
  <c r="D398"/>
  <c r="B409" i="22" s="1"/>
  <c r="E398" i="2"/>
  <c r="B409" i="25" s="1"/>
  <c r="F398" i="2"/>
  <c r="G398"/>
  <c r="B409" i="28" s="1"/>
  <c r="C409" s="1"/>
  <c r="H398" i="2"/>
  <c r="I398"/>
  <c r="B409" i="31" s="1"/>
  <c r="J398" i="2"/>
  <c r="B409" i="37" s="1"/>
  <c r="L398" i="2"/>
  <c r="M398"/>
  <c r="N398"/>
  <c r="O398"/>
  <c r="P398"/>
  <c r="Q398"/>
  <c r="R398"/>
  <c r="B399"/>
  <c r="D399"/>
  <c r="B410" i="22" s="1"/>
  <c r="E399" i="2"/>
  <c r="B410" i="25" s="1"/>
  <c r="F399" i="2"/>
  <c r="G399"/>
  <c r="B410" i="28" s="1"/>
  <c r="C410" s="1"/>
  <c r="H399" i="2"/>
  <c r="I399"/>
  <c r="B410" i="31" s="1"/>
  <c r="J399" i="2"/>
  <c r="B410" i="37" s="1"/>
  <c r="L399" i="2"/>
  <c r="M399"/>
  <c r="N399"/>
  <c r="O399"/>
  <c r="P399"/>
  <c r="Q399"/>
  <c r="R399"/>
  <c r="B400"/>
  <c r="D400"/>
  <c r="B411" i="22" s="1"/>
  <c r="E400" i="2"/>
  <c r="B411" i="25" s="1"/>
  <c r="F400" i="2"/>
  <c r="G400"/>
  <c r="B411" i="28" s="1"/>
  <c r="C411" s="1"/>
  <c r="H400" i="2"/>
  <c r="I400"/>
  <c r="B411" i="31" s="1"/>
  <c r="J400" i="2"/>
  <c r="B411" i="37" s="1"/>
  <c r="L400" i="2"/>
  <c r="M400"/>
  <c r="N400"/>
  <c r="O400"/>
  <c r="P400"/>
  <c r="Q400"/>
  <c r="R400"/>
  <c r="B401"/>
  <c r="D401"/>
  <c r="B412" i="22" s="1"/>
  <c r="E401" i="2"/>
  <c r="B412" i="25" s="1"/>
  <c r="F401" i="2"/>
  <c r="G401"/>
  <c r="B412" i="28" s="1"/>
  <c r="C412" s="1"/>
  <c r="H401" i="2"/>
  <c r="I401"/>
  <c r="B412" i="31" s="1"/>
  <c r="J401" i="2"/>
  <c r="B412" i="37" s="1"/>
  <c r="L401" i="2"/>
  <c r="M401"/>
  <c r="N401"/>
  <c r="O401"/>
  <c r="P401"/>
  <c r="Q401"/>
  <c r="R401"/>
  <c r="B402"/>
  <c r="D402"/>
  <c r="B413" i="22" s="1"/>
  <c r="E402" i="2"/>
  <c r="B413" i="25" s="1"/>
  <c r="F402" i="2"/>
  <c r="G402"/>
  <c r="B413" i="28" s="1"/>
  <c r="C413" s="1"/>
  <c r="H402" i="2"/>
  <c r="I402"/>
  <c r="B413" i="31" s="1"/>
  <c r="J402" i="2"/>
  <c r="B413" i="37" s="1"/>
  <c r="L402" i="2"/>
  <c r="M402"/>
  <c r="N402"/>
  <c r="O402"/>
  <c r="P402"/>
  <c r="Q402"/>
  <c r="R402"/>
  <c r="B403"/>
  <c r="D403"/>
  <c r="B414" i="22" s="1"/>
  <c r="E403" i="2"/>
  <c r="B414" i="25" s="1"/>
  <c r="F403" i="2"/>
  <c r="G403"/>
  <c r="B414" i="28" s="1"/>
  <c r="C414" s="1"/>
  <c r="H403" i="2"/>
  <c r="I403"/>
  <c r="B414" i="31" s="1"/>
  <c r="J403" i="2"/>
  <c r="B414" i="37" s="1"/>
  <c r="L403" i="2"/>
  <c r="M403"/>
  <c r="N403"/>
  <c r="O403"/>
  <c r="P403"/>
  <c r="Q403"/>
  <c r="R403"/>
  <c r="B404"/>
  <c r="D404"/>
  <c r="B415" i="22" s="1"/>
  <c r="E404" i="2"/>
  <c r="B415" i="25" s="1"/>
  <c r="F404" i="2"/>
  <c r="G404"/>
  <c r="B415" i="28" s="1"/>
  <c r="C415" s="1"/>
  <c r="H404" i="2"/>
  <c r="I404"/>
  <c r="B415" i="31" s="1"/>
  <c r="J404" i="2"/>
  <c r="B415" i="37" s="1"/>
  <c r="L404" i="2"/>
  <c r="M404"/>
  <c r="N404"/>
  <c r="O404"/>
  <c r="P404"/>
  <c r="Q404"/>
  <c r="R404"/>
  <c r="B405"/>
  <c r="D405"/>
  <c r="B416" i="22" s="1"/>
  <c r="E405" i="2"/>
  <c r="B416" i="25" s="1"/>
  <c r="F405" i="2"/>
  <c r="G405"/>
  <c r="B416" i="28" s="1"/>
  <c r="C416" s="1"/>
  <c r="H405" i="2"/>
  <c r="I405"/>
  <c r="B416" i="31" s="1"/>
  <c r="J405" i="2"/>
  <c r="B416" i="37" s="1"/>
  <c r="L405" i="2"/>
  <c r="M405"/>
  <c r="N405"/>
  <c r="O405"/>
  <c r="P405"/>
  <c r="Q405"/>
  <c r="R405"/>
  <c r="B406"/>
  <c r="D406"/>
  <c r="B417" i="22" s="1"/>
  <c r="E406" i="2"/>
  <c r="B417" i="25" s="1"/>
  <c r="F406" i="2"/>
  <c r="G406"/>
  <c r="B417" i="28" s="1"/>
  <c r="C417" s="1"/>
  <c r="H406" i="2"/>
  <c r="I406"/>
  <c r="B417" i="31" s="1"/>
  <c r="J406" i="2"/>
  <c r="B417" i="37" s="1"/>
  <c r="L406" i="2"/>
  <c r="M406"/>
  <c r="N406"/>
  <c r="O406"/>
  <c r="P406"/>
  <c r="Q406"/>
  <c r="R406"/>
  <c r="B407"/>
  <c r="D407"/>
  <c r="B418" i="22" s="1"/>
  <c r="E407" i="2"/>
  <c r="B418" i="25" s="1"/>
  <c r="F407" i="2"/>
  <c r="G407"/>
  <c r="B418" i="28" s="1"/>
  <c r="C418" s="1"/>
  <c r="H407" i="2"/>
  <c r="I407"/>
  <c r="B418" i="31" s="1"/>
  <c r="J407" i="2"/>
  <c r="B418" i="37" s="1"/>
  <c r="L407" i="2"/>
  <c r="M407"/>
  <c r="N407"/>
  <c r="O407"/>
  <c r="P407"/>
  <c r="Q407"/>
  <c r="R407"/>
  <c r="B408"/>
  <c r="D408"/>
  <c r="B419" i="22" s="1"/>
  <c r="E408" i="2"/>
  <c r="B419" i="25" s="1"/>
  <c r="F408" i="2"/>
  <c r="G408"/>
  <c r="B419" i="28" s="1"/>
  <c r="C419" s="1"/>
  <c r="H408" i="2"/>
  <c r="I408"/>
  <c r="B419" i="31" s="1"/>
  <c r="J408" i="2"/>
  <c r="B419" i="37" s="1"/>
  <c r="L408" i="2"/>
  <c r="M408"/>
  <c r="N408"/>
  <c r="O408"/>
  <c r="P408"/>
  <c r="Q408"/>
  <c r="R408"/>
  <c r="B409"/>
  <c r="D409"/>
  <c r="B420" i="22" s="1"/>
  <c r="E409" i="2"/>
  <c r="B420" i="25" s="1"/>
  <c r="F409" i="2"/>
  <c r="G409"/>
  <c r="B420" i="28" s="1"/>
  <c r="C420" s="1"/>
  <c r="H409" i="2"/>
  <c r="I409"/>
  <c r="B420" i="31" s="1"/>
  <c r="J409" i="2"/>
  <c r="B420" i="37" s="1"/>
  <c r="L409" i="2"/>
  <c r="M409"/>
  <c r="N409"/>
  <c r="O409"/>
  <c r="P409"/>
  <c r="Q409"/>
  <c r="R409"/>
  <c r="B362"/>
  <c r="D362"/>
  <c r="B373" i="22" s="1"/>
  <c r="E362" i="2"/>
  <c r="B373" i="25" s="1"/>
  <c r="F362" i="2"/>
  <c r="G362"/>
  <c r="B373" i="28" s="1"/>
  <c r="C373" s="1"/>
  <c r="H362" i="2"/>
  <c r="I362"/>
  <c r="B373" i="31" s="1"/>
  <c r="J362" i="2"/>
  <c r="B373" i="37" s="1"/>
  <c r="L362" i="2"/>
  <c r="M362"/>
  <c r="N362"/>
  <c r="O362"/>
  <c r="P362"/>
  <c r="Q362"/>
  <c r="R362"/>
  <c r="B363"/>
  <c r="D363"/>
  <c r="B374" i="22" s="1"/>
  <c r="E363" i="2"/>
  <c r="B374" i="25" s="1"/>
  <c r="F363" i="2"/>
  <c r="G363"/>
  <c r="B374" i="28" s="1"/>
  <c r="C374" s="1"/>
  <c r="H363" i="2"/>
  <c r="I363"/>
  <c r="B374" i="31" s="1"/>
  <c r="J363" i="2"/>
  <c r="B374" i="37" s="1"/>
  <c r="L363" i="2"/>
  <c r="M363"/>
  <c r="N363"/>
  <c r="O363"/>
  <c r="P363"/>
  <c r="Q363"/>
  <c r="R363"/>
  <c r="B364"/>
  <c r="D364"/>
  <c r="B375" i="22" s="1"/>
  <c r="E364" i="2"/>
  <c r="B375" i="25" s="1"/>
  <c r="F364" i="2"/>
  <c r="G364"/>
  <c r="B375" i="28" s="1"/>
  <c r="C375" s="1"/>
  <c r="H364" i="2"/>
  <c r="I364"/>
  <c r="B375" i="31" s="1"/>
  <c r="J364" i="2"/>
  <c r="B375" i="37" s="1"/>
  <c r="L364" i="2"/>
  <c r="M364"/>
  <c r="N364"/>
  <c r="O364"/>
  <c r="P364"/>
  <c r="Q364"/>
  <c r="R364"/>
  <c r="B365"/>
  <c r="D365"/>
  <c r="B376" i="22" s="1"/>
  <c r="E365" i="2"/>
  <c r="B376" i="25" s="1"/>
  <c r="F365" i="2"/>
  <c r="G365"/>
  <c r="B376" i="28" s="1"/>
  <c r="C376" s="1"/>
  <c r="H365" i="2"/>
  <c r="I365"/>
  <c r="B376" i="31" s="1"/>
  <c r="J365" i="2"/>
  <c r="B376" i="37" s="1"/>
  <c r="L365" i="2"/>
  <c r="M365"/>
  <c r="N365"/>
  <c r="O365"/>
  <c r="P365"/>
  <c r="Q365"/>
  <c r="R365"/>
  <c r="B366"/>
  <c r="D366"/>
  <c r="B377" i="22" s="1"/>
  <c r="E366" i="2"/>
  <c r="B377" i="25" s="1"/>
  <c r="F366" i="2"/>
  <c r="G366"/>
  <c r="B377" i="28" s="1"/>
  <c r="C377" s="1"/>
  <c r="H366" i="2"/>
  <c r="I366"/>
  <c r="B377" i="31" s="1"/>
  <c r="J366" i="2"/>
  <c r="B377" i="37" s="1"/>
  <c r="L366" i="2"/>
  <c r="M366"/>
  <c r="N366"/>
  <c r="O366"/>
  <c r="P366"/>
  <c r="Q366"/>
  <c r="R366"/>
  <c r="B367"/>
  <c r="D367"/>
  <c r="B378" i="22" s="1"/>
  <c r="E367" i="2"/>
  <c r="B378" i="25" s="1"/>
  <c r="F367" i="2"/>
  <c r="G367"/>
  <c r="B378" i="28" s="1"/>
  <c r="C378" s="1"/>
  <c r="H367" i="2"/>
  <c r="I367"/>
  <c r="B378" i="31" s="1"/>
  <c r="J367" i="2"/>
  <c r="B378" i="37" s="1"/>
  <c r="L367" i="2"/>
  <c r="M367"/>
  <c r="N367"/>
  <c r="O367"/>
  <c r="P367"/>
  <c r="Q367"/>
  <c r="R367"/>
  <c r="B368"/>
  <c r="D368"/>
  <c r="B379" i="22" s="1"/>
  <c r="E368" i="2"/>
  <c r="B379" i="25" s="1"/>
  <c r="F368" i="2"/>
  <c r="G368"/>
  <c r="B379" i="28" s="1"/>
  <c r="C379" s="1"/>
  <c r="H368" i="2"/>
  <c r="I368"/>
  <c r="B379" i="31" s="1"/>
  <c r="J368" i="2"/>
  <c r="B379" i="37" s="1"/>
  <c r="L368" i="2"/>
  <c r="M368"/>
  <c r="N368"/>
  <c r="O368"/>
  <c r="P368"/>
  <c r="Q368"/>
  <c r="R368"/>
  <c r="B369"/>
  <c r="D369"/>
  <c r="B380" i="22" s="1"/>
  <c r="E369" i="2"/>
  <c r="B380" i="25" s="1"/>
  <c r="F369" i="2"/>
  <c r="G369"/>
  <c r="B380" i="28" s="1"/>
  <c r="C380" s="1"/>
  <c r="H369" i="2"/>
  <c r="I369"/>
  <c r="B380" i="31" s="1"/>
  <c r="J369" i="2"/>
  <c r="B380" i="37" s="1"/>
  <c r="L369" i="2"/>
  <c r="M369"/>
  <c r="N369"/>
  <c r="O369"/>
  <c r="P369"/>
  <c r="Q369"/>
  <c r="R369"/>
  <c r="B370"/>
  <c r="D370"/>
  <c r="B381" i="22" s="1"/>
  <c r="E370" i="2"/>
  <c r="B381" i="25" s="1"/>
  <c r="F370" i="2"/>
  <c r="G370"/>
  <c r="B381" i="28" s="1"/>
  <c r="C381" s="1"/>
  <c r="H370" i="2"/>
  <c r="I370"/>
  <c r="B381" i="31" s="1"/>
  <c r="J370" i="2"/>
  <c r="B381" i="37" s="1"/>
  <c r="L370" i="2"/>
  <c r="M370"/>
  <c r="N370"/>
  <c r="O370"/>
  <c r="P370"/>
  <c r="Q370"/>
  <c r="R370"/>
  <c r="B371"/>
  <c r="D371"/>
  <c r="B382" i="22" s="1"/>
  <c r="E371" i="2"/>
  <c r="B382" i="25" s="1"/>
  <c r="F371" i="2"/>
  <c r="G371"/>
  <c r="B382" i="28" s="1"/>
  <c r="C382" s="1"/>
  <c r="H371" i="2"/>
  <c r="I371"/>
  <c r="B382" i="31" s="1"/>
  <c r="J371" i="2"/>
  <c r="B382" i="37" s="1"/>
  <c r="L371" i="2"/>
  <c r="M371"/>
  <c r="N371"/>
  <c r="O371"/>
  <c r="P371"/>
  <c r="Q371"/>
  <c r="R371"/>
  <c r="B372"/>
  <c r="D372"/>
  <c r="B383" i="22" s="1"/>
  <c r="E372" i="2"/>
  <c r="B383" i="25" s="1"/>
  <c r="F372" i="2"/>
  <c r="G372"/>
  <c r="B383" i="28" s="1"/>
  <c r="C383" s="1"/>
  <c r="H372" i="2"/>
  <c r="I372"/>
  <c r="B383" i="31" s="1"/>
  <c r="J372" i="2"/>
  <c r="B383" i="37" s="1"/>
  <c r="L372" i="2"/>
  <c r="M372"/>
  <c r="N372"/>
  <c r="O372"/>
  <c r="P372"/>
  <c r="Q372"/>
  <c r="R372"/>
  <c r="B373"/>
  <c r="D373"/>
  <c r="B384" i="22" s="1"/>
  <c r="E373" i="2"/>
  <c r="B384" i="25" s="1"/>
  <c r="F373" i="2"/>
  <c r="G373"/>
  <c r="B384" i="28" s="1"/>
  <c r="C384" s="1"/>
  <c r="H373" i="2"/>
  <c r="I373"/>
  <c r="B384" i="31" s="1"/>
  <c r="J373" i="2"/>
  <c r="B384" i="37" s="1"/>
  <c r="L373" i="2"/>
  <c r="M373"/>
  <c r="N373"/>
  <c r="O373"/>
  <c r="P373"/>
  <c r="Q373"/>
  <c r="R373"/>
  <c r="B374"/>
  <c r="D374"/>
  <c r="B385" i="22" s="1"/>
  <c r="E374" i="2"/>
  <c r="B385" i="25" s="1"/>
  <c r="F374" i="2"/>
  <c r="G374"/>
  <c r="B385" i="28" s="1"/>
  <c r="C385" s="1"/>
  <c r="H374" i="2"/>
  <c r="I374"/>
  <c r="B385" i="31" s="1"/>
  <c r="J374" i="2"/>
  <c r="B385" i="37" s="1"/>
  <c r="L374" i="2"/>
  <c r="M374"/>
  <c r="N374"/>
  <c r="O374"/>
  <c r="P374"/>
  <c r="Q374"/>
  <c r="R374"/>
  <c r="B375"/>
  <c r="D375"/>
  <c r="B386" i="22" s="1"/>
  <c r="E375" i="2"/>
  <c r="B386" i="25" s="1"/>
  <c r="F375" i="2"/>
  <c r="G375"/>
  <c r="B386" i="28" s="1"/>
  <c r="C386" s="1"/>
  <c r="H375" i="2"/>
  <c r="I375"/>
  <c r="B386" i="31" s="1"/>
  <c r="J375" i="2"/>
  <c r="B386" i="37" s="1"/>
  <c r="L375" i="2"/>
  <c r="M375"/>
  <c r="N375"/>
  <c r="O375"/>
  <c r="P375"/>
  <c r="Q375"/>
  <c r="R375"/>
  <c r="B376"/>
  <c r="D376"/>
  <c r="B387" i="22" s="1"/>
  <c r="E376" i="2"/>
  <c r="B387" i="25" s="1"/>
  <c r="F376" i="2"/>
  <c r="G376"/>
  <c r="B387" i="28" s="1"/>
  <c r="C387" s="1"/>
  <c r="H376" i="2"/>
  <c r="I376"/>
  <c r="B387" i="31" s="1"/>
  <c r="J376" i="2"/>
  <c r="B387" i="37" s="1"/>
  <c r="L376" i="2"/>
  <c r="M376"/>
  <c r="N376"/>
  <c r="O376"/>
  <c r="P376"/>
  <c r="Q376"/>
  <c r="R376"/>
  <c r="B377"/>
  <c r="D377"/>
  <c r="B388" i="22" s="1"/>
  <c r="E377" i="2"/>
  <c r="B388" i="25" s="1"/>
  <c r="F377" i="2"/>
  <c r="G377"/>
  <c r="B388" i="28" s="1"/>
  <c r="C388" s="1"/>
  <c r="H377" i="2"/>
  <c r="I377"/>
  <c r="B388" i="31" s="1"/>
  <c r="J377" i="2"/>
  <c r="B388" i="37" s="1"/>
  <c r="L377" i="2"/>
  <c r="M377"/>
  <c r="N377"/>
  <c r="O377"/>
  <c r="P377"/>
  <c r="Q377"/>
  <c r="R377"/>
  <c r="B378"/>
  <c r="D378"/>
  <c r="B389" i="22" s="1"/>
  <c r="E378" i="2"/>
  <c r="B389" i="25" s="1"/>
  <c r="F378" i="2"/>
  <c r="G378"/>
  <c r="B389" i="28" s="1"/>
  <c r="C389" s="1"/>
  <c r="H378" i="2"/>
  <c r="I378"/>
  <c r="B389" i="31" s="1"/>
  <c r="J378" i="2"/>
  <c r="B389" i="37" s="1"/>
  <c r="L378" i="2"/>
  <c r="M378"/>
  <c r="N378"/>
  <c r="O378"/>
  <c r="P378"/>
  <c r="Q378"/>
  <c r="R378"/>
  <c r="B379"/>
  <c r="D379"/>
  <c r="B390" i="22" s="1"/>
  <c r="E379" i="2"/>
  <c r="B390" i="25" s="1"/>
  <c r="F379" i="2"/>
  <c r="G379"/>
  <c r="B390" i="28" s="1"/>
  <c r="C390" s="1"/>
  <c r="H379" i="2"/>
  <c r="I379"/>
  <c r="B390" i="31" s="1"/>
  <c r="J379" i="2"/>
  <c r="B390" i="37" s="1"/>
  <c r="L379" i="2"/>
  <c r="M379"/>
  <c r="N379"/>
  <c r="O379"/>
  <c r="P379"/>
  <c r="Q379"/>
  <c r="R379"/>
  <c r="B380"/>
  <c r="D380"/>
  <c r="B391" i="22" s="1"/>
  <c r="E380" i="2"/>
  <c r="B391" i="25" s="1"/>
  <c r="F380" i="2"/>
  <c r="G380"/>
  <c r="B391" i="28" s="1"/>
  <c r="C391" s="1"/>
  <c r="H380" i="2"/>
  <c r="I380"/>
  <c r="B391" i="31" s="1"/>
  <c r="J380" i="2"/>
  <c r="B391" i="37" s="1"/>
  <c r="L380" i="2"/>
  <c r="M380"/>
  <c r="N380"/>
  <c r="O380"/>
  <c r="P380"/>
  <c r="Q380"/>
  <c r="R380"/>
  <c r="B381"/>
  <c r="D381"/>
  <c r="B392" i="22" s="1"/>
  <c r="E381" i="2"/>
  <c r="B392" i="25" s="1"/>
  <c r="F381" i="2"/>
  <c r="G381"/>
  <c r="B392" i="28" s="1"/>
  <c r="C392" s="1"/>
  <c r="H381" i="2"/>
  <c r="I381"/>
  <c r="B392" i="31" s="1"/>
  <c r="J381" i="2"/>
  <c r="B392" i="37" s="1"/>
  <c r="L381" i="2"/>
  <c r="M381"/>
  <c r="N381"/>
  <c r="O381"/>
  <c r="P381"/>
  <c r="Q381"/>
  <c r="R381"/>
  <c r="B382"/>
  <c r="D382"/>
  <c r="B393" i="22" s="1"/>
  <c r="E382" i="2"/>
  <c r="B393" i="25" s="1"/>
  <c r="F382" i="2"/>
  <c r="G382"/>
  <c r="B393" i="28" s="1"/>
  <c r="C393" s="1"/>
  <c r="H382" i="2"/>
  <c r="I382"/>
  <c r="B393" i="31" s="1"/>
  <c r="J382" i="2"/>
  <c r="B393" i="37" s="1"/>
  <c r="L382" i="2"/>
  <c r="M382"/>
  <c r="N382"/>
  <c r="O382"/>
  <c r="P382"/>
  <c r="Q382"/>
  <c r="R382"/>
  <c r="B383"/>
  <c r="D383"/>
  <c r="B394" i="22" s="1"/>
  <c r="E383" i="2"/>
  <c r="B394" i="25" s="1"/>
  <c r="F383" i="2"/>
  <c r="G383"/>
  <c r="B394" i="28" s="1"/>
  <c r="C394" s="1"/>
  <c r="H383" i="2"/>
  <c r="I383"/>
  <c r="B394" i="31" s="1"/>
  <c r="J383" i="2"/>
  <c r="B394" i="37" s="1"/>
  <c r="L383" i="2"/>
  <c r="M383"/>
  <c r="N383"/>
  <c r="O383"/>
  <c r="P383"/>
  <c r="Q383"/>
  <c r="R383"/>
  <c r="B384"/>
  <c r="D384"/>
  <c r="B395" i="22" s="1"/>
  <c r="E384" i="2"/>
  <c r="B395" i="25" s="1"/>
  <c r="F384" i="2"/>
  <c r="G384"/>
  <c r="B395" i="28" s="1"/>
  <c r="C395" s="1"/>
  <c r="H384" i="2"/>
  <c r="I384"/>
  <c r="B395" i="31" s="1"/>
  <c r="J384" i="2"/>
  <c r="B395" i="37" s="1"/>
  <c r="L384" i="2"/>
  <c r="M384"/>
  <c r="N384"/>
  <c r="O384"/>
  <c r="P384"/>
  <c r="Q384"/>
  <c r="R384"/>
  <c r="B385"/>
  <c r="D385"/>
  <c r="B396" i="22" s="1"/>
  <c r="E385" i="2"/>
  <c r="B396" i="25" s="1"/>
  <c r="F385" i="2"/>
  <c r="G385"/>
  <c r="B396" i="28" s="1"/>
  <c r="C396" s="1"/>
  <c r="H385" i="2"/>
  <c r="I385"/>
  <c r="B396" i="31" s="1"/>
  <c r="J385" i="2"/>
  <c r="B396" i="37" s="1"/>
  <c r="L385" i="2"/>
  <c r="M385"/>
  <c r="N385"/>
  <c r="O385"/>
  <c r="P385"/>
  <c r="Q385"/>
  <c r="R385"/>
  <c r="B338"/>
  <c r="D338"/>
  <c r="B349" i="22" s="1"/>
  <c r="E338" i="2"/>
  <c r="B349" i="25" s="1"/>
  <c r="F338" i="2"/>
  <c r="G338"/>
  <c r="B349" i="28" s="1"/>
  <c r="C349" s="1"/>
  <c r="H338" i="2"/>
  <c r="I338"/>
  <c r="B349" i="31" s="1"/>
  <c r="J338" i="2"/>
  <c r="B349" i="37" s="1"/>
  <c r="L338" i="2"/>
  <c r="M338"/>
  <c r="N338"/>
  <c r="O338"/>
  <c r="P338"/>
  <c r="Q338"/>
  <c r="R338"/>
  <c r="B339"/>
  <c r="D339"/>
  <c r="B350" i="22" s="1"/>
  <c r="E339" i="2"/>
  <c r="B350" i="25" s="1"/>
  <c r="F339" i="2"/>
  <c r="G339"/>
  <c r="B350" i="28" s="1"/>
  <c r="C350" s="1"/>
  <c r="H339" i="2"/>
  <c r="I339"/>
  <c r="B350" i="31" s="1"/>
  <c r="J339" i="2"/>
  <c r="B350" i="37" s="1"/>
  <c r="L339" i="2"/>
  <c r="M339"/>
  <c r="N339"/>
  <c r="O339"/>
  <c r="P339"/>
  <c r="Q339"/>
  <c r="R339"/>
  <c r="B340"/>
  <c r="D340"/>
  <c r="B351" i="22" s="1"/>
  <c r="E340" i="2"/>
  <c r="B351" i="25" s="1"/>
  <c r="F340" i="2"/>
  <c r="G340"/>
  <c r="B351" i="28" s="1"/>
  <c r="C351" s="1"/>
  <c r="H340" i="2"/>
  <c r="I340"/>
  <c r="B351" i="31" s="1"/>
  <c r="J340" i="2"/>
  <c r="B351" i="37" s="1"/>
  <c r="L340" i="2"/>
  <c r="M340"/>
  <c r="N340"/>
  <c r="O340"/>
  <c r="P340"/>
  <c r="Q340"/>
  <c r="R340"/>
  <c r="B341"/>
  <c r="D341"/>
  <c r="B352" i="22" s="1"/>
  <c r="E341" i="2"/>
  <c r="B352" i="25" s="1"/>
  <c r="F341" i="2"/>
  <c r="G341"/>
  <c r="B352" i="28" s="1"/>
  <c r="C352" s="1"/>
  <c r="H341" i="2"/>
  <c r="I341"/>
  <c r="B352" i="31" s="1"/>
  <c r="J341" i="2"/>
  <c r="B352" i="37" s="1"/>
  <c r="L341" i="2"/>
  <c r="M341"/>
  <c r="N341"/>
  <c r="O341"/>
  <c r="P341"/>
  <c r="Q341"/>
  <c r="R341"/>
  <c r="B342"/>
  <c r="D342"/>
  <c r="B353" i="22" s="1"/>
  <c r="E342" i="2"/>
  <c r="B353" i="25" s="1"/>
  <c r="F342" i="2"/>
  <c r="H342"/>
  <c r="I342"/>
  <c r="B353" i="31" s="1"/>
  <c r="J342" i="2"/>
  <c r="B353" i="37" s="1"/>
  <c r="L342" i="2"/>
  <c r="M342"/>
  <c r="N342"/>
  <c r="O342"/>
  <c r="P342"/>
  <c r="Q342"/>
  <c r="R342"/>
  <c r="B343"/>
  <c r="D343"/>
  <c r="B354" i="22" s="1"/>
  <c r="E343" i="2"/>
  <c r="B354" i="25" s="1"/>
  <c r="F343" i="2"/>
  <c r="G343"/>
  <c r="B354" i="28" s="1"/>
  <c r="C354" s="1"/>
  <c r="H343" i="2"/>
  <c r="I343"/>
  <c r="B354" i="31" s="1"/>
  <c r="J343" i="2"/>
  <c r="B354" i="37" s="1"/>
  <c r="L343" i="2"/>
  <c r="M343"/>
  <c r="N343"/>
  <c r="O343"/>
  <c r="P343"/>
  <c r="Q343"/>
  <c r="R343"/>
  <c r="B344"/>
  <c r="D344"/>
  <c r="B355" i="22" s="1"/>
  <c r="E344" i="2"/>
  <c r="B355" i="25" s="1"/>
  <c r="F344" i="2"/>
  <c r="G344"/>
  <c r="B355" i="28" s="1"/>
  <c r="C355" s="1"/>
  <c r="H344" i="2"/>
  <c r="I344"/>
  <c r="B355" i="31" s="1"/>
  <c r="J344" i="2"/>
  <c r="B355" i="37" s="1"/>
  <c r="L344" i="2"/>
  <c r="M344"/>
  <c r="N344"/>
  <c r="O344"/>
  <c r="P344"/>
  <c r="Q344"/>
  <c r="R344"/>
  <c r="B345"/>
  <c r="D345"/>
  <c r="B356" i="22" s="1"/>
  <c r="E345" i="2"/>
  <c r="B356" i="25" s="1"/>
  <c r="F345" i="2"/>
  <c r="G345"/>
  <c r="B356" i="28" s="1"/>
  <c r="C356" s="1"/>
  <c r="H345" i="2"/>
  <c r="I345"/>
  <c r="B356" i="31" s="1"/>
  <c r="J345" i="2"/>
  <c r="B356" i="37" s="1"/>
  <c r="L345" i="2"/>
  <c r="M345"/>
  <c r="N345"/>
  <c r="O345"/>
  <c r="P345"/>
  <c r="Q345"/>
  <c r="R345"/>
  <c r="B346"/>
  <c r="D346"/>
  <c r="B357" i="22" s="1"/>
  <c r="E346" i="2"/>
  <c r="B357" i="25" s="1"/>
  <c r="F346" i="2"/>
  <c r="G346"/>
  <c r="B357" i="28" s="1"/>
  <c r="C357" s="1"/>
  <c r="H346" i="2"/>
  <c r="I346"/>
  <c r="B357" i="31" s="1"/>
  <c r="J346" i="2"/>
  <c r="B357" i="37" s="1"/>
  <c r="L346" i="2"/>
  <c r="M346"/>
  <c r="N346"/>
  <c r="O346"/>
  <c r="P346"/>
  <c r="Q346"/>
  <c r="R346"/>
  <c r="B347"/>
  <c r="D347"/>
  <c r="B358" i="22" s="1"/>
  <c r="E347" i="2"/>
  <c r="B358" i="25" s="1"/>
  <c r="F347" i="2"/>
  <c r="G347"/>
  <c r="B358" i="28" s="1"/>
  <c r="C358" s="1"/>
  <c r="H347" i="2"/>
  <c r="I347"/>
  <c r="B358" i="31" s="1"/>
  <c r="J347" i="2"/>
  <c r="B358" i="37" s="1"/>
  <c r="L347" i="2"/>
  <c r="M347"/>
  <c r="N347"/>
  <c r="O347"/>
  <c r="P347"/>
  <c r="Q347"/>
  <c r="R347"/>
  <c r="B348"/>
  <c r="D348"/>
  <c r="B359" i="22" s="1"/>
  <c r="E348" i="2"/>
  <c r="B359" i="25" s="1"/>
  <c r="F348" i="2"/>
  <c r="G348"/>
  <c r="B359" i="28" s="1"/>
  <c r="C359" s="1"/>
  <c r="H348" i="2"/>
  <c r="I348"/>
  <c r="B359" i="31" s="1"/>
  <c r="J348" i="2"/>
  <c r="B359" i="37" s="1"/>
  <c r="L348" i="2"/>
  <c r="M348"/>
  <c r="N348"/>
  <c r="O348"/>
  <c r="P348"/>
  <c r="Q348"/>
  <c r="R348"/>
  <c r="B349"/>
  <c r="D349"/>
  <c r="B360" i="22" s="1"/>
  <c r="E349" i="2"/>
  <c r="B360" i="25" s="1"/>
  <c r="F349" i="2"/>
  <c r="G349"/>
  <c r="B360" i="28" s="1"/>
  <c r="C360" s="1"/>
  <c r="H349" i="2"/>
  <c r="I349"/>
  <c r="B360" i="31" s="1"/>
  <c r="J349" i="2"/>
  <c r="B360" i="37" s="1"/>
  <c r="L349" i="2"/>
  <c r="M349"/>
  <c r="N349"/>
  <c r="O349"/>
  <c r="P349"/>
  <c r="Q349"/>
  <c r="R349"/>
  <c r="B350"/>
  <c r="D350"/>
  <c r="B361" i="22" s="1"/>
  <c r="E350" i="2"/>
  <c r="B361" i="25" s="1"/>
  <c r="F350" i="2"/>
  <c r="G350"/>
  <c r="B361" i="28" s="1"/>
  <c r="C361" s="1"/>
  <c r="H350" i="2"/>
  <c r="I350"/>
  <c r="B361" i="31" s="1"/>
  <c r="J350" i="2"/>
  <c r="B361" i="37" s="1"/>
  <c r="L350" i="2"/>
  <c r="M350"/>
  <c r="N350"/>
  <c r="O350"/>
  <c r="P350"/>
  <c r="Q350"/>
  <c r="R350"/>
  <c r="B351"/>
  <c r="D351"/>
  <c r="B362" i="22" s="1"/>
  <c r="E351" i="2"/>
  <c r="B362" i="25" s="1"/>
  <c r="F351" i="2"/>
  <c r="G351"/>
  <c r="B362" i="28" s="1"/>
  <c r="C362" s="1"/>
  <c r="H351" i="2"/>
  <c r="I351"/>
  <c r="B362" i="31" s="1"/>
  <c r="J351" i="2"/>
  <c r="B362" i="37" s="1"/>
  <c r="L351" i="2"/>
  <c r="M351"/>
  <c r="N351"/>
  <c r="O351"/>
  <c r="P351"/>
  <c r="Q351"/>
  <c r="R351"/>
  <c r="B352"/>
  <c r="D352"/>
  <c r="B363" i="22" s="1"/>
  <c r="E352" i="2"/>
  <c r="B363" i="25" s="1"/>
  <c r="F352" i="2"/>
  <c r="G352"/>
  <c r="B363" i="28" s="1"/>
  <c r="C363" s="1"/>
  <c r="H352" i="2"/>
  <c r="I352"/>
  <c r="B363" i="31" s="1"/>
  <c r="J352" i="2"/>
  <c r="B363" i="37" s="1"/>
  <c r="L352" i="2"/>
  <c r="M352"/>
  <c r="N352"/>
  <c r="O352"/>
  <c r="P352"/>
  <c r="Q352"/>
  <c r="R352"/>
  <c r="B353"/>
  <c r="D353"/>
  <c r="B364" i="22" s="1"/>
  <c r="E353" i="2"/>
  <c r="B364" i="25" s="1"/>
  <c r="F353" i="2"/>
  <c r="G353"/>
  <c r="B364" i="28" s="1"/>
  <c r="C364" s="1"/>
  <c r="H353" i="2"/>
  <c r="I353"/>
  <c r="B364" i="31" s="1"/>
  <c r="J353" i="2"/>
  <c r="B364" i="37" s="1"/>
  <c r="L353" i="2"/>
  <c r="M353"/>
  <c r="N353"/>
  <c r="O353"/>
  <c r="P353"/>
  <c r="Q353"/>
  <c r="R353"/>
  <c r="B354"/>
  <c r="D354"/>
  <c r="B365" i="22" s="1"/>
  <c r="E354" i="2"/>
  <c r="B365" i="25" s="1"/>
  <c r="F354" i="2"/>
  <c r="G354"/>
  <c r="B365" i="28" s="1"/>
  <c r="C365" s="1"/>
  <c r="H354" i="2"/>
  <c r="I354"/>
  <c r="B365" i="31" s="1"/>
  <c r="J354" i="2"/>
  <c r="B365" i="37" s="1"/>
  <c r="L354" i="2"/>
  <c r="M354"/>
  <c r="N354"/>
  <c r="O354"/>
  <c r="P354"/>
  <c r="Q354"/>
  <c r="R354"/>
  <c r="B355"/>
  <c r="D355"/>
  <c r="B366" i="22" s="1"/>
  <c r="E355" i="2"/>
  <c r="B366" i="25" s="1"/>
  <c r="F355" i="2"/>
  <c r="G355"/>
  <c r="B366" i="28" s="1"/>
  <c r="C366" s="1"/>
  <c r="H355" i="2"/>
  <c r="I355"/>
  <c r="B366" i="31" s="1"/>
  <c r="J355" i="2"/>
  <c r="B366" i="37" s="1"/>
  <c r="L355" i="2"/>
  <c r="M355"/>
  <c r="N355"/>
  <c r="O355"/>
  <c r="P355"/>
  <c r="Q355"/>
  <c r="R355"/>
  <c r="B356"/>
  <c r="D356"/>
  <c r="B367" i="22" s="1"/>
  <c r="E356" i="2"/>
  <c r="B367" i="25" s="1"/>
  <c r="F356" i="2"/>
  <c r="G356"/>
  <c r="B367" i="28" s="1"/>
  <c r="C367" s="1"/>
  <c r="H356" i="2"/>
  <c r="I356"/>
  <c r="B367" i="31" s="1"/>
  <c r="J356" i="2"/>
  <c r="B367" i="37" s="1"/>
  <c r="L356" i="2"/>
  <c r="M356"/>
  <c r="N356"/>
  <c r="O356"/>
  <c r="P356"/>
  <c r="Q356"/>
  <c r="R356"/>
  <c r="B357"/>
  <c r="D357"/>
  <c r="B368" i="22" s="1"/>
  <c r="E357" i="2"/>
  <c r="B368" i="25" s="1"/>
  <c r="F357" i="2"/>
  <c r="G357"/>
  <c r="B368" i="28" s="1"/>
  <c r="C368" s="1"/>
  <c r="H357" i="2"/>
  <c r="I357"/>
  <c r="B368" i="31" s="1"/>
  <c r="J357" i="2"/>
  <c r="B368" i="37" s="1"/>
  <c r="L357" i="2"/>
  <c r="M357"/>
  <c r="N357"/>
  <c r="O357"/>
  <c r="P357"/>
  <c r="Q357"/>
  <c r="R357"/>
  <c r="B358"/>
  <c r="D358"/>
  <c r="B369" i="22" s="1"/>
  <c r="E358" i="2"/>
  <c r="B369" i="25" s="1"/>
  <c r="F358" i="2"/>
  <c r="G358"/>
  <c r="B369" i="28" s="1"/>
  <c r="C369" s="1"/>
  <c r="H358" i="2"/>
  <c r="I358"/>
  <c r="B369" i="31" s="1"/>
  <c r="J358" i="2"/>
  <c r="B369" i="37" s="1"/>
  <c r="L358" i="2"/>
  <c r="M358"/>
  <c r="N358"/>
  <c r="O358"/>
  <c r="P358"/>
  <c r="Q358"/>
  <c r="R358"/>
  <c r="B359"/>
  <c r="D359"/>
  <c r="B370" i="22" s="1"/>
  <c r="E359" i="2"/>
  <c r="B370" i="25" s="1"/>
  <c r="F359" i="2"/>
  <c r="G359"/>
  <c r="B370" i="28" s="1"/>
  <c r="C370" s="1"/>
  <c r="H359" i="2"/>
  <c r="I359"/>
  <c r="B370" i="31" s="1"/>
  <c r="J359" i="2"/>
  <c r="B370" i="37" s="1"/>
  <c r="L359" i="2"/>
  <c r="M359"/>
  <c r="N359"/>
  <c r="O359"/>
  <c r="P359"/>
  <c r="Q359"/>
  <c r="R359"/>
  <c r="B360"/>
  <c r="D360"/>
  <c r="B371" i="22" s="1"/>
  <c r="E360" i="2"/>
  <c r="B371" i="25" s="1"/>
  <c r="F360" i="2"/>
  <c r="G360"/>
  <c r="B371" i="28" s="1"/>
  <c r="C371" s="1"/>
  <c r="H360" i="2"/>
  <c r="I360"/>
  <c r="B371" i="31" s="1"/>
  <c r="J360" i="2"/>
  <c r="B371" i="37" s="1"/>
  <c r="L360" i="2"/>
  <c r="M360"/>
  <c r="N360"/>
  <c r="O360"/>
  <c r="P360"/>
  <c r="Q360"/>
  <c r="R360"/>
  <c r="B361"/>
  <c r="D361"/>
  <c r="B372" i="22" s="1"/>
  <c r="E361" i="2"/>
  <c r="B372" i="25" s="1"/>
  <c r="F361" i="2"/>
  <c r="G361"/>
  <c r="B372" i="28" s="1"/>
  <c r="C372" s="1"/>
  <c r="H361" i="2"/>
  <c r="I361"/>
  <c r="B372" i="31" s="1"/>
  <c r="J361" i="2"/>
  <c r="B372" i="37" s="1"/>
  <c r="L361" i="2"/>
  <c r="M361"/>
  <c r="N361"/>
  <c r="O361"/>
  <c r="P361"/>
  <c r="Q361"/>
  <c r="R361"/>
  <c r="B314"/>
  <c r="D314"/>
  <c r="B325" i="22" s="1"/>
  <c r="E314" i="2"/>
  <c r="B325" i="25" s="1"/>
  <c r="F314" i="2"/>
  <c r="G314"/>
  <c r="B325" i="28" s="1"/>
  <c r="C325" s="1"/>
  <c r="H314" i="2"/>
  <c r="I314"/>
  <c r="B325" i="31" s="1"/>
  <c r="J314" i="2"/>
  <c r="B325" i="37" s="1"/>
  <c r="L314" i="2"/>
  <c r="M314"/>
  <c r="N314"/>
  <c r="O314"/>
  <c r="P314"/>
  <c r="Q314"/>
  <c r="R314"/>
  <c r="B315"/>
  <c r="D315"/>
  <c r="B326" i="22" s="1"/>
  <c r="E315" i="2"/>
  <c r="B326" i="25" s="1"/>
  <c r="F315" i="2"/>
  <c r="G315"/>
  <c r="B326" i="28" s="1"/>
  <c r="C326" s="1"/>
  <c r="H315" i="2"/>
  <c r="I315"/>
  <c r="B326" i="31" s="1"/>
  <c r="J315" i="2"/>
  <c r="B326" i="37" s="1"/>
  <c r="L315" i="2"/>
  <c r="M315"/>
  <c r="N315"/>
  <c r="O315"/>
  <c r="P315"/>
  <c r="Q315"/>
  <c r="R315"/>
  <c r="B316"/>
  <c r="D316"/>
  <c r="B327" i="22" s="1"/>
  <c r="E316" i="2"/>
  <c r="B327" i="25" s="1"/>
  <c r="F316" i="2"/>
  <c r="G316"/>
  <c r="B327" i="28" s="1"/>
  <c r="C327" s="1"/>
  <c r="H316" i="2"/>
  <c r="I316"/>
  <c r="B327" i="31" s="1"/>
  <c r="J316" i="2"/>
  <c r="B327" i="37" s="1"/>
  <c r="L316" i="2"/>
  <c r="M316"/>
  <c r="N316"/>
  <c r="O316"/>
  <c r="P316"/>
  <c r="Q316"/>
  <c r="R316"/>
  <c r="B317"/>
  <c r="D317"/>
  <c r="B328" i="22" s="1"/>
  <c r="E317" i="2"/>
  <c r="B328" i="25" s="1"/>
  <c r="F317" i="2"/>
  <c r="G317"/>
  <c r="B328" i="28" s="1"/>
  <c r="C328" s="1"/>
  <c r="H317" i="2"/>
  <c r="I317"/>
  <c r="B328" i="31" s="1"/>
  <c r="J317" i="2"/>
  <c r="B328" i="37" s="1"/>
  <c r="L317" i="2"/>
  <c r="M317"/>
  <c r="N317"/>
  <c r="O317"/>
  <c r="P317"/>
  <c r="Q317"/>
  <c r="R317"/>
  <c r="B318"/>
  <c r="D318"/>
  <c r="B329" i="22" s="1"/>
  <c r="E318" i="2"/>
  <c r="B329" i="25" s="1"/>
  <c r="F318" i="2"/>
  <c r="G318"/>
  <c r="B329" i="28" s="1"/>
  <c r="C329" s="1"/>
  <c r="H318" i="2"/>
  <c r="I318"/>
  <c r="B329" i="31" s="1"/>
  <c r="J318" i="2"/>
  <c r="B329" i="37" s="1"/>
  <c r="L318" i="2"/>
  <c r="M318"/>
  <c r="N318"/>
  <c r="O318"/>
  <c r="P318"/>
  <c r="Q318"/>
  <c r="R318"/>
  <c r="B319"/>
  <c r="D319"/>
  <c r="B330" i="22" s="1"/>
  <c r="E319" i="2"/>
  <c r="B330" i="25" s="1"/>
  <c r="F319" i="2"/>
  <c r="G319"/>
  <c r="B330" i="28" s="1"/>
  <c r="C330" s="1"/>
  <c r="H319" i="2"/>
  <c r="I319"/>
  <c r="B330" i="31" s="1"/>
  <c r="J319" i="2"/>
  <c r="B330" i="37" s="1"/>
  <c r="L319" i="2"/>
  <c r="M319"/>
  <c r="N319"/>
  <c r="O319"/>
  <c r="P319"/>
  <c r="Q319"/>
  <c r="R319"/>
  <c r="B320"/>
  <c r="D320"/>
  <c r="B331" i="22" s="1"/>
  <c r="E320" i="2"/>
  <c r="B331" i="25" s="1"/>
  <c r="F320" i="2"/>
  <c r="G320"/>
  <c r="B331" i="28" s="1"/>
  <c r="C331" s="1"/>
  <c r="H320" i="2"/>
  <c r="I320"/>
  <c r="B331" i="31" s="1"/>
  <c r="J320" i="2"/>
  <c r="B331" i="37" s="1"/>
  <c r="L320" i="2"/>
  <c r="M320"/>
  <c r="N320"/>
  <c r="O320"/>
  <c r="P320"/>
  <c r="Q320"/>
  <c r="R320"/>
  <c r="B321"/>
  <c r="D321"/>
  <c r="B332" i="22" s="1"/>
  <c r="E321" i="2"/>
  <c r="B332" i="25" s="1"/>
  <c r="F321" i="2"/>
  <c r="G321"/>
  <c r="B332" i="28" s="1"/>
  <c r="C332" s="1"/>
  <c r="H321" i="2"/>
  <c r="I321"/>
  <c r="B332" i="31" s="1"/>
  <c r="J321" i="2"/>
  <c r="B332" i="37" s="1"/>
  <c r="L321" i="2"/>
  <c r="M321"/>
  <c r="N321"/>
  <c r="O321"/>
  <c r="P321"/>
  <c r="Q321"/>
  <c r="R321"/>
  <c r="B322"/>
  <c r="D322"/>
  <c r="B333" i="22" s="1"/>
  <c r="E322" i="2"/>
  <c r="B333" i="25" s="1"/>
  <c r="F322" i="2"/>
  <c r="G322"/>
  <c r="B333" i="28" s="1"/>
  <c r="C333" s="1"/>
  <c r="H322" i="2"/>
  <c r="I322"/>
  <c r="B333" i="31" s="1"/>
  <c r="J322" i="2"/>
  <c r="B333" i="37" s="1"/>
  <c r="L322" i="2"/>
  <c r="M322"/>
  <c r="N322"/>
  <c r="O322"/>
  <c r="P322"/>
  <c r="Q322"/>
  <c r="R322"/>
  <c r="B323"/>
  <c r="D323"/>
  <c r="B334" i="22" s="1"/>
  <c r="E323" i="2"/>
  <c r="B334" i="25" s="1"/>
  <c r="F323" i="2"/>
  <c r="G323"/>
  <c r="B334" i="28" s="1"/>
  <c r="C334" s="1"/>
  <c r="H323" i="2"/>
  <c r="I323"/>
  <c r="B334" i="31" s="1"/>
  <c r="J323" i="2"/>
  <c r="B334" i="37" s="1"/>
  <c r="L323" i="2"/>
  <c r="M323"/>
  <c r="N323"/>
  <c r="O323"/>
  <c r="P323"/>
  <c r="Q323"/>
  <c r="R323"/>
  <c r="B324"/>
  <c r="D324"/>
  <c r="B335" i="22" s="1"/>
  <c r="E324" i="2"/>
  <c r="B335" i="25" s="1"/>
  <c r="F324" i="2"/>
  <c r="G324"/>
  <c r="B335" i="28" s="1"/>
  <c r="C335" s="1"/>
  <c r="H324" i="2"/>
  <c r="I324"/>
  <c r="B335" i="31" s="1"/>
  <c r="J324" i="2"/>
  <c r="B335" i="37" s="1"/>
  <c r="L324" i="2"/>
  <c r="M324"/>
  <c r="N324"/>
  <c r="O324"/>
  <c r="P324"/>
  <c r="Q324"/>
  <c r="R324"/>
  <c r="B325"/>
  <c r="D325"/>
  <c r="B336" i="22" s="1"/>
  <c r="E325" i="2"/>
  <c r="B336" i="25" s="1"/>
  <c r="F325" i="2"/>
  <c r="G325"/>
  <c r="B336" i="28" s="1"/>
  <c r="C336" s="1"/>
  <c r="H325" i="2"/>
  <c r="I325"/>
  <c r="B336" i="31" s="1"/>
  <c r="J325" i="2"/>
  <c r="B336" i="37" s="1"/>
  <c r="L325" i="2"/>
  <c r="M325"/>
  <c r="N325"/>
  <c r="O325"/>
  <c r="P325"/>
  <c r="Q325"/>
  <c r="R325"/>
  <c r="B326"/>
  <c r="D326"/>
  <c r="B337" i="22" s="1"/>
  <c r="E326" i="2"/>
  <c r="B337" i="25" s="1"/>
  <c r="F326" i="2"/>
  <c r="G326"/>
  <c r="B337" i="28" s="1"/>
  <c r="C337" s="1"/>
  <c r="H326" i="2"/>
  <c r="I326"/>
  <c r="B337" i="31" s="1"/>
  <c r="J326" i="2"/>
  <c r="B337" i="37" s="1"/>
  <c r="L326" i="2"/>
  <c r="M326"/>
  <c r="N326"/>
  <c r="O326"/>
  <c r="P326"/>
  <c r="Q326"/>
  <c r="R326"/>
  <c r="B327"/>
  <c r="D327"/>
  <c r="B338" i="22" s="1"/>
  <c r="E327" i="2"/>
  <c r="B338" i="25" s="1"/>
  <c r="F327" i="2"/>
  <c r="G327"/>
  <c r="B338" i="28" s="1"/>
  <c r="C338" s="1"/>
  <c r="H327" i="2"/>
  <c r="I327"/>
  <c r="B338" i="31" s="1"/>
  <c r="J327" i="2"/>
  <c r="B338" i="37" s="1"/>
  <c r="L327" i="2"/>
  <c r="M327"/>
  <c r="N327"/>
  <c r="O327"/>
  <c r="P327"/>
  <c r="Q327"/>
  <c r="R327"/>
  <c r="B328"/>
  <c r="D328"/>
  <c r="B339" i="22" s="1"/>
  <c r="E328" i="2"/>
  <c r="B339" i="25" s="1"/>
  <c r="F328" i="2"/>
  <c r="G328"/>
  <c r="B339" i="28" s="1"/>
  <c r="C339" s="1"/>
  <c r="H328" i="2"/>
  <c r="I328"/>
  <c r="B339" i="31" s="1"/>
  <c r="J328" i="2"/>
  <c r="B339" i="37" s="1"/>
  <c r="L328" i="2"/>
  <c r="M328"/>
  <c r="N328"/>
  <c r="O328"/>
  <c r="P328"/>
  <c r="Q328"/>
  <c r="R328"/>
  <c r="B329"/>
  <c r="D329"/>
  <c r="B340" i="22" s="1"/>
  <c r="E329" i="2"/>
  <c r="B340" i="25" s="1"/>
  <c r="F329" i="2"/>
  <c r="G329"/>
  <c r="B340" i="28" s="1"/>
  <c r="C340" s="1"/>
  <c r="H329" i="2"/>
  <c r="I329"/>
  <c r="B340" i="31" s="1"/>
  <c r="J329" i="2"/>
  <c r="B340" i="37" s="1"/>
  <c r="L329" i="2"/>
  <c r="M329"/>
  <c r="N329"/>
  <c r="O329"/>
  <c r="P329"/>
  <c r="Q329"/>
  <c r="R329"/>
  <c r="B330"/>
  <c r="D330"/>
  <c r="B341" i="22" s="1"/>
  <c r="E330" i="2"/>
  <c r="B341" i="25" s="1"/>
  <c r="F330" i="2"/>
  <c r="G330"/>
  <c r="B341" i="28" s="1"/>
  <c r="C341" s="1"/>
  <c r="H330" i="2"/>
  <c r="I330"/>
  <c r="B341" i="31" s="1"/>
  <c r="J330" i="2"/>
  <c r="B341" i="37" s="1"/>
  <c r="L330" i="2"/>
  <c r="M330"/>
  <c r="N330"/>
  <c r="O330"/>
  <c r="P330"/>
  <c r="Q330"/>
  <c r="R330"/>
  <c r="B331"/>
  <c r="D331"/>
  <c r="B342" i="22" s="1"/>
  <c r="E331" i="2"/>
  <c r="B342" i="25" s="1"/>
  <c r="F331" i="2"/>
  <c r="G331"/>
  <c r="B342" i="28" s="1"/>
  <c r="C342" s="1"/>
  <c r="H331" i="2"/>
  <c r="I331"/>
  <c r="B342" i="31" s="1"/>
  <c r="J331" i="2"/>
  <c r="B342" i="37" s="1"/>
  <c r="L331" i="2"/>
  <c r="M331"/>
  <c r="N331"/>
  <c r="O331"/>
  <c r="P331"/>
  <c r="Q331"/>
  <c r="R331"/>
  <c r="B332"/>
  <c r="D332"/>
  <c r="B343" i="22" s="1"/>
  <c r="E332" i="2"/>
  <c r="B343" i="25" s="1"/>
  <c r="F332" i="2"/>
  <c r="G332"/>
  <c r="B343" i="28" s="1"/>
  <c r="C343" s="1"/>
  <c r="H332" i="2"/>
  <c r="I332"/>
  <c r="B343" i="31" s="1"/>
  <c r="J332" i="2"/>
  <c r="B343" i="37" s="1"/>
  <c r="L332" i="2"/>
  <c r="M332"/>
  <c r="N332"/>
  <c r="O332"/>
  <c r="P332"/>
  <c r="Q332"/>
  <c r="R332"/>
  <c r="B333"/>
  <c r="D333"/>
  <c r="B344" i="22" s="1"/>
  <c r="E333" i="2"/>
  <c r="B344" i="25" s="1"/>
  <c r="F333" i="2"/>
  <c r="G333"/>
  <c r="B344" i="28" s="1"/>
  <c r="C344" s="1"/>
  <c r="H333" i="2"/>
  <c r="I333"/>
  <c r="B344" i="31" s="1"/>
  <c r="J333" i="2"/>
  <c r="B344" i="37" s="1"/>
  <c r="L333" i="2"/>
  <c r="M333"/>
  <c r="N333"/>
  <c r="O333"/>
  <c r="P333"/>
  <c r="Q333"/>
  <c r="R333"/>
  <c r="B334"/>
  <c r="D334"/>
  <c r="B345" i="22" s="1"/>
  <c r="E334" i="2"/>
  <c r="B345" i="25" s="1"/>
  <c r="F334" i="2"/>
  <c r="G334"/>
  <c r="B345" i="28" s="1"/>
  <c r="C345" s="1"/>
  <c r="H334" i="2"/>
  <c r="I334"/>
  <c r="B345" i="31" s="1"/>
  <c r="J334" i="2"/>
  <c r="B345" i="37" s="1"/>
  <c r="L334" i="2"/>
  <c r="M334"/>
  <c r="N334"/>
  <c r="O334"/>
  <c r="P334"/>
  <c r="Q334"/>
  <c r="R334"/>
  <c r="B335"/>
  <c r="D335"/>
  <c r="B346" i="22" s="1"/>
  <c r="E335" i="2"/>
  <c r="B346" i="25" s="1"/>
  <c r="F335" i="2"/>
  <c r="G335"/>
  <c r="B346" i="28" s="1"/>
  <c r="C346" s="1"/>
  <c r="H335" i="2"/>
  <c r="I335"/>
  <c r="B346" i="31" s="1"/>
  <c r="J335" i="2"/>
  <c r="B346" i="37" s="1"/>
  <c r="L335" i="2"/>
  <c r="M335"/>
  <c r="N335"/>
  <c r="O335"/>
  <c r="P335"/>
  <c r="Q335"/>
  <c r="R335"/>
  <c r="B336"/>
  <c r="D336"/>
  <c r="B347" i="22" s="1"/>
  <c r="E336" i="2"/>
  <c r="B347" i="25" s="1"/>
  <c r="F336" i="2"/>
  <c r="G336"/>
  <c r="B347" i="28" s="1"/>
  <c r="C347" s="1"/>
  <c r="H336" i="2"/>
  <c r="I336"/>
  <c r="B347" i="31" s="1"/>
  <c r="J336" i="2"/>
  <c r="B347" i="37" s="1"/>
  <c r="L336" i="2"/>
  <c r="M336"/>
  <c r="N336"/>
  <c r="O336"/>
  <c r="P336"/>
  <c r="Q336"/>
  <c r="R336"/>
  <c r="B337"/>
  <c r="D337"/>
  <c r="B348" i="22" s="1"/>
  <c r="E337" i="2"/>
  <c r="B348" i="25" s="1"/>
  <c r="F337" i="2"/>
  <c r="G337"/>
  <c r="B348" i="28" s="1"/>
  <c r="C348" s="1"/>
  <c r="H337" i="2"/>
  <c r="I337"/>
  <c r="B348" i="31" s="1"/>
  <c r="J337" i="2"/>
  <c r="B348" i="37" s="1"/>
  <c r="L337" i="2"/>
  <c r="M337"/>
  <c r="N337"/>
  <c r="O337"/>
  <c r="P337"/>
  <c r="Q337"/>
  <c r="R337"/>
  <c r="D290"/>
  <c r="B301" i="22" s="1"/>
  <c r="E290" i="2"/>
  <c r="B301" i="25" s="1"/>
  <c r="F290" i="2"/>
  <c r="G290"/>
  <c r="B301" i="28" s="1"/>
  <c r="C301" s="1"/>
  <c r="H290" i="2"/>
  <c r="I290"/>
  <c r="B301" i="31" s="1"/>
  <c r="J290" i="2"/>
  <c r="B301" i="37" s="1"/>
  <c r="D291" i="2"/>
  <c r="B302" i="22" s="1"/>
  <c r="E291" i="2"/>
  <c r="B302" i="25" s="1"/>
  <c r="F291" i="2"/>
  <c r="G291"/>
  <c r="B302" i="28" s="1"/>
  <c r="C302" s="1"/>
  <c r="H291" i="2"/>
  <c r="I291"/>
  <c r="B302" i="31" s="1"/>
  <c r="J291" i="2"/>
  <c r="B302" i="37" s="1"/>
  <c r="D292" i="2"/>
  <c r="B303" i="22" s="1"/>
  <c r="E292" i="2"/>
  <c r="B303" i="25" s="1"/>
  <c r="F292" i="2"/>
  <c r="G292"/>
  <c r="B303" i="28" s="1"/>
  <c r="C303" s="1"/>
  <c r="H292" i="2"/>
  <c r="I292"/>
  <c r="B303" i="31" s="1"/>
  <c r="J292" i="2"/>
  <c r="B303" i="37" s="1"/>
  <c r="D293" i="2"/>
  <c r="B304" i="22" s="1"/>
  <c r="E293" i="2"/>
  <c r="B304" i="25" s="1"/>
  <c r="F293" i="2"/>
  <c r="G293"/>
  <c r="B304" i="28" s="1"/>
  <c r="C304" s="1"/>
  <c r="H293" i="2"/>
  <c r="I293"/>
  <c r="B304" i="31" s="1"/>
  <c r="J293" i="2"/>
  <c r="B304" i="37" s="1"/>
  <c r="D294" i="2"/>
  <c r="B305" i="22" s="1"/>
  <c r="E294" i="2"/>
  <c r="B305" i="25" s="1"/>
  <c r="F294" i="2"/>
  <c r="G294"/>
  <c r="B305" i="28" s="1"/>
  <c r="C305" s="1"/>
  <c r="H294" i="2"/>
  <c r="I294"/>
  <c r="B305" i="31" s="1"/>
  <c r="J294" i="2"/>
  <c r="B305" i="37" s="1"/>
  <c r="D295" i="2"/>
  <c r="B306" i="22" s="1"/>
  <c r="E295" i="2"/>
  <c r="B306" i="25" s="1"/>
  <c r="F295" i="2"/>
  <c r="G295"/>
  <c r="B306" i="28" s="1"/>
  <c r="C306" s="1"/>
  <c r="H295" i="2"/>
  <c r="I295"/>
  <c r="B306" i="31" s="1"/>
  <c r="J295" i="2"/>
  <c r="B306" i="37" s="1"/>
  <c r="D296" i="2"/>
  <c r="B307" i="22" s="1"/>
  <c r="E296" i="2"/>
  <c r="B307" i="25" s="1"/>
  <c r="F296" i="2"/>
  <c r="G296"/>
  <c r="B307" i="28" s="1"/>
  <c r="C307" s="1"/>
  <c r="H296" i="2"/>
  <c r="I296"/>
  <c r="B307" i="31" s="1"/>
  <c r="J296" i="2"/>
  <c r="B307" i="37" s="1"/>
  <c r="D297" i="2"/>
  <c r="B308" i="22" s="1"/>
  <c r="E297" i="2"/>
  <c r="B308" i="25" s="1"/>
  <c r="F297" i="2"/>
  <c r="G297"/>
  <c r="B308" i="28" s="1"/>
  <c r="C308" s="1"/>
  <c r="H297" i="2"/>
  <c r="I297"/>
  <c r="B308" i="31" s="1"/>
  <c r="J297" i="2"/>
  <c r="B308" i="37" s="1"/>
  <c r="D298" i="2"/>
  <c r="B309" i="22" s="1"/>
  <c r="E298" i="2"/>
  <c r="B309" i="25" s="1"/>
  <c r="F298" i="2"/>
  <c r="G298"/>
  <c r="B309" i="28" s="1"/>
  <c r="C309" s="1"/>
  <c r="H298" i="2"/>
  <c r="I298"/>
  <c r="B309" i="31" s="1"/>
  <c r="J298" i="2"/>
  <c r="B309" i="37" s="1"/>
  <c r="D299" i="2"/>
  <c r="B310" i="22" s="1"/>
  <c r="E299" i="2"/>
  <c r="B310" i="25" s="1"/>
  <c r="F299" i="2"/>
  <c r="G299"/>
  <c r="B310" i="28" s="1"/>
  <c r="C310" s="1"/>
  <c r="H299" i="2"/>
  <c r="I299"/>
  <c r="B310" i="31" s="1"/>
  <c r="J299" i="2"/>
  <c r="B310" i="37" s="1"/>
  <c r="B300" i="2"/>
  <c r="D300"/>
  <c r="B311" i="22" s="1"/>
  <c r="F300" i="2"/>
  <c r="G300"/>
  <c r="B311" i="28" s="1"/>
  <c r="C311" s="1"/>
  <c r="H300" i="2"/>
  <c r="I300"/>
  <c r="B311" i="31" s="1"/>
  <c r="J300" i="2"/>
  <c r="B311" i="37" s="1"/>
  <c r="L300" i="2"/>
  <c r="M300"/>
  <c r="N300"/>
  <c r="O300"/>
  <c r="P300"/>
  <c r="Q300"/>
  <c r="R300"/>
  <c r="B301"/>
  <c r="D301"/>
  <c r="B312" i="22" s="1"/>
  <c r="E301" i="2"/>
  <c r="B312" i="25" s="1"/>
  <c r="F301" i="2"/>
  <c r="G301"/>
  <c r="B312" i="28" s="1"/>
  <c r="C312" s="1"/>
  <c r="H301" i="2"/>
  <c r="I301"/>
  <c r="B312" i="31" s="1"/>
  <c r="J301" i="2"/>
  <c r="B312" i="37" s="1"/>
  <c r="L301" i="2"/>
  <c r="M301"/>
  <c r="N301"/>
  <c r="O301"/>
  <c r="P301"/>
  <c r="Q301"/>
  <c r="R301"/>
  <c r="B302"/>
  <c r="D302"/>
  <c r="B313" i="22" s="1"/>
  <c r="E302" i="2"/>
  <c r="B313" i="25" s="1"/>
  <c r="F302" i="2"/>
  <c r="G302"/>
  <c r="B313" i="28" s="1"/>
  <c r="C313" s="1"/>
  <c r="H302" i="2"/>
  <c r="I302"/>
  <c r="B313" i="31" s="1"/>
  <c r="J302" i="2"/>
  <c r="B313" i="37" s="1"/>
  <c r="L302" i="2"/>
  <c r="M302"/>
  <c r="N302"/>
  <c r="O302"/>
  <c r="P302"/>
  <c r="Q302"/>
  <c r="R302"/>
  <c r="B303"/>
  <c r="D303"/>
  <c r="B314" i="22" s="1"/>
  <c r="E303" i="2"/>
  <c r="B314" i="25" s="1"/>
  <c r="F303" i="2"/>
  <c r="G303"/>
  <c r="B314" i="28" s="1"/>
  <c r="C314" s="1"/>
  <c r="H303" i="2"/>
  <c r="I303"/>
  <c r="B314" i="31" s="1"/>
  <c r="J303" i="2"/>
  <c r="B314" i="37" s="1"/>
  <c r="L303" i="2"/>
  <c r="M303"/>
  <c r="N303"/>
  <c r="O303"/>
  <c r="P303"/>
  <c r="Q303"/>
  <c r="R303"/>
  <c r="B304"/>
  <c r="D304"/>
  <c r="B315" i="22" s="1"/>
  <c r="E304" i="2"/>
  <c r="B315" i="25" s="1"/>
  <c r="F304" i="2"/>
  <c r="G304"/>
  <c r="B315" i="28" s="1"/>
  <c r="C315" s="1"/>
  <c r="H304" i="2"/>
  <c r="I304"/>
  <c r="B315" i="31" s="1"/>
  <c r="J304" i="2"/>
  <c r="B315" i="37" s="1"/>
  <c r="L304" i="2"/>
  <c r="M304"/>
  <c r="N304"/>
  <c r="O304"/>
  <c r="P304"/>
  <c r="Q304"/>
  <c r="R304"/>
  <c r="B305"/>
  <c r="D305"/>
  <c r="B316" i="22" s="1"/>
  <c r="E305" i="2"/>
  <c r="B316" i="25" s="1"/>
  <c r="F305" i="2"/>
  <c r="G305"/>
  <c r="B316" i="28" s="1"/>
  <c r="C316" s="1"/>
  <c r="H305" i="2"/>
  <c r="I305"/>
  <c r="B316" i="31" s="1"/>
  <c r="J305" i="2"/>
  <c r="B316" i="37" s="1"/>
  <c r="L305" i="2"/>
  <c r="M305"/>
  <c r="N305"/>
  <c r="O305"/>
  <c r="P305"/>
  <c r="Q305"/>
  <c r="R305"/>
  <c r="B306"/>
  <c r="D306"/>
  <c r="B317" i="22" s="1"/>
  <c r="E306" i="2"/>
  <c r="B317" i="25" s="1"/>
  <c r="F306" i="2"/>
  <c r="G306"/>
  <c r="B317" i="28" s="1"/>
  <c r="C317" s="1"/>
  <c r="H306" i="2"/>
  <c r="I306"/>
  <c r="B317" i="31" s="1"/>
  <c r="J306" i="2"/>
  <c r="B317" i="37" s="1"/>
  <c r="L306" i="2"/>
  <c r="M306"/>
  <c r="N306"/>
  <c r="O306"/>
  <c r="P306"/>
  <c r="Q306"/>
  <c r="R306"/>
  <c r="B307"/>
  <c r="D307"/>
  <c r="B318" i="22" s="1"/>
  <c r="E307" i="2"/>
  <c r="B318" i="25" s="1"/>
  <c r="F307" i="2"/>
  <c r="G307"/>
  <c r="B318" i="28" s="1"/>
  <c r="C318" s="1"/>
  <c r="H307" i="2"/>
  <c r="I307"/>
  <c r="B318" i="31" s="1"/>
  <c r="J307" i="2"/>
  <c r="B318" i="37" s="1"/>
  <c r="L307" i="2"/>
  <c r="M307"/>
  <c r="N307"/>
  <c r="O307"/>
  <c r="P307"/>
  <c r="Q307"/>
  <c r="R307"/>
  <c r="B308"/>
  <c r="D308"/>
  <c r="B319" i="22" s="1"/>
  <c r="E308" i="2"/>
  <c r="B319" i="25" s="1"/>
  <c r="F308" i="2"/>
  <c r="G308"/>
  <c r="B319" i="28" s="1"/>
  <c r="C319" s="1"/>
  <c r="H308" i="2"/>
  <c r="I308"/>
  <c r="B319" i="31" s="1"/>
  <c r="J308" i="2"/>
  <c r="B319" i="37" s="1"/>
  <c r="L308" i="2"/>
  <c r="M308"/>
  <c r="N308"/>
  <c r="O308"/>
  <c r="P308"/>
  <c r="Q308"/>
  <c r="R308"/>
  <c r="B309"/>
  <c r="D309"/>
  <c r="B320" i="22" s="1"/>
  <c r="E309" i="2"/>
  <c r="B320" i="25" s="1"/>
  <c r="F309" i="2"/>
  <c r="G309"/>
  <c r="B320" i="28" s="1"/>
  <c r="C320" s="1"/>
  <c r="H309" i="2"/>
  <c r="I309"/>
  <c r="B320" i="31" s="1"/>
  <c r="J309" i="2"/>
  <c r="B320" i="37" s="1"/>
  <c r="L309" i="2"/>
  <c r="M309"/>
  <c r="N309"/>
  <c r="O309"/>
  <c r="P309"/>
  <c r="Q309"/>
  <c r="R309"/>
  <c r="B310"/>
  <c r="D310"/>
  <c r="B321" i="22" s="1"/>
  <c r="E310" i="2"/>
  <c r="B321" i="25" s="1"/>
  <c r="F310" i="2"/>
  <c r="G310"/>
  <c r="B321" i="28" s="1"/>
  <c r="C321" s="1"/>
  <c r="H310" i="2"/>
  <c r="I310"/>
  <c r="B321" i="31" s="1"/>
  <c r="J310" i="2"/>
  <c r="B321" i="37" s="1"/>
  <c r="L310" i="2"/>
  <c r="M310"/>
  <c r="N310"/>
  <c r="O310"/>
  <c r="P310"/>
  <c r="Q310"/>
  <c r="R310"/>
  <c r="B311"/>
  <c r="D311"/>
  <c r="B322" i="22" s="1"/>
  <c r="E311" i="2"/>
  <c r="B322" i="25" s="1"/>
  <c r="F311" i="2"/>
  <c r="G311"/>
  <c r="B322" i="28" s="1"/>
  <c r="C322" s="1"/>
  <c r="H311" i="2"/>
  <c r="I311"/>
  <c r="B322" i="31" s="1"/>
  <c r="J311" i="2"/>
  <c r="B322" i="37" s="1"/>
  <c r="L311" i="2"/>
  <c r="M311"/>
  <c r="N311"/>
  <c r="O311"/>
  <c r="P311"/>
  <c r="Q311"/>
  <c r="R311"/>
  <c r="B312"/>
  <c r="D312"/>
  <c r="B323" i="22" s="1"/>
  <c r="E312" i="2"/>
  <c r="B323" i="25" s="1"/>
  <c r="F312" i="2"/>
  <c r="G312"/>
  <c r="B323" i="28" s="1"/>
  <c r="C323" s="1"/>
  <c r="H312" i="2"/>
  <c r="I312"/>
  <c r="B323" i="31" s="1"/>
  <c r="J312" i="2"/>
  <c r="B323" i="37" s="1"/>
  <c r="L312" i="2"/>
  <c r="M312"/>
  <c r="N312"/>
  <c r="O312"/>
  <c r="P312"/>
  <c r="Q312"/>
  <c r="R312"/>
  <c r="B313"/>
  <c r="D313"/>
  <c r="B324" i="22" s="1"/>
  <c r="E313" i="2"/>
  <c r="B324" i="25" s="1"/>
  <c r="F313" i="2"/>
  <c r="G313"/>
  <c r="B324" i="28" s="1"/>
  <c r="C324" s="1"/>
  <c r="H313" i="2"/>
  <c r="I313"/>
  <c r="B324" i="31" s="1"/>
  <c r="J313" i="2"/>
  <c r="B324" i="37" s="1"/>
  <c r="L313" i="2"/>
  <c r="M313"/>
  <c r="N313"/>
  <c r="O313"/>
  <c r="P313"/>
  <c r="Q313"/>
  <c r="R313"/>
  <c r="D266"/>
  <c r="B277" i="22" s="1"/>
  <c r="E266" i="2"/>
  <c r="B277" i="25" s="1"/>
  <c r="F266" i="2"/>
  <c r="G266"/>
  <c r="B277" i="28" s="1"/>
  <c r="C277" s="1"/>
  <c r="H266" i="2"/>
  <c r="I266"/>
  <c r="B277" i="31" s="1"/>
  <c r="J266" i="2"/>
  <c r="B277" i="37" s="1"/>
  <c r="D267" i="2"/>
  <c r="B278" i="22" s="1"/>
  <c r="E267" i="2"/>
  <c r="B278" i="25" s="1"/>
  <c r="F267" i="2"/>
  <c r="G267"/>
  <c r="B278" i="28" s="1"/>
  <c r="C278" s="1"/>
  <c r="H267" i="2"/>
  <c r="I267"/>
  <c r="B278" i="31" s="1"/>
  <c r="J267" i="2"/>
  <c r="B278" i="37" s="1"/>
  <c r="D268" i="2"/>
  <c r="B279" i="22" s="1"/>
  <c r="E268" i="2"/>
  <c r="B279" i="25" s="1"/>
  <c r="F268" i="2"/>
  <c r="G268"/>
  <c r="B279" i="28" s="1"/>
  <c r="C279" s="1"/>
  <c r="H268" i="2"/>
  <c r="I268"/>
  <c r="B279" i="31" s="1"/>
  <c r="J268" i="2"/>
  <c r="B279" i="37" s="1"/>
  <c r="D269" i="2"/>
  <c r="B280" i="22" s="1"/>
  <c r="E269" i="2"/>
  <c r="B280" i="25" s="1"/>
  <c r="F269" i="2"/>
  <c r="G269"/>
  <c r="B280" i="28" s="1"/>
  <c r="C280" s="1"/>
  <c r="H269" i="2"/>
  <c r="I269"/>
  <c r="B280" i="31" s="1"/>
  <c r="J269" i="2"/>
  <c r="B280" i="37" s="1"/>
  <c r="D270" i="2"/>
  <c r="B281" i="22" s="1"/>
  <c r="E270" i="2"/>
  <c r="B281" i="25" s="1"/>
  <c r="F270" i="2"/>
  <c r="G270"/>
  <c r="B281" i="28" s="1"/>
  <c r="C281" s="1"/>
  <c r="H270" i="2"/>
  <c r="I270"/>
  <c r="B281" i="31" s="1"/>
  <c r="J270" i="2"/>
  <c r="B281" i="37" s="1"/>
  <c r="D271" i="2"/>
  <c r="B282" i="22" s="1"/>
  <c r="E271" i="2"/>
  <c r="B282" i="25" s="1"/>
  <c r="F271" i="2"/>
  <c r="G271"/>
  <c r="B282" i="28" s="1"/>
  <c r="C282" s="1"/>
  <c r="H271" i="2"/>
  <c r="I271"/>
  <c r="B282" i="31" s="1"/>
  <c r="J271" i="2"/>
  <c r="B282" i="37" s="1"/>
  <c r="D272" i="2"/>
  <c r="B283" i="22" s="1"/>
  <c r="E272" i="2"/>
  <c r="B283" i="25" s="1"/>
  <c r="F272" i="2"/>
  <c r="G272"/>
  <c r="B283" i="28" s="1"/>
  <c r="C283" s="1"/>
  <c r="H272" i="2"/>
  <c r="I272"/>
  <c r="B283" i="31" s="1"/>
  <c r="J272" i="2"/>
  <c r="B283" i="37" s="1"/>
  <c r="D273" i="2"/>
  <c r="B284" i="22" s="1"/>
  <c r="E273" i="2"/>
  <c r="B284" i="25" s="1"/>
  <c r="F273" i="2"/>
  <c r="G273"/>
  <c r="B284" i="28" s="1"/>
  <c r="C284" s="1"/>
  <c r="H273" i="2"/>
  <c r="I273"/>
  <c r="B284" i="31" s="1"/>
  <c r="J273" i="2"/>
  <c r="B284" i="37" s="1"/>
  <c r="D274" i="2"/>
  <c r="B285" i="22" s="1"/>
  <c r="E274" i="2"/>
  <c r="B285" i="25" s="1"/>
  <c r="F274" i="2"/>
  <c r="G274"/>
  <c r="B285" i="28" s="1"/>
  <c r="C285" s="1"/>
  <c r="H274" i="2"/>
  <c r="I274"/>
  <c r="B285" i="31" s="1"/>
  <c r="J274" i="2"/>
  <c r="B285" i="37" s="1"/>
  <c r="D275" i="2"/>
  <c r="B286" i="22" s="1"/>
  <c r="E275" i="2"/>
  <c r="B286" i="25" s="1"/>
  <c r="F275" i="2"/>
  <c r="G275"/>
  <c r="B286" i="28" s="1"/>
  <c r="C286" s="1"/>
  <c r="H275" i="2"/>
  <c r="I275"/>
  <c r="B286" i="31" s="1"/>
  <c r="J275" i="2"/>
  <c r="B286" i="37" s="1"/>
  <c r="D276" i="2"/>
  <c r="B287" i="22" s="1"/>
  <c r="E276" i="2"/>
  <c r="B287" i="25" s="1"/>
  <c r="F276" i="2"/>
  <c r="G276"/>
  <c r="B287" i="28" s="1"/>
  <c r="C287" s="1"/>
  <c r="H276" i="2"/>
  <c r="I276"/>
  <c r="B287" i="31" s="1"/>
  <c r="J276" i="2"/>
  <c r="B287" i="37" s="1"/>
  <c r="D277" i="2"/>
  <c r="B288" i="22" s="1"/>
  <c r="E277" i="2"/>
  <c r="B288" i="25" s="1"/>
  <c r="F277" i="2"/>
  <c r="G277"/>
  <c r="B288" i="28" s="1"/>
  <c r="C288" s="1"/>
  <c r="H277" i="2"/>
  <c r="I277"/>
  <c r="B288" i="31" s="1"/>
  <c r="J277" i="2"/>
  <c r="B288" i="37" s="1"/>
  <c r="D278" i="2"/>
  <c r="B289" i="22" s="1"/>
  <c r="E278" i="2"/>
  <c r="B289" i="25" s="1"/>
  <c r="F278" i="2"/>
  <c r="G278"/>
  <c r="B289" i="28" s="1"/>
  <c r="C289" s="1"/>
  <c r="H278" i="2"/>
  <c r="I278"/>
  <c r="B289" i="31" s="1"/>
  <c r="J278" i="2"/>
  <c r="B289" i="37" s="1"/>
  <c r="D279" i="2"/>
  <c r="B290" i="22" s="1"/>
  <c r="E279" i="2"/>
  <c r="B290" i="25" s="1"/>
  <c r="F279" i="2"/>
  <c r="G279"/>
  <c r="B290" i="28" s="1"/>
  <c r="C290" s="1"/>
  <c r="H279" i="2"/>
  <c r="I279"/>
  <c r="B290" i="31" s="1"/>
  <c r="J279" i="2"/>
  <c r="B290" i="37" s="1"/>
  <c r="D280" i="2"/>
  <c r="B291" i="22" s="1"/>
  <c r="E280" i="2"/>
  <c r="B291" i="25" s="1"/>
  <c r="F280" i="2"/>
  <c r="G280"/>
  <c r="B291" i="28" s="1"/>
  <c r="C291" s="1"/>
  <c r="H280" i="2"/>
  <c r="I280"/>
  <c r="B291" i="31" s="1"/>
  <c r="J280" i="2"/>
  <c r="B291" i="37" s="1"/>
  <c r="D281" i="2"/>
  <c r="B292" i="22" s="1"/>
  <c r="E281" i="2"/>
  <c r="B292" i="25" s="1"/>
  <c r="F281" i="2"/>
  <c r="G281"/>
  <c r="B292" i="28" s="1"/>
  <c r="C292" s="1"/>
  <c r="H281" i="2"/>
  <c r="I281"/>
  <c r="B292" i="31" s="1"/>
  <c r="J281" i="2"/>
  <c r="B292" i="37" s="1"/>
  <c r="D282" i="2"/>
  <c r="B293" i="22" s="1"/>
  <c r="E282" i="2"/>
  <c r="B293" i="25" s="1"/>
  <c r="F282" i="2"/>
  <c r="G282"/>
  <c r="B293" i="28" s="1"/>
  <c r="C293" s="1"/>
  <c r="H282" i="2"/>
  <c r="I282"/>
  <c r="B293" i="31" s="1"/>
  <c r="J282" i="2"/>
  <c r="B293" i="37" s="1"/>
  <c r="D283" i="2"/>
  <c r="B294" i="22" s="1"/>
  <c r="E283" i="2"/>
  <c r="B294" i="25" s="1"/>
  <c r="F283" i="2"/>
  <c r="G283"/>
  <c r="B294" i="28" s="1"/>
  <c r="C294" s="1"/>
  <c r="H283" i="2"/>
  <c r="I283"/>
  <c r="B294" i="31" s="1"/>
  <c r="J283" i="2"/>
  <c r="B294" i="37" s="1"/>
  <c r="D284" i="2"/>
  <c r="B295" i="22" s="1"/>
  <c r="E284" i="2"/>
  <c r="B295" i="25" s="1"/>
  <c r="F284" i="2"/>
  <c r="G284"/>
  <c r="B295" i="28" s="1"/>
  <c r="C295" s="1"/>
  <c r="H284" i="2"/>
  <c r="I284"/>
  <c r="B295" i="31" s="1"/>
  <c r="J284" i="2"/>
  <c r="B295" i="37" s="1"/>
  <c r="D285" i="2"/>
  <c r="B296" i="22" s="1"/>
  <c r="E285" i="2"/>
  <c r="B296" i="25" s="1"/>
  <c r="F285" i="2"/>
  <c r="G285"/>
  <c r="B296" i="28" s="1"/>
  <c r="C296" s="1"/>
  <c r="H285" i="2"/>
  <c r="I285"/>
  <c r="B296" i="31" s="1"/>
  <c r="J285" i="2"/>
  <c r="B296" i="37" s="1"/>
  <c r="D286" i="2"/>
  <c r="B297" i="22" s="1"/>
  <c r="E286" i="2"/>
  <c r="B297" i="25" s="1"/>
  <c r="F286" i="2"/>
  <c r="G286"/>
  <c r="B297" i="28" s="1"/>
  <c r="C297" s="1"/>
  <c r="H286" i="2"/>
  <c r="I286"/>
  <c r="B297" i="31" s="1"/>
  <c r="J286" i="2"/>
  <c r="B297" i="37" s="1"/>
  <c r="D287" i="2"/>
  <c r="B298" i="22" s="1"/>
  <c r="E287" i="2"/>
  <c r="B298" i="25" s="1"/>
  <c r="F287" i="2"/>
  <c r="G287"/>
  <c r="B298" i="28" s="1"/>
  <c r="C298" s="1"/>
  <c r="H287" i="2"/>
  <c r="I287"/>
  <c r="B298" i="31" s="1"/>
  <c r="J287" i="2"/>
  <c r="B298" i="37" s="1"/>
  <c r="D288" i="2"/>
  <c r="B299" i="22" s="1"/>
  <c r="E288" i="2"/>
  <c r="B299" i="25" s="1"/>
  <c r="F288" i="2"/>
  <c r="G288"/>
  <c r="B299" i="28" s="1"/>
  <c r="C299" s="1"/>
  <c r="H288" i="2"/>
  <c r="I288"/>
  <c r="B299" i="31" s="1"/>
  <c r="J288" i="2"/>
  <c r="B299" i="37" s="1"/>
  <c r="D289" i="2"/>
  <c r="B300" i="22" s="1"/>
  <c r="E289" i="2"/>
  <c r="B300" i="25" s="1"/>
  <c r="F289" i="2"/>
  <c r="G289"/>
  <c r="B300" i="28" s="1"/>
  <c r="C300" s="1"/>
  <c r="H289" i="2"/>
  <c r="I289"/>
  <c r="B300" i="31" s="1"/>
  <c r="J289" i="2"/>
  <c r="B300" i="37" s="1"/>
  <c r="B242" i="2"/>
  <c r="D242"/>
  <c r="B253" i="22" s="1"/>
  <c r="F242" i="2"/>
  <c r="G242"/>
  <c r="B253" i="28" s="1"/>
  <c r="C253" s="1"/>
  <c r="H242" i="2"/>
  <c r="I242"/>
  <c r="B253" i="31" s="1"/>
  <c r="J242" i="2"/>
  <c r="B253" i="37" s="1"/>
  <c r="L242" i="2"/>
  <c r="M242"/>
  <c r="N242"/>
  <c r="O242"/>
  <c r="P242"/>
  <c r="Q242"/>
  <c r="R242"/>
  <c r="B243"/>
  <c r="D243"/>
  <c r="B254" i="22" s="1"/>
  <c r="F243" i="2"/>
  <c r="G243"/>
  <c r="B254" i="28" s="1"/>
  <c r="C254" s="1"/>
  <c r="H243" i="2"/>
  <c r="I243"/>
  <c r="B254" i="31" s="1"/>
  <c r="J243" i="2"/>
  <c r="B254" i="37" s="1"/>
  <c r="L243" i="2"/>
  <c r="M243"/>
  <c r="N243"/>
  <c r="O243"/>
  <c r="P243"/>
  <c r="Q243"/>
  <c r="R243"/>
  <c r="B244"/>
  <c r="D244"/>
  <c r="B255" i="22" s="1"/>
  <c r="F244" i="2"/>
  <c r="G244"/>
  <c r="B255" i="28" s="1"/>
  <c r="C255" s="1"/>
  <c r="H244" i="2"/>
  <c r="I244"/>
  <c r="B255" i="31" s="1"/>
  <c r="J244" i="2"/>
  <c r="B255" i="37" s="1"/>
  <c r="L244" i="2"/>
  <c r="M244"/>
  <c r="N244"/>
  <c r="O244"/>
  <c r="P244"/>
  <c r="Q244"/>
  <c r="R244"/>
  <c r="B245"/>
  <c r="D245"/>
  <c r="B256" i="22" s="1"/>
  <c r="F245" i="2"/>
  <c r="G245"/>
  <c r="B256" i="28" s="1"/>
  <c r="C256" s="1"/>
  <c r="H245" i="2"/>
  <c r="I245"/>
  <c r="B256" i="31" s="1"/>
  <c r="J245" i="2"/>
  <c r="B256" i="37" s="1"/>
  <c r="L245" i="2"/>
  <c r="M245"/>
  <c r="N245"/>
  <c r="O245"/>
  <c r="P245"/>
  <c r="Q245"/>
  <c r="R245"/>
  <c r="B246"/>
  <c r="D246"/>
  <c r="B257" i="22" s="1"/>
  <c r="F246" i="2"/>
  <c r="G246"/>
  <c r="B257" i="28" s="1"/>
  <c r="C257" s="1"/>
  <c r="H246" i="2"/>
  <c r="I246"/>
  <c r="B257" i="31" s="1"/>
  <c r="J246" i="2"/>
  <c r="B257" i="37" s="1"/>
  <c r="L246" i="2"/>
  <c r="M246"/>
  <c r="N246"/>
  <c r="O246"/>
  <c r="P246"/>
  <c r="Q246"/>
  <c r="R246"/>
  <c r="B247"/>
  <c r="D247"/>
  <c r="B258" i="22" s="1"/>
  <c r="F247" i="2"/>
  <c r="G247"/>
  <c r="B258" i="28" s="1"/>
  <c r="C258" s="1"/>
  <c r="H247" i="2"/>
  <c r="I247"/>
  <c r="B258" i="31" s="1"/>
  <c r="J247" i="2"/>
  <c r="B258" i="37" s="1"/>
  <c r="L247" i="2"/>
  <c r="M247"/>
  <c r="N247"/>
  <c r="O247"/>
  <c r="P247"/>
  <c r="Q247"/>
  <c r="R247"/>
  <c r="B248"/>
  <c r="D248"/>
  <c r="B259" i="22" s="1"/>
  <c r="F248" i="2"/>
  <c r="G248"/>
  <c r="B259" i="28" s="1"/>
  <c r="C259" s="1"/>
  <c r="H248" i="2"/>
  <c r="I248"/>
  <c r="B259" i="31" s="1"/>
  <c r="J248" i="2"/>
  <c r="B259" i="37" s="1"/>
  <c r="L248" i="2"/>
  <c r="M248"/>
  <c r="N248"/>
  <c r="O248"/>
  <c r="P248"/>
  <c r="Q248"/>
  <c r="R248"/>
  <c r="B249"/>
  <c r="D249"/>
  <c r="B260" i="22" s="1"/>
  <c r="F249" i="2"/>
  <c r="G249"/>
  <c r="B260" i="28" s="1"/>
  <c r="C260" s="1"/>
  <c r="H249" i="2"/>
  <c r="I249"/>
  <c r="B260" i="31" s="1"/>
  <c r="J249" i="2"/>
  <c r="B260" i="37" s="1"/>
  <c r="L249" i="2"/>
  <c r="M249"/>
  <c r="N249"/>
  <c r="O249"/>
  <c r="P249"/>
  <c r="Q249"/>
  <c r="R249"/>
  <c r="B250"/>
  <c r="D250"/>
  <c r="B261" i="22" s="1"/>
  <c r="F250" i="2"/>
  <c r="G250"/>
  <c r="B261" i="28" s="1"/>
  <c r="C261" s="1"/>
  <c r="H250" i="2"/>
  <c r="I250"/>
  <c r="B261" i="31" s="1"/>
  <c r="J250" i="2"/>
  <c r="B261" i="37" s="1"/>
  <c r="L250" i="2"/>
  <c r="M250"/>
  <c r="N250"/>
  <c r="O250"/>
  <c r="P250"/>
  <c r="Q250"/>
  <c r="R250"/>
  <c r="B251"/>
  <c r="D251"/>
  <c r="B262" i="22" s="1"/>
  <c r="E251" i="2"/>
  <c r="B262" i="25" s="1"/>
  <c r="F251" i="2"/>
  <c r="G251"/>
  <c r="B262" i="28" s="1"/>
  <c r="C262" s="1"/>
  <c r="H251" i="2"/>
  <c r="I251"/>
  <c r="B262" i="31" s="1"/>
  <c r="J251" i="2"/>
  <c r="B262" i="37" s="1"/>
  <c r="L251" i="2"/>
  <c r="M251"/>
  <c r="N251"/>
  <c r="O251"/>
  <c r="P251"/>
  <c r="Q251"/>
  <c r="R251"/>
  <c r="B252"/>
  <c r="D252"/>
  <c r="B263" i="22" s="1"/>
  <c r="E252" i="2"/>
  <c r="B263" i="25" s="1"/>
  <c r="F252" i="2"/>
  <c r="G252"/>
  <c r="B263" i="28" s="1"/>
  <c r="C263" s="1"/>
  <c r="H252" i="2"/>
  <c r="I252"/>
  <c r="B263" i="31" s="1"/>
  <c r="J252" i="2"/>
  <c r="B263" i="37" s="1"/>
  <c r="L252" i="2"/>
  <c r="M252"/>
  <c r="N252"/>
  <c r="O252"/>
  <c r="P252"/>
  <c r="Q252"/>
  <c r="R252"/>
  <c r="D253"/>
  <c r="B264" i="22" s="1"/>
  <c r="E253" i="2"/>
  <c r="B264" i="25" s="1"/>
  <c r="F253" i="2"/>
  <c r="G253"/>
  <c r="B264" i="28" s="1"/>
  <c r="C264" s="1"/>
  <c r="H253" i="2"/>
  <c r="I253"/>
  <c r="B264" i="31" s="1"/>
  <c r="J253" i="2"/>
  <c r="B264" i="37" s="1"/>
  <c r="D254" i="2"/>
  <c r="B265" i="22" s="1"/>
  <c r="E254" i="2"/>
  <c r="B265" i="25" s="1"/>
  <c r="F254" i="2"/>
  <c r="G254"/>
  <c r="B265" i="28" s="1"/>
  <c r="C265" s="1"/>
  <c r="H254" i="2"/>
  <c r="I254"/>
  <c r="B265" i="31" s="1"/>
  <c r="J254" i="2"/>
  <c r="B265" i="37" s="1"/>
  <c r="D255" i="2"/>
  <c r="B266" i="22" s="1"/>
  <c r="E255" i="2"/>
  <c r="B266" i="25" s="1"/>
  <c r="F255" i="2"/>
  <c r="G255"/>
  <c r="B266" i="28" s="1"/>
  <c r="C266" s="1"/>
  <c r="H255" i="2"/>
  <c r="I255"/>
  <c r="B266" i="31" s="1"/>
  <c r="J255" i="2"/>
  <c r="B266" i="37" s="1"/>
  <c r="D256" i="2"/>
  <c r="B267" i="22" s="1"/>
  <c r="E256" i="2"/>
  <c r="B267" i="25" s="1"/>
  <c r="F256" i="2"/>
  <c r="G256"/>
  <c r="B267" i="28" s="1"/>
  <c r="C267" s="1"/>
  <c r="H256" i="2"/>
  <c r="I256"/>
  <c r="B267" i="31" s="1"/>
  <c r="J256" i="2"/>
  <c r="B267" i="37" s="1"/>
  <c r="D257" i="2"/>
  <c r="B268" i="22" s="1"/>
  <c r="E257" i="2"/>
  <c r="B268" i="25" s="1"/>
  <c r="F257" i="2"/>
  <c r="G257"/>
  <c r="B268" i="28" s="1"/>
  <c r="C268" s="1"/>
  <c r="H257" i="2"/>
  <c r="I257"/>
  <c r="B268" i="31" s="1"/>
  <c r="J257" i="2"/>
  <c r="B268" i="37" s="1"/>
  <c r="D258" i="2"/>
  <c r="B269" i="22" s="1"/>
  <c r="E258" i="2"/>
  <c r="B269" i="25" s="1"/>
  <c r="F258" i="2"/>
  <c r="G258"/>
  <c r="B269" i="28" s="1"/>
  <c r="C269" s="1"/>
  <c r="H258" i="2"/>
  <c r="I258"/>
  <c r="B269" i="31" s="1"/>
  <c r="J258" i="2"/>
  <c r="B269" i="37" s="1"/>
  <c r="D259" i="2"/>
  <c r="B270" i="22" s="1"/>
  <c r="E259" i="2"/>
  <c r="B270" i="25" s="1"/>
  <c r="F259" i="2"/>
  <c r="G259"/>
  <c r="B270" i="28" s="1"/>
  <c r="C270" s="1"/>
  <c r="H259" i="2"/>
  <c r="I259"/>
  <c r="B270" i="31" s="1"/>
  <c r="J259" i="2"/>
  <c r="B270" i="37" s="1"/>
  <c r="D260" i="2"/>
  <c r="B271" i="22" s="1"/>
  <c r="E260" i="2"/>
  <c r="B271" i="25" s="1"/>
  <c r="F260" i="2"/>
  <c r="G260"/>
  <c r="B271" i="28" s="1"/>
  <c r="C271" s="1"/>
  <c r="H260" i="2"/>
  <c r="I260"/>
  <c r="B271" i="31" s="1"/>
  <c r="J260" i="2"/>
  <c r="B271" i="37" s="1"/>
  <c r="D261" i="2"/>
  <c r="B272" i="22" s="1"/>
  <c r="E261" i="2"/>
  <c r="B272" i="25" s="1"/>
  <c r="F261" i="2"/>
  <c r="G261"/>
  <c r="B272" i="28" s="1"/>
  <c r="C272" s="1"/>
  <c r="H261" i="2"/>
  <c r="I261"/>
  <c r="B272" i="31" s="1"/>
  <c r="J261" i="2"/>
  <c r="B272" i="37" s="1"/>
  <c r="D262" i="2"/>
  <c r="B273" i="22" s="1"/>
  <c r="E262" i="2"/>
  <c r="B273" i="25" s="1"/>
  <c r="F262" i="2"/>
  <c r="G262"/>
  <c r="B273" i="28" s="1"/>
  <c r="C273" s="1"/>
  <c r="H262" i="2"/>
  <c r="I262"/>
  <c r="B273" i="31" s="1"/>
  <c r="J262" i="2"/>
  <c r="B273" i="37" s="1"/>
  <c r="D263" i="2"/>
  <c r="B274" i="22" s="1"/>
  <c r="E263" i="2"/>
  <c r="B274" i="25" s="1"/>
  <c r="F263" i="2"/>
  <c r="G263"/>
  <c r="B274" i="28" s="1"/>
  <c r="C274" s="1"/>
  <c r="H263" i="2"/>
  <c r="I263"/>
  <c r="B274" i="31" s="1"/>
  <c r="J263" i="2"/>
  <c r="B274" i="37" s="1"/>
  <c r="D264" i="2"/>
  <c r="B275" i="22" s="1"/>
  <c r="E264" i="2"/>
  <c r="B275" i="25" s="1"/>
  <c r="F264" i="2"/>
  <c r="G264"/>
  <c r="B275" i="28" s="1"/>
  <c r="C275" s="1"/>
  <c r="H264" i="2"/>
  <c r="I264"/>
  <c r="B275" i="31" s="1"/>
  <c r="J264" i="2"/>
  <c r="B275" i="37" s="1"/>
  <c r="D265" i="2"/>
  <c r="B276" i="22" s="1"/>
  <c r="E265" i="2"/>
  <c r="B276" i="25" s="1"/>
  <c r="F265" i="2"/>
  <c r="G265"/>
  <c r="B276" i="28" s="1"/>
  <c r="C276" s="1"/>
  <c r="H265" i="2"/>
  <c r="I265"/>
  <c r="B276" i="31" s="1"/>
  <c r="J265" i="2"/>
  <c r="B276" i="37" s="1"/>
  <c r="N218" i="2"/>
  <c r="O218"/>
  <c r="P218"/>
  <c r="Q218"/>
  <c r="R218"/>
  <c r="N219"/>
  <c r="O219"/>
  <c r="P219"/>
  <c r="Q219"/>
  <c r="R219"/>
  <c r="N220"/>
  <c r="O220"/>
  <c r="P220"/>
  <c r="Q220"/>
  <c r="R220"/>
  <c r="N221"/>
  <c r="O221"/>
  <c r="P221"/>
  <c r="Q221"/>
  <c r="R221"/>
  <c r="N222"/>
  <c r="O222"/>
  <c r="P222"/>
  <c r="Q222"/>
  <c r="R222"/>
  <c r="N223"/>
  <c r="O223"/>
  <c r="P223"/>
  <c r="Q223"/>
  <c r="R223"/>
  <c r="N224"/>
  <c r="O224"/>
  <c r="P224"/>
  <c r="Q224"/>
  <c r="R224"/>
  <c r="N225"/>
  <c r="O225"/>
  <c r="P225"/>
  <c r="Q225"/>
  <c r="R225"/>
  <c r="N226"/>
  <c r="O226"/>
  <c r="P226"/>
  <c r="Q226"/>
  <c r="R226"/>
  <c r="N227"/>
  <c r="O227"/>
  <c r="P227"/>
  <c r="Q227"/>
  <c r="R227"/>
  <c r="N228"/>
  <c r="O228"/>
  <c r="P228"/>
  <c r="Q228"/>
  <c r="R228"/>
  <c r="N229"/>
  <c r="O229"/>
  <c r="P229"/>
  <c r="Q229"/>
  <c r="R229"/>
  <c r="N230"/>
  <c r="O230"/>
  <c r="P230"/>
  <c r="Q230"/>
  <c r="R230"/>
  <c r="N231"/>
  <c r="O231"/>
  <c r="P231"/>
  <c r="Q231"/>
  <c r="R231"/>
  <c r="N232"/>
  <c r="O232"/>
  <c r="P232"/>
  <c r="Q232"/>
  <c r="R232"/>
  <c r="N233"/>
  <c r="O233"/>
  <c r="P233"/>
  <c r="Q233"/>
  <c r="R233"/>
  <c r="N234"/>
  <c r="O234"/>
  <c r="P234"/>
  <c r="Q234"/>
  <c r="R234"/>
  <c r="N235"/>
  <c r="O235"/>
  <c r="P235"/>
  <c r="Q235"/>
  <c r="R235"/>
  <c r="N236"/>
  <c r="O236"/>
  <c r="P236"/>
  <c r="Q236"/>
  <c r="R236"/>
  <c r="N237"/>
  <c r="O237"/>
  <c r="P237"/>
  <c r="Q237"/>
  <c r="R237"/>
  <c r="N238"/>
  <c r="O238"/>
  <c r="P238"/>
  <c r="Q238"/>
  <c r="R238"/>
  <c r="N239"/>
  <c r="O239"/>
  <c r="P239"/>
  <c r="Q239"/>
  <c r="R239"/>
  <c r="N240"/>
  <c r="O240"/>
  <c r="P240"/>
  <c r="Q240"/>
  <c r="R240"/>
  <c r="N241"/>
  <c r="O241"/>
  <c r="P241"/>
  <c r="Q241"/>
  <c r="R241"/>
  <c r="D218"/>
  <c r="B229" i="22" s="1"/>
  <c r="E218" i="2"/>
  <c r="B229" i="25" s="1"/>
  <c r="F218" i="2"/>
  <c r="G218"/>
  <c r="B229" i="28" s="1"/>
  <c r="C229" s="1"/>
  <c r="H218" i="2"/>
  <c r="I218"/>
  <c r="B229" i="31" s="1"/>
  <c r="J218" i="2"/>
  <c r="B229" i="37" s="1"/>
  <c r="L218" i="2"/>
  <c r="M218"/>
  <c r="D219"/>
  <c r="B230" i="22" s="1"/>
  <c r="E219" i="2"/>
  <c r="B230" i="25" s="1"/>
  <c r="F219" i="2"/>
  <c r="G219"/>
  <c r="B230" i="28" s="1"/>
  <c r="C230" s="1"/>
  <c r="H219" i="2"/>
  <c r="I219"/>
  <c r="B230" i="31" s="1"/>
  <c r="J219" i="2"/>
  <c r="B230" i="37" s="1"/>
  <c r="L219" i="2"/>
  <c r="M219"/>
  <c r="D220"/>
  <c r="B231" i="22" s="1"/>
  <c r="E220" i="2"/>
  <c r="B231" i="25" s="1"/>
  <c r="F220" i="2"/>
  <c r="G220"/>
  <c r="B231" i="28" s="1"/>
  <c r="C231" s="1"/>
  <c r="H220" i="2"/>
  <c r="I220"/>
  <c r="B231" i="31" s="1"/>
  <c r="J220" i="2"/>
  <c r="B231" i="37" s="1"/>
  <c r="L220" i="2"/>
  <c r="M220"/>
  <c r="D221"/>
  <c r="B232" i="22" s="1"/>
  <c r="E221" i="2"/>
  <c r="B232" i="25" s="1"/>
  <c r="F221" i="2"/>
  <c r="G221"/>
  <c r="B232" i="28" s="1"/>
  <c r="C232" s="1"/>
  <c r="H221" i="2"/>
  <c r="I221"/>
  <c r="B232" i="31" s="1"/>
  <c r="J221" i="2"/>
  <c r="B232" i="37" s="1"/>
  <c r="L221" i="2"/>
  <c r="M221"/>
  <c r="D222"/>
  <c r="B233" i="22" s="1"/>
  <c r="E222" i="2"/>
  <c r="B233" i="25" s="1"/>
  <c r="F222" i="2"/>
  <c r="G222"/>
  <c r="B233" i="28" s="1"/>
  <c r="C233" s="1"/>
  <c r="H222" i="2"/>
  <c r="I222"/>
  <c r="B233" i="31" s="1"/>
  <c r="J222" i="2"/>
  <c r="B233" i="37" s="1"/>
  <c r="L222" i="2"/>
  <c r="M222"/>
  <c r="D223"/>
  <c r="B234" i="22" s="1"/>
  <c r="E223" i="2"/>
  <c r="B234" i="25" s="1"/>
  <c r="F223" i="2"/>
  <c r="G223"/>
  <c r="B234" i="28" s="1"/>
  <c r="C234" s="1"/>
  <c r="H223" i="2"/>
  <c r="I223"/>
  <c r="B234" i="31" s="1"/>
  <c r="J223" i="2"/>
  <c r="B234" i="37" s="1"/>
  <c r="L223" i="2"/>
  <c r="M223"/>
  <c r="D224"/>
  <c r="B235" i="22" s="1"/>
  <c r="E224" i="2"/>
  <c r="B235" i="25" s="1"/>
  <c r="F224" i="2"/>
  <c r="G224"/>
  <c r="B235" i="28" s="1"/>
  <c r="C235" s="1"/>
  <c r="H224" i="2"/>
  <c r="I224"/>
  <c r="B235" i="31" s="1"/>
  <c r="J224" i="2"/>
  <c r="B235" i="37" s="1"/>
  <c r="L224" i="2"/>
  <c r="M224"/>
  <c r="D225"/>
  <c r="B236" i="22" s="1"/>
  <c r="E225" i="2"/>
  <c r="B236" i="25" s="1"/>
  <c r="F225" i="2"/>
  <c r="G225"/>
  <c r="B236" i="28" s="1"/>
  <c r="C236" s="1"/>
  <c r="H225" i="2"/>
  <c r="I225"/>
  <c r="B236" i="31" s="1"/>
  <c r="J225" i="2"/>
  <c r="B236" i="37" s="1"/>
  <c r="L225" i="2"/>
  <c r="M225"/>
  <c r="D226"/>
  <c r="B237" i="22" s="1"/>
  <c r="E226" i="2"/>
  <c r="B237" i="25" s="1"/>
  <c r="F226" i="2"/>
  <c r="G226"/>
  <c r="B237" i="28" s="1"/>
  <c r="C237" s="1"/>
  <c r="H226" i="2"/>
  <c r="I226"/>
  <c r="B237" i="31" s="1"/>
  <c r="J226" i="2"/>
  <c r="B237" i="37" s="1"/>
  <c r="L226" i="2"/>
  <c r="M226"/>
  <c r="D227"/>
  <c r="B238" i="22" s="1"/>
  <c r="E227" i="2"/>
  <c r="B238" i="25" s="1"/>
  <c r="F227" i="2"/>
  <c r="G227"/>
  <c r="B238" i="28" s="1"/>
  <c r="C238" s="1"/>
  <c r="H227" i="2"/>
  <c r="I227"/>
  <c r="B238" i="31" s="1"/>
  <c r="J227" i="2"/>
  <c r="B238" i="37" s="1"/>
  <c r="L227" i="2"/>
  <c r="M227"/>
  <c r="D228"/>
  <c r="B239" i="22" s="1"/>
  <c r="E228" i="2"/>
  <c r="B239" i="25" s="1"/>
  <c r="F228" i="2"/>
  <c r="G228"/>
  <c r="B239" i="28" s="1"/>
  <c r="C239" s="1"/>
  <c r="H228" i="2"/>
  <c r="I228"/>
  <c r="B239" i="31" s="1"/>
  <c r="J228" i="2"/>
  <c r="B239" i="37" s="1"/>
  <c r="L228" i="2"/>
  <c r="M228"/>
  <c r="D229"/>
  <c r="B240" i="22" s="1"/>
  <c r="E229" i="2"/>
  <c r="B240" i="25" s="1"/>
  <c r="F229" i="2"/>
  <c r="G229"/>
  <c r="B240" i="28" s="1"/>
  <c r="C240" s="1"/>
  <c r="H229" i="2"/>
  <c r="I229"/>
  <c r="B240" i="31" s="1"/>
  <c r="J229" i="2"/>
  <c r="B240" i="37" s="1"/>
  <c r="L229" i="2"/>
  <c r="M229"/>
  <c r="D230"/>
  <c r="B241" i="22" s="1"/>
  <c r="E230" i="2"/>
  <c r="B241" i="25" s="1"/>
  <c r="F230" i="2"/>
  <c r="G230"/>
  <c r="B241" i="28" s="1"/>
  <c r="C241" s="1"/>
  <c r="H230" i="2"/>
  <c r="I230"/>
  <c r="B241" i="31" s="1"/>
  <c r="J230" i="2"/>
  <c r="B241" i="37" s="1"/>
  <c r="L230" i="2"/>
  <c r="M230"/>
  <c r="D231"/>
  <c r="B242" i="22" s="1"/>
  <c r="E231" i="2"/>
  <c r="B242" i="25" s="1"/>
  <c r="F231" i="2"/>
  <c r="G231"/>
  <c r="B242" i="28" s="1"/>
  <c r="C242" s="1"/>
  <c r="H231" i="2"/>
  <c r="I231"/>
  <c r="B242" i="31" s="1"/>
  <c r="J231" i="2"/>
  <c r="B242" i="37" s="1"/>
  <c r="L231" i="2"/>
  <c r="M231"/>
  <c r="D232"/>
  <c r="B243" i="22" s="1"/>
  <c r="E232" i="2"/>
  <c r="B243" i="25" s="1"/>
  <c r="F232" i="2"/>
  <c r="G232"/>
  <c r="B243" i="28" s="1"/>
  <c r="C243" s="1"/>
  <c r="H232" i="2"/>
  <c r="I232"/>
  <c r="B243" i="31" s="1"/>
  <c r="J232" i="2"/>
  <c r="B243" i="37" s="1"/>
  <c r="L232" i="2"/>
  <c r="M232"/>
  <c r="D233"/>
  <c r="B244" i="22" s="1"/>
  <c r="E233" i="2"/>
  <c r="B244" i="25" s="1"/>
  <c r="F233" i="2"/>
  <c r="G233"/>
  <c r="B244" i="28" s="1"/>
  <c r="C244" s="1"/>
  <c r="H233" i="2"/>
  <c r="I233"/>
  <c r="B244" i="31" s="1"/>
  <c r="J233" i="2"/>
  <c r="B244" i="37" s="1"/>
  <c r="L233" i="2"/>
  <c r="M233"/>
  <c r="D234"/>
  <c r="B245" i="22" s="1"/>
  <c r="E234" i="2"/>
  <c r="B245" i="25" s="1"/>
  <c r="F234" i="2"/>
  <c r="G234"/>
  <c r="B245" i="28" s="1"/>
  <c r="C245" s="1"/>
  <c r="H234" i="2"/>
  <c r="I234"/>
  <c r="B245" i="31" s="1"/>
  <c r="J234" i="2"/>
  <c r="B245" i="37" s="1"/>
  <c r="L234" i="2"/>
  <c r="M234"/>
  <c r="D235"/>
  <c r="B246" i="22" s="1"/>
  <c r="E235" i="2"/>
  <c r="B246" i="25" s="1"/>
  <c r="F235" i="2"/>
  <c r="G235"/>
  <c r="B246" i="28" s="1"/>
  <c r="C246" s="1"/>
  <c r="H235" i="2"/>
  <c r="I235"/>
  <c r="B246" i="31" s="1"/>
  <c r="J235" i="2"/>
  <c r="B246" i="37" s="1"/>
  <c r="L235" i="2"/>
  <c r="M235"/>
  <c r="D236"/>
  <c r="B247" i="22" s="1"/>
  <c r="E236" i="2"/>
  <c r="B247" i="25" s="1"/>
  <c r="F236" i="2"/>
  <c r="G236"/>
  <c r="B247" i="28" s="1"/>
  <c r="C247" s="1"/>
  <c r="H236" i="2"/>
  <c r="I236"/>
  <c r="B247" i="31" s="1"/>
  <c r="J236" i="2"/>
  <c r="B247" i="37" s="1"/>
  <c r="L236" i="2"/>
  <c r="M236"/>
  <c r="D237"/>
  <c r="B248" i="22" s="1"/>
  <c r="E237" i="2"/>
  <c r="B248" i="25" s="1"/>
  <c r="F237" i="2"/>
  <c r="G237"/>
  <c r="B248" i="28" s="1"/>
  <c r="C248" s="1"/>
  <c r="H237" i="2"/>
  <c r="I237"/>
  <c r="B248" i="31" s="1"/>
  <c r="J237" i="2"/>
  <c r="B248" i="37" s="1"/>
  <c r="L237" i="2"/>
  <c r="M237"/>
  <c r="D238"/>
  <c r="B249" i="22" s="1"/>
  <c r="E238" i="2"/>
  <c r="B249" i="25" s="1"/>
  <c r="F238" i="2"/>
  <c r="G238"/>
  <c r="B249" i="28" s="1"/>
  <c r="C249" s="1"/>
  <c r="H238" i="2"/>
  <c r="I238"/>
  <c r="B249" i="31" s="1"/>
  <c r="J238" i="2"/>
  <c r="B249" i="37" s="1"/>
  <c r="L238" i="2"/>
  <c r="M238"/>
  <c r="D239"/>
  <c r="B250" i="22" s="1"/>
  <c r="E239" i="2"/>
  <c r="B250" i="25" s="1"/>
  <c r="F239" i="2"/>
  <c r="G239"/>
  <c r="B250" i="28" s="1"/>
  <c r="C250" s="1"/>
  <c r="H239" i="2"/>
  <c r="I239"/>
  <c r="B250" i="31" s="1"/>
  <c r="J239" i="2"/>
  <c r="B250" i="37" s="1"/>
  <c r="L239" i="2"/>
  <c r="M239"/>
  <c r="D240"/>
  <c r="B251" i="22" s="1"/>
  <c r="E240" i="2"/>
  <c r="B251" i="25" s="1"/>
  <c r="F240" i="2"/>
  <c r="G240"/>
  <c r="B251" i="28" s="1"/>
  <c r="C251" s="1"/>
  <c r="H240" i="2"/>
  <c r="I240"/>
  <c r="B251" i="31" s="1"/>
  <c r="J240" i="2"/>
  <c r="B251" i="37" s="1"/>
  <c r="L240" i="2"/>
  <c r="M240"/>
  <c r="D241"/>
  <c r="B252" i="22" s="1"/>
  <c r="F241" i="2"/>
  <c r="G241"/>
  <c r="B252" i="28" s="1"/>
  <c r="C252" s="1"/>
  <c r="H241" i="2"/>
  <c r="I241"/>
  <c r="B252" i="31" s="1"/>
  <c r="J241" i="2"/>
  <c r="B252" i="37" s="1"/>
  <c r="L241" i="2"/>
  <c r="M241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N194"/>
  <c r="O194"/>
  <c r="P194"/>
  <c r="Q194"/>
  <c r="R194"/>
  <c r="N195"/>
  <c r="O195"/>
  <c r="P195"/>
  <c r="Q195"/>
  <c r="R195"/>
  <c r="N196"/>
  <c r="O196"/>
  <c r="P196"/>
  <c r="Q196"/>
  <c r="R196"/>
  <c r="N197"/>
  <c r="O197"/>
  <c r="P197"/>
  <c r="Q197"/>
  <c r="R197"/>
  <c r="N198"/>
  <c r="O198"/>
  <c r="P198"/>
  <c r="Q198"/>
  <c r="R198"/>
  <c r="N199"/>
  <c r="O199"/>
  <c r="P199"/>
  <c r="Q199"/>
  <c r="R199"/>
  <c r="N200"/>
  <c r="O200"/>
  <c r="P200"/>
  <c r="Q200"/>
  <c r="R200"/>
  <c r="N201"/>
  <c r="O201"/>
  <c r="P201"/>
  <c r="Q201"/>
  <c r="R201"/>
  <c r="N202"/>
  <c r="O202"/>
  <c r="P202"/>
  <c r="Q202"/>
  <c r="R202"/>
  <c r="N203"/>
  <c r="O203"/>
  <c r="P203"/>
  <c r="Q203"/>
  <c r="R203"/>
  <c r="N204"/>
  <c r="O204"/>
  <c r="P204"/>
  <c r="Q204"/>
  <c r="R204"/>
  <c r="N205"/>
  <c r="O205"/>
  <c r="P205"/>
  <c r="Q205"/>
  <c r="R205"/>
  <c r="N206"/>
  <c r="O206"/>
  <c r="P206"/>
  <c r="Q206"/>
  <c r="R206"/>
  <c r="N207"/>
  <c r="O207"/>
  <c r="P207"/>
  <c r="Q207"/>
  <c r="R207"/>
  <c r="N208"/>
  <c r="O208"/>
  <c r="P208"/>
  <c r="Q208"/>
  <c r="R208"/>
  <c r="N209"/>
  <c r="O209"/>
  <c r="P209"/>
  <c r="Q209"/>
  <c r="R209"/>
  <c r="N210"/>
  <c r="O210"/>
  <c r="P210"/>
  <c r="Q210"/>
  <c r="R210"/>
  <c r="N211"/>
  <c r="O211"/>
  <c r="P211"/>
  <c r="Q211"/>
  <c r="R211"/>
  <c r="N212"/>
  <c r="O212"/>
  <c r="P212"/>
  <c r="Q212"/>
  <c r="R212"/>
  <c r="N213"/>
  <c r="O213"/>
  <c r="P213"/>
  <c r="Q213"/>
  <c r="R213"/>
  <c r="N214"/>
  <c r="O214"/>
  <c r="P214"/>
  <c r="Q214"/>
  <c r="R214"/>
  <c r="N215"/>
  <c r="O215"/>
  <c r="P215"/>
  <c r="Q215"/>
  <c r="R215"/>
  <c r="N216"/>
  <c r="O216"/>
  <c r="P216"/>
  <c r="Q216"/>
  <c r="R216"/>
  <c r="N217"/>
  <c r="O217"/>
  <c r="P217"/>
  <c r="Q217"/>
  <c r="R217"/>
  <c r="D194"/>
  <c r="B205" i="22" s="1"/>
  <c r="E194" i="2"/>
  <c r="B205" i="25" s="1"/>
  <c r="F194" i="2"/>
  <c r="G194"/>
  <c r="B205" i="28" s="1"/>
  <c r="C205" s="1"/>
  <c r="H194" i="2"/>
  <c r="I194"/>
  <c r="B205" i="31" s="1"/>
  <c r="J194" i="2"/>
  <c r="B205" i="37" s="1"/>
  <c r="L194" i="2"/>
  <c r="M194"/>
  <c r="D195"/>
  <c r="B206" i="22" s="1"/>
  <c r="E195" i="2"/>
  <c r="B206" i="25" s="1"/>
  <c r="F195" i="2"/>
  <c r="G195"/>
  <c r="B206" i="28" s="1"/>
  <c r="C206" s="1"/>
  <c r="H195" i="2"/>
  <c r="I195"/>
  <c r="B206" i="31" s="1"/>
  <c r="J195" i="2"/>
  <c r="B206" i="37" s="1"/>
  <c r="L195" i="2"/>
  <c r="M195"/>
  <c r="D196"/>
  <c r="B207" i="22" s="1"/>
  <c r="E196" i="2"/>
  <c r="B207" i="25" s="1"/>
  <c r="F196" i="2"/>
  <c r="G196"/>
  <c r="B207" i="28" s="1"/>
  <c r="C207" s="1"/>
  <c r="H196" i="2"/>
  <c r="I196"/>
  <c r="B207" i="31" s="1"/>
  <c r="J196" i="2"/>
  <c r="B207" i="37" s="1"/>
  <c r="L196" i="2"/>
  <c r="M196"/>
  <c r="D197"/>
  <c r="B208" i="22" s="1"/>
  <c r="E197" i="2"/>
  <c r="B208" i="25" s="1"/>
  <c r="F197" i="2"/>
  <c r="G197"/>
  <c r="B208" i="28" s="1"/>
  <c r="C208" s="1"/>
  <c r="H197" i="2"/>
  <c r="I197"/>
  <c r="B208" i="31" s="1"/>
  <c r="J197" i="2"/>
  <c r="B208" i="37" s="1"/>
  <c r="L197" i="2"/>
  <c r="M197"/>
  <c r="D198"/>
  <c r="B209" i="22" s="1"/>
  <c r="E198" i="2"/>
  <c r="B209" i="25" s="1"/>
  <c r="F198" i="2"/>
  <c r="G198"/>
  <c r="B209" i="28" s="1"/>
  <c r="C209" s="1"/>
  <c r="H198" i="2"/>
  <c r="I198"/>
  <c r="B209" i="31" s="1"/>
  <c r="J198" i="2"/>
  <c r="B209" i="37" s="1"/>
  <c r="L198" i="2"/>
  <c r="M198"/>
  <c r="D199"/>
  <c r="B210" i="22" s="1"/>
  <c r="E199" i="2"/>
  <c r="B210" i="25" s="1"/>
  <c r="F199" i="2"/>
  <c r="G199"/>
  <c r="B210" i="28" s="1"/>
  <c r="C210" s="1"/>
  <c r="H199" i="2"/>
  <c r="I199"/>
  <c r="B210" i="31" s="1"/>
  <c r="J199" i="2"/>
  <c r="B210" i="37" s="1"/>
  <c r="L199" i="2"/>
  <c r="M199"/>
  <c r="D200"/>
  <c r="B211" i="22" s="1"/>
  <c r="E200" i="2"/>
  <c r="B211" i="25" s="1"/>
  <c r="F200" i="2"/>
  <c r="G200"/>
  <c r="B211" i="28" s="1"/>
  <c r="C211" s="1"/>
  <c r="H200" i="2"/>
  <c r="I200"/>
  <c r="B211" i="31" s="1"/>
  <c r="J200" i="2"/>
  <c r="B211" i="37" s="1"/>
  <c r="L200" i="2"/>
  <c r="M200"/>
  <c r="D201"/>
  <c r="B212" i="22" s="1"/>
  <c r="E201" i="2"/>
  <c r="B212" i="25" s="1"/>
  <c r="F201" i="2"/>
  <c r="G201"/>
  <c r="B212" i="28" s="1"/>
  <c r="C212" s="1"/>
  <c r="H201" i="2"/>
  <c r="I201"/>
  <c r="B212" i="31" s="1"/>
  <c r="J201" i="2"/>
  <c r="B212" i="37" s="1"/>
  <c r="L201" i="2"/>
  <c r="M201"/>
  <c r="D202"/>
  <c r="B213" i="22" s="1"/>
  <c r="E202" i="2"/>
  <c r="B213" i="25" s="1"/>
  <c r="F202" i="2"/>
  <c r="G202"/>
  <c r="B213" i="28" s="1"/>
  <c r="C213" s="1"/>
  <c r="H202" i="2"/>
  <c r="I202"/>
  <c r="B213" i="31" s="1"/>
  <c r="J202" i="2"/>
  <c r="B213" i="37" s="1"/>
  <c r="L202" i="2"/>
  <c r="M202"/>
  <c r="D203"/>
  <c r="B214" i="22" s="1"/>
  <c r="E203" i="2"/>
  <c r="B214" i="25" s="1"/>
  <c r="F203" i="2"/>
  <c r="G203"/>
  <c r="B214" i="28" s="1"/>
  <c r="C214" s="1"/>
  <c r="H203" i="2"/>
  <c r="I203"/>
  <c r="B214" i="31" s="1"/>
  <c r="J203" i="2"/>
  <c r="B214" i="37" s="1"/>
  <c r="L203" i="2"/>
  <c r="M203"/>
  <c r="D204"/>
  <c r="B215" i="22" s="1"/>
  <c r="E204" i="2"/>
  <c r="B215" i="25" s="1"/>
  <c r="F204" i="2"/>
  <c r="G204"/>
  <c r="B215" i="28" s="1"/>
  <c r="C215" s="1"/>
  <c r="H204" i="2"/>
  <c r="I204"/>
  <c r="B215" i="31" s="1"/>
  <c r="J204" i="2"/>
  <c r="B215" i="37" s="1"/>
  <c r="L204" i="2"/>
  <c r="M204"/>
  <c r="D205"/>
  <c r="B216" i="22" s="1"/>
  <c r="E205" i="2"/>
  <c r="B216" i="25" s="1"/>
  <c r="F205" i="2"/>
  <c r="G205"/>
  <c r="B216" i="28" s="1"/>
  <c r="C216" s="1"/>
  <c r="H205" i="2"/>
  <c r="I205"/>
  <c r="B216" i="31" s="1"/>
  <c r="J205" i="2"/>
  <c r="B216" i="37" s="1"/>
  <c r="L205" i="2"/>
  <c r="M205"/>
  <c r="D206"/>
  <c r="B217" i="22" s="1"/>
  <c r="E206" i="2"/>
  <c r="B217" i="25" s="1"/>
  <c r="F206" i="2"/>
  <c r="G206"/>
  <c r="B217" i="28" s="1"/>
  <c r="C217" s="1"/>
  <c r="H206" i="2"/>
  <c r="I206"/>
  <c r="B217" i="31" s="1"/>
  <c r="J206" i="2"/>
  <c r="B217" i="37" s="1"/>
  <c r="L206" i="2"/>
  <c r="M206"/>
  <c r="D207"/>
  <c r="B218" i="22" s="1"/>
  <c r="E207" i="2"/>
  <c r="B218" i="25" s="1"/>
  <c r="F207" i="2"/>
  <c r="G207"/>
  <c r="B218" i="28" s="1"/>
  <c r="C218" s="1"/>
  <c r="H207" i="2"/>
  <c r="I207"/>
  <c r="B218" i="31" s="1"/>
  <c r="J207" i="2"/>
  <c r="B218" i="37" s="1"/>
  <c r="L207" i="2"/>
  <c r="M207"/>
  <c r="D208"/>
  <c r="B219" i="22" s="1"/>
  <c r="E208" i="2"/>
  <c r="B219" i="25" s="1"/>
  <c r="F208" i="2"/>
  <c r="G208"/>
  <c r="B219" i="28" s="1"/>
  <c r="C219" s="1"/>
  <c r="H208" i="2"/>
  <c r="I208"/>
  <c r="B219" i="31" s="1"/>
  <c r="J208" i="2"/>
  <c r="B219" i="37" s="1"/>
  <c r="L208" i="2"/>
  <c r="M208"/>
  <c r="D209"/>
  <c r="B220" i="22" s="1"/>
  <c r="E209" i="2"/>
  <c r="B220" i="25" s="1"/>
  <c r="F209" i="2"/>
  <c r="G209"/>
  <c r="B220" i="28" s="1"/>
  <c r="C220" s="1"/>
  <c r="H209" i="2"/>
  <c r="I209"/>
  <c r="B220" i="31" s="1"/>
  <c r="J209" i="2"/>
  <c r="B220" i="37" s="1"/>
  <c r="L209" i="2"/>
  <c r="M209"/>
  <c r="D210"/>
  <c r="B221" i="22" s="1"/>
  <c r="E210" i="2"/>
  <c r="B221" i="25" s="1"/>
  <c r="F210" i="2"/>
  <c r="G210"/>
  <c r="B221" i="28" s="1"/>
  <c r="C221" s="1"/>
  <c r="H210" i="2"/>
  <c r="I210"/>
  <c r="B221" i="31" s="1"/>
  <c r="J210" i="2"/>
  <c r="B221" i="37" s="1"/>
  <c r="L210" i="2"/>
  <c r="M210"/>
  <c r="D211"/>
  <c r="B222" i="22" s="1"/>
  <c r="E211" i="2"/>
  <c r="B222" i="25" s="1"/>
  <c r="F211" i="2"/>
  <c r="G211"/>
  <c r="B222" i="28" s="1"/>
  <c r="C222" s="1"/>
  <c r="H211" i="2"/>
  <c r="I211"/>
  <c r="B222" i="31" s="1"/>
  <c r="J211" i="2"/>
  <c r="B222" i="37" s="1"/>
  <c r="L211" i="2"/>
  <c r="M211"/>
  <c r="D212"/>
  <c r="B223" i="22" s="1"/>
  <c r="E212" i="2"/>
  <c r="B223" i="25" s="1"/>
  <c r="F212" i="2"/>
  <c r="G212"/>
  <c r="B223" i="28" s="1"/>
  <c r="C223" s="1"/>
  <c r="H212" i="2"/>
  <c r="I212"/>
  <c r="B223" i="31" s="1"/>
  <c r="J212" i="2"/>
  <c r="B223" i="37" s="1"/>
  <c r="L212" i="2"/>
  <c r="M212"/>
  <c r="D213"/>
  <c r="B224" i="22" s="1"/>
  <c r="E213" i="2"/>
  <c r="B224" i="25" s="1"/>
  <c r="F213" i="2"/>
  <c r="G213"/>
  <c r="B224" i="28" s="1"/>
  <c r="C224" s="1"/>
  <c r="H213" i="2"/>
  <c r="I213"/>
  <c r="B224" i="31" s="1"/>
  <c r="J213" i="2"/>
  <c r="B224" i="37" s="1"/>
  <c r="L213" i="2"/>
  <c r="M213"/>
  <c r="D214"/>
  <c r="B225" i="22" s="1"/>
  <c r="E214" i="2"/>
  <c r="B225" i="25" s="1"/>
  <c r="F214" i="2"/>
  <c r="G214"/>
  <c r="B225" i="28" s="1"/>
  <c r="C225" s="1"/>
  <c r="H214" i="2"/>
  <c r="I214"/>
  <c r="B225" i="31" s="1"/>
  <c r="J214" i="2"/>
  <c r="B225" i="37" s="1"/>
  <c r="L214" i="2"/>
  <c r="M214"/>
  <c r="D215"/>
  <c r="B226" i="22" s="1"/>
  <c r="E215" i="2"/>
  <c r="B226" i="25" s="1"/>
  <c r="F215" i="2"/>
  <c r="G215"/>
  <c r="B226" i="28" s="1"/>
  <c r="C226" s="1"/>
  <c r="H215" i="2"/>
  <c r="I215"/>
  <c r="B226" i="31" s="1"/>
  <c r="J215" i="2"/>
  <c r="B226" i="37" s="1"/>
  <c r="L215" i="2"/>
  <c r="M215"/>
  <c r="D216"/>
  <c r="B227" i="22" s="1"/>
  <c r="E216" i="2"/>
  <c r="B227" i="25" s="1"/>
  <c r="F216" i="2"/>
  <c r="G216"/>
  <c r="B227" i="28" s="1"/>
  <c r="C227" s="1"/>
  <c r="H216" i="2"/>
  <c r="I216"/>
  <c r="B227" i="31" s="1"/>
  <c r="J216" i="2"/>
  <c r="B227" i="37" s="1"/>
  <c r="L216" i="2"/>
  <c r="M216"/>
  <c r="D217"/>
  <c r="B228" i="22" s="1"/>
  <c r="E217" i="2"/>
  <c r="B228" i="25" s="1"/>
  <c r="F217" i="2"/>
  <c r="G217"/>
  <c r="B228" i="28" s="1"/>
  <c r="C228" s="1"/>
  <c r="H217" i="2"/>
  <c r="I217"/>
  <c r="B228" i="31" s="1"/>
  <c r="J217" i="2"/>
  <c r="B228" i="37" s="1"/>
  <c r="L217" i="2"/>
  <c r="M217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N170"/>
  <c r="O170"/>
  <c r="P170"/>
  <c r="Q170"/>
  <c r="R170"/>
  <c r="N171"/>
  <c r="O171"/>
  <c r="P171"/>
  <c r="Q171"/>
  <c r="R171"/>
  <c r="N172"/>
  <c r="O172"/>
  <c r="P172"/>
  <c r="Q172"/>
  <c r="R172"/>
  <c r="N173"/>
  <c r="O173"/>
  <c r="P173"/>
  <c r="Q173"/>
  <c r="R173"/>
  <c r="N174"/>
  <c r="O174"/>
  <c r="P174"/>
  <c r="Q174"/>
  <c r="R174"/>
  <c r="N175"/>
  <c r="O175"/>
  <c r="P175"/>
  <c r="Q175"/>
  <c r="R175"/>
  <c r="N176"/>
  <c r="O176"/>
  <c r="P176"/>
  <c r="Q176"/>
  <c r="R176"/>
  <c r="N177"/>
  <c r="O177"/>
  <c r="P177"/>
  <c r="Q177"/>
  <c r="R177"/>
  <c r="N178"/>
  <c r="O178"/>
  <c r="P178"/>
  <c r="Q178"/>
  <c r="R178"/>
  <c r="N179"/>
  <c r="O179"/>
  <c r="P179"/>
  <c r="Q179"/>
  <c r="R179"/>
  <c r="N180"/>
  <c r="O180"/>
  <c r="P180"/>
  <c r="Q180"/>
  <c r="R180"/>
  <c r="N181"/>
  <c r="O181"/>
  <c r="P181"/>
  <c r="Q181"/>
  <c r="R181"/>
  <c r="N182"/>
  <c r="O182"/>
  <c r="P182"/>
  <c r="Q182"/>
  <c r="R182"/>
  <c r="N183"/>
  <c r="O183"/>
  <c r="P183"/>
  <c r="Q183"/>
  <c r="R183"/>
  <c r="N184"/>
  <c r="O184"/>
  <c r="P184"/>
  <c r="Q184"/>
  <c r="R184"/>
  <c r="N185"/>
  <c r="O185"/>
  <c r="P185"/>
  <c r="Q185"/>
  <c r="R185"/>
  <c r="N186"/>
  <c r="O186"/>
  <c r="P186"/>
  <c r="Q186"/>
  <c r="R186"/>
  <c r="N187"/>
  <c r="O187"/>
  <c r="P187"/>
  <c r="Q187"/>
  <c r="R187"/>
  <c r="N188"/>
  <c r="O188"/>
  <c r="P188"/>
  <c r="Q188"/>
  <c r="R188"/>
  <c r="N189"/>
  <c r="O189"/>
  <c r="P189"/>
  <c r="Q189"/>
  <c r="R189"/>
  <c r="N190"/>
  <c r="O190"/>
  <c r="P190"/>
  <c r="Q190"/>
  <c r="R190"/>
  <c r="N191"/>
  <c r="O191"/>
  <c r="P191"/>
  <c r="Q191"/>
  <c r="R191"/>
  <c r="N192"/>
  <c r="O192"/>
  <c r="P192"/>
  <c r="Q192"/>
  <c r="R192"/>
  <c r="N193"/>
  <c r="O193"/>
  <c r="P193"/>
  <c r="Q193"/>
  <c r="R193"/>
  <c r="D170"/>
  <c r="B181" i="22" s="1"/>
  <c r="E170" i="2"/>
  <c r="B181" i="25" s="1"/>
  <c r="F170" i="2"/>
  <c r="G170"/>
  <c r="B181" i="28" s="1"/>
  <c r="C181" s="1"/>
  <c r="H170" i="2"/>
  <c r="I170"/>
  <c r="B181" i="31" s="1"/>
  <c r="J170" i="2"/>
  <c r="B181" i="37" s="1"/>
  <c r="L170" i="2"/>
  <c r="M170"/>
  <c r="D171"/>
  <c r="B182" i="22" s="1"/>
  <c r="E171" i="2"/>
  <c r="B182" i="25" s="1"/>
  <c r="F171" i="2"/>
  <c r="G171"/>
  <c r="B182" i="28" s="1"/>
  <c r="C182" s="1"/>
  <c r="H171" i="2"/>
  <c r="I171"/>
  <c r="B182" i="31" s="1"/>
  <c r="J171" i="2"/>
  <c r="B182" i="37" s="1"/>
  <c r="L171" i="2"/>
  <c r="M171"/>
  <c r="D172"/>
  <c r="B183" i="22" s="1"/>
  <c r="E172" i="2"/>
  <c r="B183" i="25" s="1"/>
  <c r="F172" i="2"/>
  <c r="G172"/>
  <c r="B183" i="28" s="1"/>
  <c r="C183" s="1"/>
  <c r="H172" i="2"/>
  <c r="I172"/>
  <c r="B183" i="31" s="1"/>
  <c r="J172" i="2"/>
  <c r="B183" i="37" s="1"/>
  <c r="L172" i="2"/>
  <c r="M172"/>
  <c r="D173"/>
  <c r="B184" i="22" s="1"/>
  <c r="E173" i="2"/>
  <c r="B184" i="25" s="1"/>
  <c r="F173" i="2"/>
  <c r="G173"/>
  <c r="B184" i="28" s="1"/>
  <c r="C184" s="1"/>
  <c r="H173" i="2"/>
  <c r="I173"/>
  <c r="B184" i="31" s="1"/>
  <c r="J173" i="2"/>
  <c r="B184" i="37" s="1"/>
  <c r="L173" i="2"/>
  <c r="M173"/>
  <c r="D174"/>
  <c r="B185" i="22" s="1"/>
  <c r="E174" i="2"/>
  <c r="B185" i="25" s="1"/>
  <c r="F174" i="2"/>
  <c r="G174"/>
  <c r="B185" i="28" s="1"/>
  <c r="C185" s="1"/>
  <c r="H174" i="2"/>
  <c r="I174"/>
  <c r="B185" i="31" s="1"/>
  <c r="J174" i="2"/>
  <c r="B185" i="37" s="1"/>
  <c r="L174" i="2"/>
  <c r="M174"/>
  <c r="D175"/>
  <c r="B186" i="22" s="1"/>
  <c r="E175" i="2"/>
  <c r="B186" i="25" s="1"/>
  <c r="F175" i="2"/>
  <c r="G175"/>
  <c r="B186" i="28" s="1"/>
  <c r="C186" s="1"/>
  <c r="H175" i="2"/>
  <c r="I175"/>
  <c r="B186" i="31" s="1"/>
  <c r="J175" i="2"/>
  <c r="B186" i="37" s="1"/>
  <c r="L175" i="2"/>
  <c r="M175"/>
  <c r="D176"/>
  <c r="B187" i="22" s="1"/>
  <c r="E176" i="2"/>
  <c r="B187" i="25" s="1"/>
  <c r="F176" i="2"/>
  <c r="G176"/>
  <c r="B187" i="28" s="1"/>
  <c r="C187" s="1"/>
  <c r="H176" i="2"/>
  <c r="I176"/>
  <c r="B187" i="31" s="1"/>
  <c r="J176" i="2"/>
  <c r="B187" i="37" s="1"/>
  <c r="L176" i="2"/>
  <c r="M176"/>
  <c r="D177"/>
  <c r="B188" i="22" s="1"/>
  <c r="E177" i="2"/>
  <c r="B188" i="25" s="1"/>
  <c r="F177" i="2"/>
  <c r="G177"/>
  <c r="B188" i="28" s="1"/>
  <c r="C188" s="1"/>
  <c r="H177" i="2"/>
  <c r="I177"/>
  <c r="B188" i="31" s="1"/>
  <c r="J177" i="2"/>
  <c r="B188" i="37" s="1"/>
  <c r="L177" i="2"/>
  <c r="M177"/>
  <c r="D178"/>
  <c r="B189" i="22" s="1"/>
  <c r="E178" i="2"/>
  <c r="B189" i="25" s="1"/>
  <c r="F178" i="2"/>
  <c r="G178"/>
  <c r="B189" i="28" s="1"/>
  <c r="C189" s="1"/>
  <c r="H178" i="2"/>
  <c r="I178"/>
  <c r="B189" i="31" s="1"/>
  <c r="J178" i="2"/>
  <c r="B189" i="37" s="1"/>
  <c r="L178" i="2"/>
  <c r="M178"/>
  <c r="D179"/>
  <c r="B190" i="22" s="1"/>
  <c r="E179" i="2"/>
  <c r="B190" i="25" s="1"/>
  <c r="F179" i="2"/>
  <c r="G179"/>
  <c r="B190" i="28" s="1"/>
  <c r="C190" s="1"/>
  <c r="H179" i="2"/>
  <c r="I179"/>
  <c r="B190" i="31" s="1"/>
  <c r="J179" i="2"/>
  <c r="B190" i="37" s="1"/>
  <c r="L179" i="2"/>
  <c r="M179"/>
  <c r="D180"/>
  <c r="B191" i="22" s="1"/>
  <c r="E180" i="2"/>
  <c r="B191" i="25" s="1"/>
  <c r="F180" i="2"/>
  <c r="G180"/>
  <c r="B191" i="28" s="1"/>
  <c r="C191" s="1"/>
  <c r="H180" i="2"/>
  <c r="I180"/>
  <c r="B191" i="31" s="1"/>
  <c r="J180" i="2"/>
  <c r="B191" i="37" s="1"/>
  <c r="L180" i="2"/>
  <c r="M180"/>
  <c r="D181"/>
  <c r="B192" i="22" s="1"/>
  <c r="E181" i="2"/>
  <c r="B192" i="25" s="1"/>
  <c r="F181" i="2"/>
  <c r="G181"/>
  <c r="B192" i="28" s="1"/>
  <c r="C192" s="1"/>
  <c r="H181" i="2"/>
  <c r="I181"/>
  <c r="B192" i="31" s="1"/>
  <c r="J181" i="2"/>
  <c r="B192" i="37" s="1"/>
  <c r="L181" i="2"/>
  <c r="M181"/>
  <c r="D182"/>
  <c r="B193" i="22" s="1"/>
  <c r="E182" i="2"/>
  <c r="B193" i="25" s="1"/>
  <c r="F182" i="2"/>
  <c r="G182"/>
  <c r="B193" i="28" s="1"/>
  <c r="C193" s="1"/>
  <c r="H182" i="2"/>
  <c r="I182"/>
  <c r="B193" i="31" s="1"/>
  <c r="J182" i="2"/>
  <c r="B193" i="37" s="1"/>
  <c r="L182" i="2"/>
  <c r="M182"/>
  <c r="D183"/>
  <c r="B194" i="22" s="1"/>
  <c r="E183" i="2"/>
  <c r="B194" i="25" s="1"/>
  <c r="F183" i="2"/>
  <c r="G183"/>
  <c r="B194" i="28" s="1"/>
  <c r="C194" s="1"/>
  <c r="H183" i="2"/>
  <c r="I183"/>
  <c r="B194" i="31" s="1"/>
  <c r="J183" i="2"/>
  <c r="B194" i="37" s="1"/>
  <c r="L183" i="2"/>
  <c r="M183"/>
  <c r="D184"/>
  <c r="B195" i="22" s="1"/>
  <c r="E184" i="2"/>
  <c r="B195" i="25" s="1"/>
  <c r="F184" i="2"/>
  <c r="G184"/>
  <c r="B195" i="28" s="1"/>
  <c r="C195" s="1"/>
  <c r="H184" i="2"/>
  <c r="I184"/>
  <c r="B195" i="31" s="1"/>
  <c r="J184" i="2"/>
  <c r="B195" i="37" s="1"/>
  <c r="L184" i="2"/>
  <c r="M184"/>
  <c r="D185"/>
  <c r="B196" i="22" s="1"/>
  <c r="E185" i="2"/>
  <c r="B196" i="25" s="1"/>
  <c r="F185" i="2"/>
  <c r="G185"/>
  <c r="B196" i="28" s="1"/>
  <c r="C196" s="1"/>
  <c r="H185" i="2"/>
  <c r="I185"/>
  <c r="B196" i="31" s="1"/>
  <c r="J185" i="2"/>
  <c r="B196" i="37" s="1"/>
  <c r="L185" i="2"/>
  <c r="M185"/>
  <c r="D186"/>
  <c r="B197" i="22" s="1"/>
  <c r="E186" i="2"/>
  <c r="B197" i="25" s="1"/>
  <c r="F186" i="2"/>
  <c r="G186"/>
  <c r="B197" i="28" s="1"/>
  <c r="C197" s="1"/>
  <c r="H186" i="2"/>
  <c r="I186"/>
  <c r="B197" i="31" s="1"/>
  <c r="J186" i="2"/>
  <c r="B197" i="37" s="1"/>
  <c r="L186" i="2"/>
  <c r="M186"/>
  <c r="D187"/>
  <c r="B198" i="22" s="1"/>
  <c r="E187" i="2"/>
  <c r="B198" i="25" s="1"/>
  <c r="F187" i="2"/>
  <c r="G187"/>
  <c r="B198" i="28" s="1"/>
  <c r="C198" s="1"/>
  <c r="H187" i="2"/>
  <c r="I187"/>
  <c r="B198" i="31" s="1"/>
  <c r="J187" i="2"/>
  <c r="B198" i="37" s="1"/>
  <c r="L187" i="2"/>
  <c r="M187"/>
  <c r="D188"/>
  <c r="B199" i="22" s="1"/>
  <c r="E188" i="2"/>
  <c r="B199" i="25" s="1"/>
  <c r="F188" i="2"/>
  <c r="G188"/>
  <c r="B199" i="28" s="1"/>
  <c r="C199" s="1"/>
  <c r="H188" i="2"/>
  <c r="I188"/>
  <c r="B199" i="31" s="1"/>
  <c r="J188" i="2"/>
  <c r="B199" i="37" s="1"/>
  <c r="L188" i="2"/>
  <c r="M188"/>
  <c r="D189"/>
  <c r="B200" i="22" s="1"/>
  <c r="E189" i="2"/>
  <c r="B200" i="25" s="1"/>
  <c r="F189" i="2"/>
  <c r="G189"/>
  <c r="B200" i="28" s="1"/>
  <c r="C200" s="1"/>
  <c r="H189" i="2"/>
  <c r="I189"/>
  <c r="B200" i="31" s="1"/>
  <c r="J189" i="2"/>
  <c r="B200" i="37" s="1"/>
  <c r="L189" i="2"/>
  <c r="M189"/>
  <c r="D190"/>
  <c r="B201" i="22" s="1"/>
  <c r="E190" i="2"/>
  <c r="B201" i="25" s="1"/>
  <c r="F190" i="2"/>
  <c r="G190"/>
  <c r="B201" i="28" s="1"/>
  <c r="C201" s="1"/>
  <c r="H190" i="2"/>
  <c r="I190"/>
  <c r="B201" i="31" s="1"/>
  <c r="J190" i="2"/>
  <c r="B201" i="37" s="1"/>
  <c r="L190" i="2"/>
  <c r="M190"/>
  <c r="D191"/>
  <c r="B202" i="22" s="1"/>
  <c r="E191" i="2"/>
  <c r="B202" i="25" s="1"/>
  <c r="F191" i="2"/>
  <c r="G191"/>
  <c r="B202" i="28" s="1"/>
  <c r="C202" s="1"/>
  <c r="H191" i="2"/>
  <c r="I191"/>
  <c r="B202" i="31" s="1"/>
  <c r="J191" i="2"/>
  <c r="B202" i="37" s="1"/>
  <c r="L191" i="2"/>
  <c r="M191"/>
  <c r="D192"/>
  <c r="B203" i="22" s="1"/>
  <c r="E192" i="2"/>
  <c r="B203" i="25" s="1"/>
  <c r="F192" i="2"/>
  <c r="G192"/>
  <c r="B203" i="28" s="1"/>
  <c r="C203" s="1"/>
  <c r="H192" i="2"/>
  <c r="I192"/>
  <c r="B203" i="31" s="1"/>
  <c r="J192" i="2"/>
  <c r="B203" i="37" s="1"/>
  <c r="L192" i="2"/>
  <c r="M192"/>
  <c r="D193"/>
  <c r="B204" i="22" s="1"/>
  <c r="E193" i="2"/>
  <c r="B204" i="25" s="1"/>
  <c r="F193" i="2"/>
  <c r="G193"/>
  <c r="B204" i="28" s="1"/>
  <c r="C204" s="1"/>
  <c r="H193" i="2"/>
  <c r="I193"/>
  <c r="B204" i="31" s="1"/>
  <c r="J193" i="2"/>
  <c r="B204" i="37" s="1"/>
  <c r="L193" i="2"/>
  <c r="M193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N156"/>
  <c r="O156"/>
  <c r="P156"/>
  <c r="Q156"/>
  <c r="R156"/>
  <c r="N157"/>
  <c r="O157"/>
  <c r="P157"/>
  <c r="Q157"/>
  <c r="R157"/>
  <c r="N158"/>
  <c r="O158"/>
  <c r="P158"/>
  <c r="Q158"/>
  <c r="R158"/>
  <c r="N159"/>
  <c r="O159"/>
  <c r="P159"/>
  <c r="Q159"/>
  <c r="R159"/>
  <c r="N160"/>
  <c r="O160"/>
  <c r="P160"/>
  <c r="Q160"/>
  <c r="R160"/>
  <c r="N161"/>
  <c r="O161"/>
  <c r="P161"/>
  <c r="Q161"/>
  <c r="R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N169"/>
  <c r="O169"/>
  <c r="P169"/>
  <c r="Q169"/>
  <c r="R169"/>
  <c r="D146"/>
  <c r="B157" i="22" s="1"/>
  <c r="E146" i="2"/>
  <c r="B157" i="25" s="1"/>
  <c r="F146" i="2"/>
  <c r="G146"/>
  <c r="B157" i="28" s="1"/>
  <c r="C157" s="1"/>
  <c r="H146" i="2"/>
  <c r="I146"/>
  <c r="B157" i="31" s="1"/>
  <c r="J146" i="2"/>
  <c r="B157" i="37" s="1"/>
  <c r="D147" i="2"/>
  <c r="B158" i="22" s="1"/>
  <c r="E147" i="2"/>
  <c r="B158" i="25" s="1"/>
  <c r="F147" i="2"/>
  <c r="G147"/>
  <c r="B158" i="28" s="1"/>
  <c r="C158" s="1"/>
  <c r="H147" i="2"/>
  <c r="I147"/>
  <c r="B158" i="31" s="1"/>
  <c r="J147" i="2"/>
  <c r="B158" i="37" s="1"/>
  <c r="D148" i="2"/>
  <c r="B159" i="22" s="1"/>
  <c r="E148" i="2"/>
  <c r="B159" i="25" s="1"/>
  <c r="F148" i="2"/>
  <c r="G148"/>
  <c r="B159" i="28" s="1"/>
  <c r="C159" s="1"/>
  <c r="H148" i="2"/>
  <c r="I148"/>
  <c r="B159" i="31" s="1"/>
  <c r="J148" i="2"/>
  <c r="B159" i="37" s="1"/>
  <c r="D149" i="2"/>
  <c r="B160" i="22" s="1"/>
  <c r="E149" i="2"/>
  <c r="B160" i="25" s="1"/>
  <c r="F149" i="2"/>
  <c r="G149"/>
  <c r="B160" i="28" s="1"/>
  <c r="C160" s="1"/>
  <c r="H149" i="2"/>
  <c r="I149"/>
  <c r="B160" i="31" s="1"/>
  <c r="J149" i="2"/>
  <c r="B160" i="37" s="1"/>
  <c r="D150" i="2"/>
  <c r="B161" i="22" s="1"/>
  <c r="E150" i="2"/>
  <c r="B161" i="25" s="1"/>
  <c r="F150" i="2"/>
  <c r="G150"/>
  <c r="B161" i="28" s="1"/>
  <c r="C161" s="1"/>
  <c r="H150" i="2"/>
  <c r="I150"/>
  <c r="B161" i="31" s="1"/>
  <c r="J150" i="2"/>
  <c r="B161" i="37" s="1"/>
  <c r="D151" i="2"/>
  <c r="B162" i="22" s="1"/>
  <c r="E151" i="2"/>
  <c r="B162" i="25" s="1"/>
  <c r="F151" i="2"/>
  <c r="G151"/>
  <c r="B162" i="28" s="1"/>
  <c r="C162" s="1"/>
  <c r="H151" i="2"/>
  <c r="I151"/>
  <c r="B162" i="31" s="1"/>
  <c r="J151" i="2"/>
  <c r="B162" i="37" s="1"/>
  <c r="D152" i="2"/>
  <c r="B163" i="22" s="1"/>
  <c r="E152" i="2"/>
  <c r="B163" i="25" s="1"/>
  <c r="F152" i="2"/>
  <c r="G152"/>
  <c r="B163" i="28" s="1"/>
  <c r="C163" s="1"/>
  <c r="H152" i="2"/>
  <c r="I152"/>
  <c r="B163" i="31" s="1"/>
  <c r="J152" i="2"/>
  <c r="B163" i="37" s="1"/>
  <c r="D153" i="2"/>
  <c r="B164" i="22" s="1"/>
  <c r="E153" i="2"/>
  <c r="B164" i="25" s="1"/>
  <c r="F153" i="2"/>
  <c r="G153"/>
  <c r="B164" i="28" s="1"/>
  <c r="C164" s="1"/>
  <c r="H153" i="2"/>
  <c r="I153"/>
  <c r="B164" i="31" s="1"/>
  <c r="J153" i="2"/>
  <c r="B164" i="37" s="1"/>
  <c r="D154" i="2"/>
  <c r="B165" i="22" s="1"/>
  <c r="E154" i="2"/>
  <c r="B165" i="25" s="1"/>
  <c r="F154" i="2"/>
  <c r="G154"/>
  <c r="B165" i="28" s="1"/>
  <c r="C165" s="1"/>
  <c r="H154" i="2"/>
  <c r="I154"/>
  <c r="B165" i="31" s="1"/>
  <c r="J154" i="2"/>
  <c r="B165" i="37" s="1"/>
  <c r="D155" i="2"/>
  <c r="B166" i="22" s="1"/>
  <c r="E155" i="2"/>
  <c r="B166" i="25" s="1"/>
  <c r="F155" i="2"/>
  <c r="G155"/>
  <c r="B166" i="28" s="1"/>
  <c r="C166" s="1"/>
  <c r="H155" i="2"/>
  <c r="I155"/>
  <c r="B166" i="31" s="1"/>
  <c r="J155" i="2"/>
  <c r="B166" i="37" s="1"/>
  <c r="D156" i="2"/>
  <c r="B167" i="22" s="1"/>
  <c r="E156" i="2"/>
  <c r="B167" i="25" s="1"/>
  <c r="F156" i="2"/>
  <c r="G156"/>
  <c r="B167" i="28" s="1"/>
  <c r="C167" s="1"/>
  <c r="H156" i="2"/>
  <c r="I156"/>
  <c r="B167" i="31" s="1"/>
  <c r="J156" i="2"/>
  <c r="B167" i="37" s="1"/>
  <c r="L156" i="2"/>
  <c r="M156"/>
  <c r="D157"/>
  <c r="B168" i="22" s="1"/>
  <c r="E157" i="2"/>
  <c r="B168" i="25" s="1"/>
  <c r="F157" i="2"/>
  <c r="G157"/>
  <c r="B168" i="28" s="1"/>
  <c r="C168" s="1"/>
  <c r="H157" i="2"/>
  <c r="I157"/>
  <c r="B168" i="31" s="1"/>
  <c r="J157" i="2"/>
  <c r="B168" i="37" s="1"/>
  <c r="L157" i="2"/>
  <c r="M157"/>
  <c r="D158"/>
  <c r="B169" i="22" s="1"/>
  <c r="E158" i="2"/>
  <c r="B169" i="25" s="1"/>
  <c r="F158" i="2"/>
  <c r="G158"/>
  <c r="B169" i="28" s="1"/>
  <c r="C169" s="1"/>
  <c r="H158" i="2"/>
  <c r="I158"/>
  <c r="B169" i="31" s="1"/>
  <c r="J158" i="2"/>
  <c r="B169" i="37" s="1"/>
  <c r="L158" i="2"/>
  <c r="M158"/>
  <c r="D159"/>
  <c r="B170" i="22" s="1"/>
  <c r="E159" i="2"/>
  <c r="B170" i="25" s="1"/>
  <c r="F159" i="2"/>
  <c r="G159"/>
  <c r="B170" i="28" s="1"/>
  <c r="C170" s="1"/>
  <c r="H159" i="2"/>
  <c r="I159"/>
  <c r="B170" i="31" s="1"/>
  <c r="J159" i="2"/>
  <c r="B170" i="37" s="1"/>
  <c r="L159" i="2"/>
  <c r="M159"/>
  <c r="D160"/>
  <c r="B171" i="22" s="1"/>
  <c r="E160" i="2"/>
  <c r="B171" i="25" s="1"/>
  <c r="F160" i="2"/>
  <c r="G160"/>
  <c r="B171" i="28" s="1"/>
  <c r="C171" s="1"/>
  <c r="H160" i="2"/>
  <c r="I160"/>
  <c r="B171" i="31" s="1"/>
  <c r="J160" i="2"/>
  <c r="B171" i="37" s="1"/>
  <c r="L160" i="2"/>
  <c r="M160"/>
  <c r="D161"/>
  <c r="B172" i="22" s="1"/>
  <c r="E161" i="2"/>
  <c r="B172" i="25" s="1"/>
  <c r="F161" i="2"/>
  <c r="G161"/>
  <c r="B172" i="28" s="1"/>
  <c r="C172" s="1"/>
  <c r="H161" i="2"/>
  <c r="I161"/>
  <c r="B172" i="31" s="1"/>
  <c r="J161" i="2"/>
  <c r="B172" i="37" s="1"/>
  <c r="L161" i="2"/>
  <c r="M161"/>
  <c r="D162"/>
  <c r="B173" i="22" s="1"/>
  <c r="E162" i="2"/>
  <c r="B173" i="25" s="1"/>
  <c r="F162" i="2"/>
  <c r="G162"/>
  <c r="B173" i="28" s="1"/>
  <c r="C173" s="1"/>
  <c r="H162" i="2"/>
  <c r="I162"/>
  <c r="B173" i="31" s="1"/>
  <c r="J162" i="2"/>
  <c r="B173" i="37" s="1"/>
  <c r="L162" i="2"/>
  <c r="M162"/>
  <c r="D163"/>
  <c r="B174" i="22" s="1"/>
  <c r="E163" i="2"/>
  <c r="B174" i="25" s="1"/>
  <c r="F163" i="2"/>
  <c r="G163"/>
  <c r="B174" i="28" s="1"/>
  <c r="C174" s="1"/>
  <c r="H163" i="2"/>
  <c r="I163"/>
  <c r="B174" i="31" s="1"/>
  <c r="J163" i="2"/>
  <c r="B174" i="37" s="1"/>
  <c r="L163" i="2"/>
  <c r="M163"/>
  <c r="D164"/>
  <c r="B175" i="22" s="1"/>
  <c r="E164" i="2"/>
  <c r="B175" i="25" s="1"/>
  <c r="F164" i="2"/>
  <c r="G164"/>
  <c r="B175" i="28" s="1"/>
  <c r="C175" s="1"/>
  <c r="H164" i="2"/>
  <c r="I164"/>
  <c r="B175" i="31" s="1"/>
  <c r="J164" i="2"/>
  <c r="B175" i="37" s="1"/>
  <c r="L164" i="2"/>
  <c r="M164"/>
  <c r="D165"/>
  <c r="B176" i="22" s="1"/>
  <c r="E165" i="2"/>
  <c r="B176" i="25" s="1"/>
  <c r="F165" i="2"/>
  <c r="G165"/>
  <c r="B176" i="28" s="1"/>
  <c r="C176" s="1"/>
  <c r="H165" i="2"/>
  <c r="I165"/>
  <c r="B176" i="31" s="1"/>
  <c r="J165" i="2"/>
  <c r="B176" i="37" s="1"/>
  <c r="L165" i="2"/>
  <c r="M165"/>
  <c r="D166"/>
  <c r="B177" i="22" s="1"/>
  <c r="E166" i="2"/>
  <c r="B177" i="25" s="1"/>
  <c r="F166" i="2"/>
  <c r="G166"/>
  <c r="B177" i="28" s="1"/>
  <c r="C177" s="1"/>
  <c r="H166" i="2"/>
  <c r="I166"/>
  <c r="B177" i="31" s="1"/>
  <c r="J166" i="2"/>
  <c r="B177" i="37" s="1"/>
  <c r="L166" i="2"/>
  <c r="M166"/>
  <c r="D167"/>
  <c r="B178" i="22" s="1"/>
  <c r="E167" i="2"/>
  <c r="B178" i="25" s="1"/>
  <c r="F167" i="2"/>
  <c r="G167"/>
  <c r="B178" i="28" s="1"/>
  <c r="C178" s="1"/>
  <c r="H167" i="2"/>
  <c r="I167"/>
  <c r="B178" i="31" s="1"/>
  <c r="J167" i="2"/>
  <c r="B178" i="37" s="1"/>
  <c r="L167" i="2"/>
  <c r="M167"/>
  <c r="D168"/>
  <c r="B179" i="22" s="1"/>
  <c r="E168" i="2"/>
  <c r="B179" i="25" s="1"/>
  <c r="F168" i="2"/>
  <c r="G168"/>
  <c r="B179" i="28" s="1"/>
  <c r="C179" s="1"/>
  <c r="H168" i="2"/>
  <c r="I168"/>
  <c r="B179" i="31" s="1"/>
  <c r="J168" i="2"/>
  <c r="B179" i="37" s="1"/>
  <c r="L168" i="2"/>
  <c r="M168"/>
  <c r="D169"/>
  <c r="B180" i="22" s="1"/>
  <c r="E169" i="2"/>
  <c r="B180" i="25" s="1"/>
  <c r="F169" i="2"/>
  <c r="G169"/>
  <c r="B180" i="28" s="1"/>
  <c r="C180" s="1"/>
  <c r="H169" i="2"/>
  <c r="I169"/>
  <c r="B180" i="31" s="1"/>
  <c r="J169" i="2"/>
  <c r="B180" i="37" s="1"/>
  <c r="L169" i="2"/>
  <c r="M169"/>
  <c r="B156"/>
  <c r="B157"/>
  <c r="B158"/>
  <c r="B159"/>
  <c r="B160"/>
  <c r="B161"/>
  <c r="B162"/>
  <c r="B163"/>
  <c r="B164"/>
  <c r="B165"/>
  <c r="B166"/>
  <c r="B167"/>
  <c r="B168"/>
  <c r="B169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7"/>
  <c r="O127"/>
  <c r="P127"/>
  <c r="Q127"/>
  <c r="R127"/>
  <c r="N128"/>
  <c r="O128"/>
  <c r="P128"/>
  <c r="Q128"/>
  <c r="R128"/>
  <c r="N129"/>
  <c r="O129"/>
  <c r="P129"/>
  <c r="Q129"/>
  <c r="R129"/>
  <c r="N130"/>
  <c r="O130"/>
  <c r="P130"/>
  <c r="Q130"/>
  <c r="R130"/>
  <c r="N131"/>
  <c r="O131"/>
  <c r="P131"/>
  <c r="Q131"/>
  <c r="N132"/>
  <c r="O132"/>
  <c r="P132"/>
  <c r="Q132"/>
  <c r="R132"/>
  <c r="N133"/>
  <c r="O133"/>
  <c r="P133"/>
  <c r="Q133"/>
  <c r="N134"/>
  <c r="O134"/>
  <c r="P134"/>
  <c r="Q134"/>
  <c r="N135"/>
  <c r="O135"/>
  <c r="P135"/>
  <c r="Q135"/>
  <c r="R135"/>
  <c r="N136"/>
  <c r="O136"/>
  <c r="P136"/>
  <c r="Q136"/>
  <c r="R136"/>
  <c r="N137"/>
  <c r="O137"/>
  <c r="P137"/>
  <c r="Q137"/>
  <c r="R137"/>
  <c r="N138"/>
  <c r="O138"/>
  <c r="P138"/>
  <c r="Q138"/>
  <c r="R138"/>
  <c r="N139"/>
  <c r="O139"/>
  <c r="P139"/>
  <c r="Q139"/>
  <c r="R139"/>
  <c r="N140"/>
  <c r="O140"/>
  <c r="P140"/>
  <c r="Q140"/>
  <c r="R140"/>
  <c r="N141"/>
  <c r="O141"/>
  <c r="P141"/>
  <c r="Q141"/>
  <c r="R141"/>
  <c r="N142"/>
  <c r="O142"/>
  <c r="P142"/>
  <c r="Q142"/>
  <c r="R142"/>
  <c r="N143"/>
  <c r="O143"/>
  <c r="P143"/>
  <c r="Q143"/>
  <c r="R143"/>
  <c r="D122"/>
  <c r="B133" i="22" s="1"/>
  <c r="E122" i="2"/>
  <c r="B133" i="25" s="1"/>
  <c r="F122" i="2"/>
  <c r="G122"/>
  <c r="B133" i="28" s="1"/>
  <c r="C133" s="1"/>
  <c r="H122" i="2"/>
  <c r="I122"/>
  <c r="B133" i="31" s="1"/>
  <c r="J122" i="2"/>
  <c r="B133" i="37" s="1"/>
  <c r="L122" i="2"/>
  <c r="M122"/>
  <c r="D123"/>
  <c r="B134" i="22" s="1"/>
  <c r="E123" i="2"/>
  <c r="B134" i="25" s="1"/>
  <c r="F123" i="2"/>
  <c r="G123"/>
  <c r="B134" i="28" s="1"/>
  <c r="C134" s="1"/>
  <c r="H123" i="2"/>
  <c r="I123"/>
  <c r="B134" i="31" s="1"/>
  <c r="J123" i="2"/>
  <c r="B134" i="37" s="1"/>
  <c r="L123" i="2"/>
  <c r="M123"/>
  <c r="D124"/>
  <c r="B135" i="22" s="1"/>
  <c r="E124" i="2"/>
  <c r="B135" i="25" s="1"/>
  <c r="F124" i="2"/>
  <c r="G124"/>
  <c r="B135" i="28" s="1"/>
  <c r="C135" s="1"/>
  <c r="H124" i="2"/>
  <c r="I124"/>
  <c r="B135" i="31" s="1"/>
  <c r="J124" i="2"/>
  <c r="B135" i="37" s="1"/>
  <c r="L124" i="2"/>
  <c r="M124"/>
  <c r="D125"/>
  <c r="B136" i="22" s="1"/>
  <c r="E125" i="2"/>
  <c r="B136" i="25" s="1"/>
  <c r="F125" i="2"/>
  <c r="G125"/>
  <c r="H125"/>
  <c r="I125"/>
  <c r="B136" i="31" s="1"/>
  <c r="J125" i="2"/>
  <c r="B136" i="37" s="1"/>
  <c r="L125" i="2"/>
  <c r="M125"/>
  <c r="D126"/>
  <c r="B137" i="22" s="1"/>
  <c r="E126" i="2"/>
  <c r="B137" i="25" s="1"/>
  <c r="F126" i="2"/>
  <c r="G126"/>
  <c r="B137" i="28" s="1"/>
  <c r="C137" s="1"/>
  <c r="H126" i="2"/>
  <c r="I126"/>
  <c r="B137" i="31" s="1"/>
  <c r="J126" i="2"/>
  <c r="B137" i="37" s="1"/>
  <c r="L126" i="2"/>
  <c r="M126"/>
  <c r="D127"/>
  <c r="B138" i="22" s="1"/>
  <c r="E127" i="2"/>
  <c r="B138" i="25" s="1"/>
  <c r="F127" i="2"/>
  <c r="G127"/>
  <c r="B138" i="28" s="1"/>
  <c r="C138" s="1"/>
  <c r="H127" i="2"/>
  <c r="I127"/>
  <c r="B138" i="31" s="1"/>
  <c r="J127" i="2"/>
  <c r="B138" i="37" s="1"/>
  <c r="L127" i="2"/>
  <c r="M127"/>
  <c r="D128"/>
  <c r="B139" i="22" s="1"/>
  <c r="E128" i="2"/>
  <c r="B139" i="25" s="1"/>
  <c r="F128" i="2"/>
  <c r="G128"/>
  <c r="B139" i="28" s="1"/>
  <c r="C139" s="1"/>
  <c r="H128" i="2"/>
  <c r="I128"/>
  <c r="B139" i="31" s="1"/>
  <c r="J128" i="2"/>
  <c r="B139" i="37" s="1"/>
  <c r="L128" i="2"/>
  <c r="M128"/>
  <c r="D129"/>
  <c r="B140" i="22" s="1"/>
  <c r="E129" i="2"/>
  <c r="B140" i="25" s="1"/>
  <c r="F129" i="2"/>
  <c r="G129"/>
  <c r="B140" i="28" s="1"/>
  <c r="C140" s="1"/>
  <c r="H129" i="2"/>
  <c r="I129"/>
  <c r="B140" i="31" s="1"/>
  <c r="J129" i="2"/>
  <c r="B140" i="37" s="1"/>
  <c r="L129" i="2"/>
  <c r="M129"/>
  <c r="D130"/>
  <c r="B141" i="22" s="1"/>
  <c r="E130" i="2"/>
  <c r="B141" i="25" s="1"/>
  <c r="F130" i="2"/>
  <c r="G130"/>
  <c r="B141" i="28" s="1"/>
  <c r="C141" s="1"/>
  <c r="H130" i="2"/>
  <c r="I130"/>
  <c r="B141" i="31" s="1"/>
  <c r="J130" i="2"/>
  <c r="B141" i="37" s="1"/>
  <c r="L130" i="2"/>
  <c r="M130"/>
  <c r="D131"/>
  <c r="B142" i="22" s="1"/>
  <c r="E131" i="2"/>
  <c r="B142" i="25" s="1"/>
  <c r="F131" i="2"/>
  <c r="G131"/>
  <c r="B142" i="28" s="1"/>
  <c r="C142" s="1"/>
  <c r="H131" i="2"/>
  <c r="I131"/>
  <c r="B142" i="31" s="1"/>
  <c r="L131" i="2"/>
  <c r="M131"/>
  <c r="E132"/>
  <c r="B143" i="25" s="1"/>
  <c r="F132" i="2"/>
  <c r="G132"/>
  <c r="B143" i="28" s="1"/>
  <c r="C143" s="1"/>
  <c r="H132" i="2"/>
  <c r="I132"/>
  <c r="B143" i="31" s="1"/>
  <c r="L132" i="2"/>
  <c r="M132"/>
  <c r="D133"/>
  <c r="B144" i="22" s="1"/>
  <c r="I133" i="2"/>
  <c r="B144" i="31" s="1"/>
  <c r="J133" i="2"/>
  <c r="B144" i="37" s="1"/>
  <c r="L133" i="2"/>
  <c r="M133"/>
  <c r="D134"/>
  <c r="B145" i="22" s="1"/>
  <c r="E134" i="2"/>
  <c r="B145" i="25" s="1"/>
  <c r="F134" i="2"/>
  <c r="G134"/>
  <c r="B145" i="28" s="1"/>
  <c r="C145" s="1"/>
  <c r="H134" i="2"/>
  <c r="J134"/>
  <c r="B145" i="37" s="1"/>
  <c r="L134" i="2"/>
  <c r="M134"/>
  <c r="D135"/>
  <c r="B146" i="22" s="1"/>
  <c r="E135" i="2"/>
  <c r="B146" i="25" s="1"/>
  <c r="F135" i="2"/>
  <c r="G135"/>
  <c r="B146" i="28" s="1"/>
  <c r="C146" s="1"/>
  <c r="H135" i="2"/>
  <c r="J135"/>
  <c r="B146" i="37" s="1"/>
  <c r="L135" i="2"/>
  <c r="M135"/>
  <c r="D136"/>
  <c r="B147" i="22" s="1"/>
  <c r="E136" i="2"/>
  <c r="B147" i="25" s="1"/>
  <c r="F136" i="2"/>
  <c r="G136"/>
  <c r="B147" i="28" s="1"/>
  <c r="C147" s="1"/>
  <c r="H136" i="2"/>
  <c r="I136"/>
  <c r="B147" i="31" s="1"/>
  <c r="J136" i="2"/>
  <c r="B147" i="37" s="1"/>
  <c r="L136" i="2"/>
  <c r="M136"/>
  <c r="D137"/>
  <c r="B148" i="22" s="1"/>
  <c r="E137" i="2"/>
  <c r="B148" i="25" s="1"/>
  <c r="F137" i="2"/>
  <c r="G137"/>
  <c r="B148" i="28" s="1"/>
  <c r="C148" s="1"/>
  <c r="H137" i="2"/>
  <c r="I137"/>
  <c r="B148" i="31" s="1"/>
  <c r="L137" i="2"/>
  <c r="M137"/>
  <c r="D138"/>
  <c r="B149" i="22" s="1"/>
  <c r="E138" i="2"/>
  <c r="B149" i="25" s="1"/>
  <c r="F138" i="2"/>
  <c r="G138"/>
  <c r="B149" i="28" s="1"/>
  <c r="C149" s="1"/>
  <c r="H138" i="2"/>
  <c r="I138"/>
  <c r="B149" i="31" s="1"/>
  <c r="J138" i="2"/>
  <c r="B149" i="37" s="1"/>
  <c r="L138" i="2"/>
  <c r="M138"/>
  <c r="D139"/>
  <c r="B150" i="22" s="1"/>
  <c r="E139" i="2"/>
  <c r="B150" i="25" s="1"/>
  <c r="F139" i="2"/>
  <c r="G139"/>
  <c r="B150" i="28" s="1"/>
  <c r="C150" s="1"/>
  <c r="H139" i="2"/>
  <c r="I139"/>
  <c r="B150" i="31" s="1"/>
  <c r="J139" i="2"/>
  <c r="B150" i="37" s="1"/>
  <c r="L139" i="2"/>
  <c r="M139"/>
  <c r="D140"/>
  <c r="B151" i="22" s="1"/>
  <c r="E140" i="2"/>
  <c r="B151" i="25" s="1"/>
  <c r="F140" i="2"/>
  <c r="G140"/>
  <c r="B151" i="28" s="1"/>
  <c r="C151" s="1"/>
  <c r="H140" i="2"/>
  <c r="I140"/>
  <c r="B151" i="31" s="1"/>
  <c r="J140" i="2"/>
  <c r="B151" i="37" s="1"/>
  <c r="L140" i="2"/>
  <c r="M140"/>
  <c r="D141"/>
  <c r="B152" i="22" s="1"/>
  <c r="E141" i="2"/>
  <c r="B152" i="25" s="1"/>
  <c r="F141" i="2"/>
  <c r="G141"/>
  <c r="B152" i="28" s="1"/>
  <c r="C152" s="1"/>
  <c r="H141" i="2"/>
  <c r="I141"/>
  <c r="B152" i="31" s="1"/>
  <c r="J141" i="2"/>
  <c r="B152" i="37" s="1"/>
  <c r="L141" i="2"/>
  <c r="M141"/>
  <c r="D142"/>
  <c r="B153" i="22" s="1"/>
  <c r="E142" i="2"/>
  <c r="B153" i="25" s="1"/>
  <c r="F142" i="2"/>
  <c r="G142"/>
  <c r="B153" i="28" s="1"/>
  <c r="C153" s="1"/>
  <c r="H142" i="2"/>
  <c r="I142"/>
  <c r="B153" i="31" s="1"/>
  <c r="J142" i="2"/>
  <c r="B153" i="37" s="1"/>
  <c r="L142" i="2"/>
  <c r="M142"/>
  <c r="D143"/>
  <c r="B154" i="22" s="1"/>
  <c r="E143" i="2"/>
  <c r="B154" i="25" s="1"/>
  <c r="F143" i="2"/>
  <c r="G143"/>
  <c r="B154" i="28" s="1"/>
  <c r="C154" s="1"/>
  <c r="H143" i="2"/>
  <c r="I143"/>
  <c r="B154" i="31" s="1"/>
  <c r="J143" i="2"/>
  <c r="B154" i="37" s="1"/>
  <c r="L143" i="2"/>
  <c r="M143"/>
  <c r="D144"/>
  <c r="B155" i="22" s="1"/>
  <c r="E144" i="2"/>
  <c r="B155" i="25" s="1"/>
  <c r="F144" i="2"/>
  <c r="G144"/>
  <c r="B155" i="28" s="1"/>
  <c r="C155" s="1"/>
  <c r="H144" i="2"/>
  <c r="I144"/>
  <c r="B155" i="31" s="1"/>
  <c r="J144" i="2"/>
  <c r="B155" i="37" s="1"/>
  <c r="D145" i="2"/>
  <c r="B156" i="22" s="1"/>
  <c r="E145" i="2"/>
  <c r="B156" i="25" s="1"/>
  <c r="F145" i="2"/>
  <c r="G145"/>
  <c r="B156" i="28" s="1"/>
  <c r="C156" s="1"/>
  <c r="H145" i="2"/>
  <c r="I145"/>
  <c r="B156" i="31" s="1"/>
  <c r="J145" i="2"/>
  <c r="B156" i="37" s="1"/>
  <c r="B122" i="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N98"/>
  <c r="O98"/>
  <c r="P98"/>
  <c r="Q98"/>
  <c r="R98"/>
  <c r="N99"/>
  <c r="O99"/>
  <c r="P99"/>
  <c r="Q99"/>
  <c r="R99"/>
  <c r="N100"/>
  <c r="O100"/>
  <c r="P100"/>
  <c r="Q100"/>
  <c r="R100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3"/>
  <c r="O113"/>
  <c r="P113"/>
  <c r="Q113"/>
  <c r="R113"/>
  <c r="N114"/>
  <c r="O114"/>
  <c r="P114"/>
  <c r="Q114"/>
  <c r="R114"/>
  <c r="N115"/>
  <c r="O115"/>
  <c r="P115"/>
  <c r="Q115"/>
  <c r="R115"/>
  <c r="N116"/>
  <c r="O116"/>
  <c r="P116"/>
  <c r="Q116"/>
  <c r="R116"/>
  <c r="N117"/>
  <c r="O117"/>
  <c r="P117"/>
  <c r="Q117"/>
  <c r="R117"/>
  <c r="N118"/>
  <c r="O118"/>
  <c r="P118"/>
  <c r="Q118"/>
  <c r="R118"/>
  <c r="N119"/>
  <c r="O119"/>
  <c r="P119"/>
  <c r="Q119"/>
  <c r="R119"/>
  <c r="N120"/>
  <c r="O120"/>
  <c r="P120"/>
  <c r="Q120"/>
  <c r="R120"/>
  <c r="N121"/>
  <c r="O121"/>
  <c r="P121"/>
  <c r="Q121"/>
  <c r="R121"/>
  <c r="D98"/>
  <c r="B109" i="22" s="1"/>
  <c r="E98" i="2"/>
  <c r="B109" i="25" s="1"/>
  <c r="F98" i="2"/>
  <c r="G98"/>
  <c r="B109" i="28" s="1"/>
  <c r="C109" s="1"/>
  <c r="H98" i="2"/>
  <c r="I98"/>
  <c r="B109" i="31" s="1"/>
  <c r="J98" i="2"/>
  <c r="B109" i="37" s="1"/>
  <c r="L98" i="2"/>
  <c r="M98"/>
  <c r="D99"/>
  <c r="B110" i="22" s="1"/>
  <c r="E99" i="2"/>
  <c r="B110" i="25" s="1"/>
  <c r="F99" i="2"/>
  <c r="G99"/>
  <c r="B110" i="28" s="1"/>
  <c r="C110" s="1"/>
  <c r="H99" i="2"/>
  <c r="I99"/>
  <c r="B110" i="31" s="1"/>
  <c r="J99" i="2"/>
  <c r="B110" i="37" s="1"/>
  <c r="L99" i="2"/>
  <c r="M99"/>
  <c r="D100"/>
  <c r="B111" i="22" s="1"/>
  <c r="E100" i="2"/>
  <c r="B111" i="25" s="1"/>
  <c r="F100" i="2"/>
  <c r="G100"/>
  <c r="B111" i="28" s="1"/>
  <c r="C111" s="1"/>
  <c r="H100" i="2"/>
  <c r="I100"/>
  <c r="B111" i="31" s="1"/>
  <c r="J100" i="2"/>
  <c r="B111" i="37" s="1"/>
  <c r="L100" i="2"/>
  <c r="M100"/>
  <c r="D101"/>
  <c r="B112" i="22" s="1"/>
  <c r="E101" i="2"/>
  <c r="B112" i="25" s="1"/>
  <c r="F101" i="2"/>
  <c r="G101"/>
  <c r="B112" i="28" s="1"/>
  <c r="C112" s="1"/>
  <c r="H101" i="2"/>
  <c r="I101"/>
  <c r="B112" i="31" s="1"/>
  <c r="J101" i="2"/>
  <c r="B112" i="37" s="1"/>
  <c r="L101" i="2"/>
  <c r="M101"/>
  <c r="D102"/>
  <c r="B113" i="22" s="1"/>
  <c r="E102" i="2"/>
  <c r="B113" i="25" s="1"/>
  <c r="F102" i="2"/>
  <c r="G102"/>
  <c r="B113" i="28" s="1"/>
  <c r="C113" s="1"/>
  <c r="H102" i="2"/>
  <c r="I102"/>
  <c r="B113" i="31" s="1"/>
  <c r="J102" i="2"/>
  <c r="B113" i="37" s="1"/>
  <c r="L102" i="2"/>
  <c r="M102"/>
  <c r="D103"/>
  <c r="B114" i="22" s="1"/>
  <c r="E103" i="2"/>
  <c r="B114" i="25" s="1"/>
  <c r="F103" i="2"/>
  <c r="G103"/>
  <c r="B114" i="28" s="1"/>
  <c r="C114" s="1"/>
  <c r="H103" i="2"/>
  <c r="I103"/>
  <c r="B114" i="31" s="1"/>
  <c r="J103" i="2"/>
  <c r="B114" i="37" s="1"/>
  <c r="L103" i="2"/>
  <c r="M103"/>
  <c r="D104"/>
  <c r="B115" i="22" s="1"/>
  <c r="E104" i="2"/>
  <c r="B115" i="25" s="1"/>
  <c r="F104" i="2"/>
  <c r="G104"/>
  <c r="B115" i="28" s="1"/>
  <c r="C115" s="1"/>
  <c r="H104" i="2"/>
  <c r="I104"/>
  <c r="B115" i="31" s="1"/>
  <c r="J104" i="2"/>
  <c r="B115" i="37" s="1"/>
  <c r="L104" i="2"/>
  <c r="M104"/>
  <c r="D105"/>
  <c r="B116" i="22" s="1"/>
  <c r="E105" i="2"/>
  <c r="B116" i="25" s="1"/>
  <c r="F105" i="2"/>
  <c r="G105"/>
  <c r="B116" i="28" s="1"/>
  <c r="C116" s="1"/>
  <c r="H105" i="2"/>
  <c r="I105"/>
  <c r="B116" i="31" s="1"/>
  <c r="J105" i="2"/>
  <c r="B116" i="37" s="1"/>
  <c r="L105" i="2"/>
  <c r="M105"/>
  <c r="D106"/>
  <c r="B117" i="22" s="1"/>
  <c r="E106" i="2"/>
  <c r="B117" i="25" s="1"/>
  <c r="F106" i="2"/>
  <c r="G106"/>
  <c r="B117" i="28" s="1"/>
  <c r="C117" s="1"/>
  <c r="H106" i="2"/>
  <c r="I106"/>
  <c r="B117" i="31" s="1"/>
  <c r="J106" i="2"/>
  <c r="B117" i="37" s="1"/>
  <c r="L106" i="2"/>
  <c r="M106"/>
  <c r="D107"/>
  <c r="B118" i="22" s="1"/>
  <c r="E107" i="2"/>
  <c r="B118" i="25" s="1"/>
  <c r="F107" i="2"/>
  <c r="G107"/>
  <c r="B118" i="28" s="1"/>
  <c r="C118" s="1"/>
  <c r="H107" i="2"/>
  <c r="I107"/>
  <c r="B118" i="31" s="1"/>
  <c r="J107" i="2"/>
  <c r="B118" i="37" s="1"/>
  <c r="L107" i="2"/>
  <c r="M107"/>
  <c r="D108"/>
  <c r="B119" i="22" s="1"/>
  <c r="E108" i="2"/>
  <c r="B119" i="25" s="1"/>
  <c r="F108" i="2"/>
  <c r="G108"/>
  <c r="B119" i="28" s="1"/>
  <c r="C119" s="1"/>
  <c r="H108" i="2"/>
  <c r="I108"/>
  <c r="B119" i="31" s="1"/>
  <c r="J108" i="2"/>
  <c r="B119" i="37" s="1"/>
  <c r="L108" i="2"/>
  <c r="M108"/>
  <c r="D109"/>
  <c r="B120" i="22" s="1"/>
  <c r="E109" i="2"/>
  <c r="B120" i="25" s="1"/>
  <c r="F109" i="2"/>
  <c r="G109"/>
  <c r="B120" i="28" s="1"/>
  <c r="C120" s="1"/>
  <c r="H109" i="2"/>
  <c r="I109"/>
  <c r="B120" i="31" s="1"/>
  <c r="J109" i="2"/>
  <c r="B120" i="37" s="1"/>
  <c r="L109" i="2"/>
  <c r="M109"/>
  <c r="D110"/>
  <c r="B121" i="22" s="1"/>
  <c r="E110" i="2"/>
  <c r="B121" i="25" s="1"/>
  <c r="F110" i="2"/>
  <c r="G110"/>
  <c r="B121" i="28" s="1"/>
  <c r="C121" s="1"/>
  <c r="H110" i="2"/>
  <c r="I110"/>
  <c r="B121" i="31" s="1"/>
  <c r="J110" i="2"/>
  <c r="B121" i="37" s="1"/>
  <c r="L110" i="2"/>
  <c r="M110"/>
  <c r="D111"/>
  <c r="B122" i="22" s="1"/>
  <c r="E111" i="2"/>
  <c r="B122" i="25" s="1"/>
  <c r="F111" i="2"/>
  <c r="G111"/>
  <c r="B122" i="28" s="1"/>
  <c r="C122" s="1"/>
  <c r="H111" i="2"/>
  <c r="I111"/>
  <c r="B122" i="31" s="1"/>
  <c r="J111" i="2"/>
  <c r="B122" i="37" s="1"/>
  <c r="L111" i="2"/>
  <c r="M111"/>
  <c r="D112"/>
  <c r="B123" i="22" s="1"/>
  <c r="E112" i="2"/>
  <c r="B123" i="25" s="1"/>
  <c r="F112" i="2"/>
  <c r="G112"/>
  <c r="B123" i="28" s="1"/>
  <c r="C123" s="1"/>
  <c r="H112" i="2"/>
  <c r="I112"/>
  <c r="B123" i="31" s="1"/>
  <c r="J112" i="2"/>
  <c r="B123" i="37" s="1"/>
  <c r="L112" i="2"/>
  <c r="M112"/>
  <c r="D113"/>
  <c r="B124" i="22" s="1"/>
  <c r="E113" i="2"/>
  <c r="B124" i="25" s="1"/>
  <c r="F113" i="2"/>
  <c r="G113"/>
  <c r="B124" i="28" s="1"/>
  <c r="C124" s="1"/>
  <c r="H113" i="2"/>
  <c r="I113"/>
  <c r="B124" i="31" s="1"/>
  <c r="J113" i="2"/>
  <c r="B124" i="37" s="1"/>
  <c r="L113" i="2"/>
  <c r="M113"/>
  <c r="D114"/>
  <c r="B125" i="22" s="1"/>
  <c r="E114" i="2"/>
  <c r="B125" i="25" s="1"/>
  <c r="F114" i="2"/>
  <c r="G114"/>
  <c r="B125" i="28" s="1"/>
  <c r="C125" s="1"/>
  <c r="H114" i="2"/>
  <c r="I114"/>
  <c r="B125" i="31" s="1"/>
  <c r="J114" i="2"/>
  <c r="B125" i="37" s="1"/>
  <c r="L114" i="2"/>
  <c r="M114"/>
  <c r="D115"/>
  <c r="B126" i="22" s="1"/>
  <c r="E115" i="2"/>
  <c r="B126" i="25" s="1"/>
  <c r="F115" i="2"/>
  <c r="G115"/>
  <c r="B126" i="28" s="1"/>
  <c r="C126" s="1"/>
  <c r="H115" i="2"/>
  <c r="I115"/>
  <c r="B126" i="31" s="1"/>
  <c r="J115" i="2"/>
  <c r="B126" i="37" s="1"/>
  <c r="L115" i="2"/>
  <c r="M115"/>
  <c r="D116"/>
  <c r="B127" i="22" s="1"/>
  <c r="E116" i="2"/>
  <c r="B127" i="25" s="1"/>
  <c r="F116" i="2"/>
  <c r="G116"/>
  <c r="B127" i="28" s="1"/>
  <c r="C127" s="1"/>
  <c r="H116" i="2"/>
  <c r="I116"/>
  <c r="B127" i="31" s="1"/>
  <c r="J116" i="2"/>
  <c r="B127" i="37" s="1"/>
  <c r="L116" i="2"/>
  <c r="M116"/>
  <c r="D117"/>
  <c r="B128" i="22" s="1"/>
  <c r="E117" i="2"/>
  <c r="B128" i="25" s="1"/>
  <c r="F117" i="2"/>
  <c r="G117"/>
  <c r="B128" i="28" s="1"/>
  <c r="C128" s="1"/>
  <c r="H117" i="2"/>
  <c r="I117"/>
  <c r="B128" i="31" s="1"/>
  <c r="J117" i="2"/>
  <c r="B128" i="37" s="1"/>
  <c r="L117" i="2"/>
  <c r="M117"/>
  <c r="D118"/>
  <c r="B129" i="22" s="1"/>
  <c r="E118" i="2"/>
  <c r="B129" i="25" s="1"/>
  <c r="F118" i="2"/>
  <c r="G118"/>
  <c r="B129" i="28" s="1"/>
  <c r="C129" s="1"/>
  <c r="H118" i="2"/>
  <c r="I118"/>
  <c r="B129" i="31" s="1"/>
  <c r="J118" i="2"/>
  <c r="B129" i="37" s="1"/>
  <c r="L118" i="2"/>
  <c r="M118"/>
  <c r="D119"/>
  <c r="B130" i="22" s="1"/>
  <c r="E119" i="2"/>
  <c r="B130" i="25" s="1"/>
  <c r="F119" i="2"/>
  <c r="G119"/>
  <c r="B130" i="28" s="1"/>
  <c r="C130" s="1"/>
  <c r="H119" i="2"/>
  <c r="I119"/>
  <c r="B130" i="31" s="1"/>
  <c r="J119" i="2"/>
  <c r="B130" i="37" s="1"/>
  <c r="L119" i="2"/>
  <c r="M119"/>
  <c r="D120"/>
  <c r="B131" i="22" s="1"/>
  <c r="E120" i="2"/>
  <c r="B131" i="25" s="1"/>
  <c r="F120" i="2"/>
  <c r="G120"/>
  <c r="B131" i="28" s="1"/>
  <c r="C131" s="1"/>
  <c r="H120" i="2"/>
  <c r="I120"/>
  <c r="B131" i="31" s="1"/>
  <c r="J120" i="2"/>
  <c r="B131" i="37" s="1"/>
  <c r="L120" i="2"/>
  <c r="M120"/>
  <c r="D121"/>
  <c r="B132" i="22" s="1"/>
  <c r="E121" i="2"/>
  <c r="B132" i="25" s="1"/>
  <c r="F121" i="2"/>
  <c r="G121"/>
  <c r="B132" i="28" s="1"/>
  <c r="C132" s="1"/>
  <c r="H121" i="2"/>
  <c r="I121"/>
  <c r="B132" i="31" s="1"/>
  <c r="J121" i="2"/>
  <c r="B132" i="37" s="1"/>
  <c r="L121" i="2"/>
  <c r="M121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N80"/>
  <c r="O80"/>
  <c r="P80"/>
  <c r="Q80"/>
  <c r="R80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N85"/>
  <c r="O85"/>
  <c r="P85"/>
  <c r="Q85"/>
  <c r="R85"/>
  <c r="N86"/>
  <c r="O86"/>
  <c r="P86"/>
  <c r="Q86"/>
  <c r="R86"/>
  <c r="N87"/>
  <c r="O87"/>
  <c r="P87"/>
  <c r="Q87"/>
  <c r="R87"/>
  <c r="N88"/>
  <c r="O88"/>
  <c r="P88"/>
  <c r="Q88"/>
  <c r="R88"/>
  <c r="N89"/>
  <c r="O89"/>
  <c r="P89"/>
  <c r="Q89"/>
  <c r="R89"/>
  <c r="N90"/>
  <c r="O90"/>
  <c r="P90"/>
  <c r="Q90"/>
  <c r="R90"/>
  <c r="N91"/>
  <c r="O91"/>
  <c r="P91"/>
  <c r="Q91"/>
  <c r="R91"/>
  <c r="N92"/>
  <c r="O92"/>
  <c r="P92"/>
  <c r="Q92"/>
  <c r="R92"/>
  <c r="N93"/>
  <c r="O93"/>
  <c r="P93"/>
  <c r="Q93"/>
  <c r="R93"/>
  <c r="N94"/>
  <c r="O94"/>
  <c r="P94"/>
  <c r="Q94"/>
  <c r="R94"/>
  <c r="N95"/>
  <c r="O95"/>
  <c r="P95"/>
  <c r="Q95"/>
  <c r="R95"/>
  <c r="N96"/>
  <c r="O96"/>
  <c r="P96"/>
  <c r="Q96"/>
  <c r="R96"/>
  <c r="N97"/>
  <c r="O97"/>
  <c r="P97"/>
  <c r="Q97"/>
  <c r="R97"/>
  <c r="D74"/>
  <c r="B85" i="22" s="1"/>
  <c r="E74" i="2"/>
  <c r="B85" i="25" s="1"/>
  <c r="F74" i="2"/>
  <c r="G74"/>
  <c r="B85" i="28" s="1"/>
  <c r="C85" s="1"/>
  <c r="H74" i="2"/>
  <c r="I74"/>
  <c r="B85" i="31" s="1"/>
  <c r="J74" i="2"/>
  <c r="B85" i="37" s="1"/>
  <c r="L74" i="2"/>
  <c r="M74"/>
  <c r="D75"/>
  <c r="B86" i="22" s="1"/>
  <c r="E75" i="2"/>
  <c r="B86" i="25" s="1"/>
  <c r="F75" i="2"/>
  <c r="G75"/>
  <c r="B86" i="28" s="1"/>
  <c r="C86" s="1"/>
  <c r="H75" i="2"/>
  <c r="I75"/>
  <c r="B86" i="31" s="1"/>
  <c r="J75" i="2"/>
  <c r="B86" i="37" s="1"/>
  <c r="L75" i="2"/>
  <c r="M75"/>
  <c r="D76"/>
  <c r="B87" i="22" s="1"/>
  <c r="E76" i="2"/>
  <c r="B87" i="25" s="1"/>
  <c r="F76" i="2"/>
  <c r="G76"/>
  <c r="B87" i="28" s="1"/>
  <c r="C87" s="1"/>
  <c r="H76" i="2"/>
  <c r="I76"/>
  <c r="B87" i="31" s="1"/>
  <c r="J76" i="2"/>
  <c r="B87" i="37" s="1"/>
  <c r="L76" i="2"/>
  <c r="M76"/>
  <c r="D77"/>
  <c r="B88" i="22" s="1"/>
  <c r="E77" i="2"/>
  <c r="B88" i="25" s="1"/>
  <c r="F77" i="2"/>
  <c r="G77"/>
  <c r="B88" i="28" s="1"/>
  <c r="C88" s="1"/>
  <c r="H77" i="2"/>
  <c r="I77"/>
  <c r="B88" i="31" s="1"/>
  <c r="J77" i="2"/>
  <c r="B88" i="37" s="1"/>
  <c r="L77" i="2"/>
  <c r="M77"/>
  <c r="D78"/>
  <c r="B89" i="22" s="1"/>
  <c r="E78" i="2"/>
  <c r="B89" i="25" s="1"/>
  <c r="F78" i="2"/>
  <c r="G78"/>
  <c r="B89" i="28" s="1"/>
  <c r="C89" s="1"/>
  <c r="H78" i="2"/>
  <c r="I78"/>
  <c r="B89" i="31" s="1"/>
  <c r="J78" i="2"/>
  <c r="B89" i="37" s="1"/>
  <c r="L78" i="2"/>
  <c r="M78"/>
  <c r="D79"/>
  <c r="B90" i="22" s="1"/>
  <c r="E79" i="2"/>
  <c r="B90" i="25" s="1"/>
  <c r="F79" i="2"/>
  <c r="G79"/>
  <c r="B90" i="28" s="1"/>
  <c r="C90" s="1"/>
  <c r="H79" i="2"/>
  <c r="I79"/>
  <c r="B90" i="31" s="1"/>
  <c r="J79" i="2"/>
  <c r="B90" i="37" s="1"/>
  <c r="L79" i="2"/>
  <c r="M79"/>
  <c r="D80"/>
  <c r="B91" i="22" s="1"/>
  <c r="E80" i="2"/>
  <c r="B91" i="25" s="1"/>
  <c r="F80" i="2"/>
  <c r="G80"/>
  <c r="B91" i="28" s="1"/>
  <c r="C91" s="1"/>
  <c r="H80" i="2"/>
  <c r="I80"/>
  <c r="B91" i="31" s="1"/>
  <c r="J80" i="2"/>
  <c r="B91" i="37" s="1"/>
  <c r="L80" i="2"/>
  <c r="M80"/>
  <c r="D81"/>
  <c r="B92" i="22" s="1"/>
  <c r="E81" i="2"/>
  <c r="B92" i="25" s="1"/>
  <c r="F81" i="2"/>
  <c r="G81"/>
  <c r="B92" i="28" s="1"/>
  <c r="C92" s="1"/>
  <c r="H81" i="2"/>
  <c r="I81"/>
  <c r="B92" i="31" s="1"/>
  <c r="J81" i="2"/>
  <c r="B92" i="37" s="1"/>
  <c r="L81" i="2"/>
  <c r="M81"/>
  <c r="D82"/>
  <c r="B93" i="22" s="1"/>
  <c r="E82" i="2"/>
  <c r="B93" i="25" s="1"/>
  <c r="F82" i="2"/>
  <c r="G82"/>
  <c r="B93" i="28" s="1"/>
  <c r="C93" s="1"/>
  <c r="H82" i="2"/>
  <c r="I82"/>
  <c r="B93" i="31" s="1"/>
  <c r="J82" i="2"/>
  <c r="B93" i="37" s="1"/>
  <c r="L82" i="2"/>
  <c r="M82"/>
  <c r="D83"/>
  <c r="B94" i="22" s="1"/>
  <c r="E83" i="2"/>
  <c r="B94" i="25" s="1"/>
  <c r="F83" i="2"/>
  <c r="G83"/>
  <c r="B94" i="28" s="1"/>
  <c r="C94" s="1"/>
  <c r="H83" i="2"/>
  <c r="I83"/>
  <c r="B94" i="31" s="1"/>
  <c r="J83" i="2"/>
  <c r="B94" i="37" s="1"/>
  <c r="L83" i="2"/>
  <c r="M83"/>
  <c r="D84"/>
  <c r="B95" i="22" s="1"/>
  <c r="E84" i="2"/>
  <c r="B95" i="25" s="1"/>
  <c r="F84" i="2"/>
  <c r="G84"/>
  <c r="B95" i="28" s="1"/>
  <c r="C95" s="1"/>
  <c r="H84" i="2"/>
  <c r="I84"/>
  <c r="B95" i="31" s="1"/>
  <c r="J84" i="2"/>
  <c r="B95" i="37" s="1"/>
  <c r="L84" i="2"/>
  <c r="M84"/>
  <c r="D85"/>
  <c r="B96" i="22" s="1"/>
  <c r="E85" i="2"/>
  <c r="B96" i="25" s="1"/>
  <c r="F85" i="2"/>
  <c r="G85"/>
  <c r="B96" i="28" s="1"/>
  <c r="C96" s="1"/>
  <c r="H85" i="2"/>
  <c r="I85"/>
  <c r="B96" i="31" s="1"/>
  <c r="J85" i="2"/>
  <c r="B96" i="37" s="1"/>
  <c r="L85" i="2"/>
  <c r="M85"/>
  <c r="D86"/>
  <c r="B97" i="22" s="1"/>
  <c r="E86" i="2"/>
  <c r="B97" i="25" s="1"/>
  <c r="F86" i="2"/>
  <c r="G86"/>
  <c r="B97" i="28" s="1"/>
  <c r="C97" s="1"/>
  <c r="H86" i="2"/>
  <c r="I86"/>
  <c r="B97" i="31" s="1"/>
  <c r="J86" i="2"/>
  <c r="B97" i="37" s="1"/>
  <c r="L86" i="2"/>
  <c r="M86"/>
  <c r="D87"/>
  <c r="B98" i="22" s="1"/>
  <c r="E87" i="2"/>
  <c r="B98" i="25" s="1"/>
  <c r="F87" i="2"/>
  <c r="G87"/>
  <c r="B98" i="28" s="1"/>
  <c r="C98" s="1"/>
  <c r="H87" i="2"/>
  <c r="I87"/>
  <c r="B98" i="31" s="1"/>
  <c r="J87" i="2"/>
  <c r="B98" i="37" s="1"/>
  <c r="L87" i="2"/>
  <c r="M87"/>
  <c r="D88"/>
  <c r="B99" i="22" s="1"/>
  <c r="E88" i="2"/>
  <c r="B99" i="25" s="1"/>
  <c r="F88" i="2"/>
  <c r="G88"/>
  <c r="B99" i="28" s="1"/>
  <c r="C99" s="1"/>
  <c r="H88" i="2"/>
  <c r="I88"/>
  <c r="B99" i="31" s="1"/>
  <c r="J88" i="2"/>
  <c r="B99" i="37" s="1"/>
  <c r="L88" i="2"/>
  <c r="M88"/>
  <c r="D89"/>
  <c r="B100" i="22" s="1"/>
  <c r="E89" i="2"/>
  <c r="B100" i="25" s="1"/>
  <c r="F89" i="2"/>
  <c r="G89"/>
  <c r="B100" i="28" s="1"/>
  <c r="C100" s="1"/>
  <c r="H89" i="2"/>
  <c r="I89"/>
  <c r="B100" i="31" s="1"/>
  <c r="J89" i="2"/>
  <c r="B100" i="37" s="1"/>
  <c r="L89" i="2"/>
  <c r="M89"/>
  <c r="D90"/>
  <c r="B101" i="22" s="1"/>
  <c r="E90" i="2"/>
  <c r="B101" i="25" s="1"/>
  <c r="F90" i="2"/>
  <c r="G90"/>
  <c r="B101" i="28" s="1"/>
  <c r="C101" s="1"/>
  <c r="H90" i="2"/>
  <c r="I90"/>
  <c r="B101" i="31" s="1"/>
  <c r="J90" i="2"/>
  <c r="B101" i="37" s="1"/>
  <c r="L90" i="2"/>
  <c r="M90"/>
  <c r="D91"/>
  <c r="B102" i="22" s="1"/>
  <c r="E91" i="2"/>
  <c r="B102" i="25" s="1"/>
  <c r="F91" i="2"/>
  <c r="G91"/>
  <c r="B102" i="28" s="1"/>
  <c r="C102" s="1"/>
  <c r="H91" i="2"/>
  <c r="I91"/>
  <c r="B102" i="31" s="1"/>
  <c r="J91" i="2"/>
  <c r="B102" i="37" s="1"/>
  <c r="L91" i="2"/>
  <c r="M91"/>
  <c r="D92"/>
  <c r="B103" i="22" s="1"/>
  <c r="E92" i="2"/>
  <c r="B103" i="25" s="1"/>
  <c r="F92" i="2"/>
  <c r="G92"/>
  <c r="B103" i="28" s="1"/>
  <c r="C103" s="1"/>
  <c r="H92" i="2"/>
  <c r="I92"/>
  <c r="B103" i="31" s="1"/>
  <c r="J92" i="2"/>
  <c r="B103" i="37" s="1"/>
  <c r="L92" i="2"/>
  <c r="M92"/>
  <c r="D93"/>
  <c r="B104" i="22" s="1"/>
  <c r="E93" i="2"/>
  <c r="B104" i="25" s="1"/>
  <c r="F93" i="2"/>
  <c r="G93"/>
  <c r="B104" i="28" s="1"/>
  <c r="C104" s="1"/>
  <c r="H93" i="2"/>
  <c r="I93"/>
  <c r="B104" i="31" s="1"/>
  <c r="J93" i="2"/>
  <c r="B104" i="37" s="1"/>
  <c r="L93" i="2"/>
  <c r="M93"/>
  <c r="D94"/>
  <c r="B105" i="22" s="1"/>
  <c r="E94" i="2"/>
  <c r="B105" i="25" s="1"/>
  <c r="F94" i="2"/>
  <c r="G94"/>
  <c r="B105" i="28" s="1"/>
  <c r="C105" s="1"/>
  <c r="H94" i="2"/>
  <c r="I94"/>
  <c r="B105" i="31" s="1"/>
  <c r="J94" i="2"/>
  <c r="B105" i="37" s="1"/>
  <c r="L94" i="2"/>
  <c r="M94"/>
  <c r="D95"/>
  <c r="B106" i="22" s="1"/>
  <c r="E95" i="2"/>
  <c r="B106" i="25" s="1"/>
  <c r="F95" i="2"/>
  <c r="G95"/>
  <c r="B106" i="28" s="1"/>
  <c r="C106" s="1"/>
  <c r="H95" i="2"/>
  <c r="I95"/>
  <c r="B106" i="31" s="1"/>
  <c r="J95" i="2"/>
  <c r="B106" i="37" s="1"/>
  <c r="L95" i="2"/>
  <c r="M95"/>
  <c r="D96"/>
  <c r="B107" i="22" s="1"/>
  <c r="E96" i="2"/>
  <c r="B107" i="25" s="1"/>
  <c r="F96" i="2"/>
  <c r="G96"/>
  <c r="B107" i="28" s="1"/>
  <c r="C107" s="1"/>
  <c r="H96" i="2"/>
  <c r="I96"/>
  <c r="B107" i="31" s="1"/>
  <c r="J96" i="2"/>
  <c r="B107" i="37" s="1"/>
  <c r="L96" i="2"/>
  <c r="M96"/>
  <c r="D97"/>
  <c r="B108" i="22" s="1"/>
  <c r="E97" i="2"/>
  <c r="B108" i="25" s="1"/>
  <c r="F97" i="2"/>
  <c r="G97"/>
  <c r="B108" i="28" s="1"/>
  <c r="C108" s="1"/>
  <c r="H97" i="2"/>
  <c r="I97"/>
  <c r="B108" i="31" s="1"/>
  <c r="J97" i="2"/>
  <c r="B108" i="37" s="1"/>
  <c r="L97" i="2"/>
  <c r="M97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N50"/>
  <c r="O50"/>
  <c r="P50"/>
  <c r="Q50"/>
  <c r="R50"/>
  <c r="N51"/>
  <c r="O51"/>
  <c r="P51"/>
  <c r="Q51"/>
  <c r="R51"/>
  <c r="N52"/>
  <c r="O52"/>
  <c r="P52"/>
  <c r="Q52"/>
  <c r="R52"/>
  <c r="N53"/>
  <c r="O53"/>
  <c r="P53"/>
  <c r="Q53"/>
  <c r="R53"/>
  <c r="N54"/>
  <c r="O54"/>
  <c r="P54"/>
  <c r="Q54"/>
  <c r="R54"/>
  <c r="N55"/>
  <c r="O55"/>
  <c r="P55"/>
  <c r="Q55"/>
  <c r="R55"/>
  <c r="N56"/>
  <c r="O56"/>
  <c r="P56"/>
  <c r="Q56"/>
  <c r="R56"/>
  <c r="N57"/>
  <c r="O57"/>
  <c r="P57"/>
  <c r="Q57"/>
  <c r="R57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2"/>
  <c r="O62"/>
  <c r="P62"/>
  <c r="Q62"/>
  <c r="R62"/>
  <c r="N63"/>
  <c r="O63"/>
  <c r="P63"/>
  <c r="Q63"/>
  <c r="R63"/>
  <c r="N64"/>
  <c r="O64"/>
  <c r="P64"/>
  <c r="Q64"/>
  <c r="R64"/>
  <c r="N65"/>
  <c r="O65"/>
  <c r="P65"/>
  <c r="Q65"/>
  <c r="R65"/>
  <c r="N66"/>
  <c r="O66"/>
  <c r="P66"/>
  <c r="Q66"/>
  <c r="R66"/>
  <c r="N67"/>
  <c r="O67"/>
  <c r="P67"/>
  <c r="Q67"/>
  <c r="R67"/>
  <c r="N68"/>
  <c r="O68"/>
  <c r="P68"/>
  <c r="Q68"/>
  <c r="R68"/>
  <c r="N69"/>
  <c r="O69"/>
  <c r="P69"/>
  <c r="Q69"/>
  <c r="R69"/>
  <c r="N70"/>
  <c r="O70"/>
  <c r="P70"/>
  <c r="Q70"/>
  <c r="R70"/>
  <c r="N71"/>
  <c r="O71"/>
  <c r="P71"/>
  <c r="Q71"/>
  <c r="R71"/>
  <c r="N72"/>
  <c r="O72"/>
  <c r="P72"/>
  <c r="Q72"/>
  <c r="R72"/>
  <c r="N73"/>
  <c r="O73"/>
  <c r="P73"/>
  <c r="Q73"/>
  <c r="R73"/>
  <c r="D50"/>
  <c r="B61" i="22" s="1"/>
  <c r="E50" i="2"/>
  <c r="B61" i="25" s="1"/>
  <c r="F50" i="2"/>
  <c r="G50"/>
  <c r="B61" i="28" s="1"/>
  <c r="C61" s="1"/>
  <c r="H50" i="2"/>
  <c r="I50"/>
  <c r="B61" i="31" s="1"/>
  <c r="J50" i="2"/>
  <c r="B61" i="37" s="1"/>
  <c r="L50" i="2"/>
  <c r="M50"/>
  <c r="D51"/>
  <c r="B62" i="22" s="1"/>
  <c r="E51" i="2"/>
  <c r="B62" i="25" s="1"/>
  <c r="F51" i="2"/>
  <c r="G51"/>
  <c r="B62" i="28" s="1"/>
  <c r="C62" s="1"/>
  <c r="H51" i="2"/>
  <c r="I51"/>
  <c r="B62" i="31" s="1"/>
  <c r="J51" i="2"/>
  <c r="B62" i="37" s="1"/>
  <c r="L51" i="2"/>
  <c r="M51"/>
  <c r="D52"/>
  <c r="B63" i="22" s="1"/>
  <c r="E52" i="2"/>
  <c r="B63" i="25" s="1"/>
  <c r="F52" i="2"/>
  <c r="G52"/>
  <c r="B63" i="28" s="1"/>
  <c r="C63" s="1"/>
  <c r="H52" i="2"/>
  <c r="I52"/>
  <c r="B63" i="31" s="1"/>
  <c r="J52" i="2"/>
  <c r="B63" i="37" s="1"/>
  <c r="L52" i="2"/>
  <c r="M52"/>
  <c r="D53"/>
  <c r="B64" i="22" s="1"/>
  <c r="E53" i="2"/>
  <c r="B64" i="25" s="1"/>
  <c r="F53" i="2"/>
  <c r="G53"/>
  <c r="B64" i="28" s="1"/>
  <c r="C64" s="1"/>
  <c r="H53" i="2"/>
  <c r="I53"/>
  <c r="B64" i="31" s="1"/>
  <c r="J53" i="2"/>
  <c r="B64" i="37" s="1"/>
  <c r="L53" i="2"/>
  <c r="M53"/>
  <c r="D54"/>
  <c r="B65" i="22" s="1"/>
  <c r="E54" i="2"/>
  <c r="B65" i="25" s="1"/>
  <c r="F54" i="2"/>
  <c r="G54"/>
  <c r="B65" i="28" s="1"/>
  <c r="C65" s="1"/>
  <c r="H54" i="2"/>
  <c r="I54"/>
  <c r="B65" i="31" s="1"/>
  <c r="J54" i="2"/>
  <c r="B65" i="37" s="1"/>
  <c r="L54" i="2"/>
  <c r="M54"/>
  <c r="D55"/>
  <c r="B66" i="22" s="1"/>
  <c r="E55" i="2"/>
  <c r="B66" i="25" s="1"/>
  <c r="F55" i="2"/>
  <c r="G55"/>
  <c r="B66" i="28" s="1"/>
  <c r="C66" s="1"/>
  <c r="H55" i="2"/>
  <c r="I55"/>
  <c r="B66" i="31" s="1"/>
  <c r="J55" i="2"/>
  <c r="B66" i="37" s="1"/>
  <c r="L55" i="2"/>
  <c r="M55"/>
  <c r="D56"/>
  <c r="B67" i="22" s="1"/>
  <c r="E56" i="2"/>
  <c r="B67" i="25" s="1"/>
  <c r="F56" i="2"/>
  <c r="G56"/>
  <c r="B67" i="28" s="1"/>
  <c r="C67" s="1"/>
  <c r="H56" i="2"/>
  <c r="I56"/>
  <c r="B67" i="31" s="1"/>
  <c r="J56" i="2"/>
  <c r="B67" i="37" s="1"/>
  <c r="L56" i="2"/>
  <c r="M56"/>
  <c r="D57"/>
  <c r="B68" i="22" s="1"/>
  <c r="E57" i="2"/>
  <c r="B68" i="25" s="1"/>
  <c r="F57" i="2"/>
  <c r="G57"/>
  <c r="B68" i="28" s="1"/>
  <c r="C68" s="1"/>
  <c r="H57" i="2"/>
  <c r="I57"/>
  <c r="B68" i="31" s="1"/>
  <c r="J57" i="2"/>
  <c r="B68" i="37" s="1"/>
  <c r="L57" i="2"/>
  <c r="M57"/>
  <c r="D58"/>
  <c r="B69" i="22" s="1"/>
  <c r="E58" i="2"/>
  <c r="B69" i="25" s="1"/>
  <c r="F58" i="2"/>
  <c r="G58"/>
  <c r="B69" i="28" s="1"/>
  <c r="C69" s="1"/>
  <c r="H58" i="2"/>
  <c r="I58"/>
  <c r="B69" i="31" s="1"/>
  <c r="J58" i="2"/>
  <c r="B69" i="37" s="1"/>
  <c r="L58" i="2"/>
  <c r="M58"/>
  <c r="D59"/>
  <c r="B70" i="22" s="1"/>
  <c r="E59" i="2"/>
  <c r="B70" i="25" s="1"/>
  <c r="F59" i="2"/>
  <c r="G59"/>
  <c r="B70" i="28" s="1"/>
  <c r="C70" s="1"/>
  <c r="H59" i="2"/>
  <c r="I59"/>
  <c r="B70" i="31" s="1"/>
  <c r="J59" i="2"/>
  <c r="B70" i="37" s="1"/>
  <c r="L59" i="2"/>
  <c r="M59"/>
  <c r="D60"/>
  <c r="B71" i="22" s="1"/>
  <c r="E60" i="2"/>
  <c r="B71" i="25" s="1"/>
  <c r="F60" i="2"/>
  <c r="G60"/>
  <c r="B71" i="28" s="1"/>
  <c r="C71" s="1"/>
  <c r="H60" i="2"/>
  <c r="I60"/>
  <c r="B71" i="31" s="1"/>
  <c r="J60" i="2"/>
  <c r="B71" i="37" s="1"/>
  <c r="L60" i="2"/>
  <c r="M60"/>
  <c r="F61"/>
  <c r="G61"/>
  <c r="B72" i="28" s="1"/>
  <c r="C72" s="1"/>
  <c r="H61" i="2"/>
  <c r="I61"/>
  <c r="B72" i="31" s="1"/>
  <c r="J61" i="2"/>
  <c r="B72" i="37" s="1"/>
  <c r="L61" i="2"/>
  <c r="M61"/>
  <c r="D62"/>
  <c r="B73" i="22" s="1"/>
  <c r="E62" i="2"/>
  <c r="B73" i="25" s="1"/>
  <c r="F62" i="2"/>
  <c r="G62"/>
  <c r="B73" i="28" s="1"/>
  <c r="C73" s="1"/>
  <c r="H62" i="2"/>
  <c r="I62"/>
  <c r="B73" i="31" s="1"/>
  <c r="J62" i="2"/>
  <c r="B73" i="37" s="1"/>
  <c r="L62" i="2"/>
  <c r="M62"/>
  <c r="D63"/>
  <c r="B74" i="22" s="1"/>
  <c r="E63" i="2"/>
  <c r="B74" i="25" s="1"/>
  <c r="F63" i="2"/>
  <c r="G63"/>
  <c r="B74" i="28" s="1"/>
  <c r="C74" s="1"/>
  <c r="H63" i="2"/>
  <c r="I63"/>
  <c r="B74" i="31" s="1"/>
  <c r="J63" i="2"/>
  <c r="B74" i="37" s="1"/>
  <c r="L63" i="2"/>
  <c r="M63"/>
  <c r="D64"/>
  <c r="B75" i="22" s="1"/>
  <c r="E64" i="2"/>
  <c r="B75" i="25" s="1"/>
  <c r="F64" i="2"/>
  <c r="G64"/>
  <c r="B75" i="28" s="1"/>
  <c r="C75" s="1"/>
  <c r="H64" i="2"/>
  <c r="I64"/>
  <c r="B75" i="31" s="1"/>
  <c r="J64" i="2"/>
  <c r="B75" i="37" s="1"/>
  <c r="L64" i="2"/>
  <c r="M64"/>
  <c r="D65"/>
  <c r="B76" i="22" s="1"/>
  <c r="E65" i="2"/>
  <c r="B76" i="25" s="1"/>
  <c r="F65" i="2"/>
  <c r="G65"/>
  <c r="B76" i="28" s="1"/>
  <c r="C76" s="1"/>
  <c r="H65" i="2"/>
  <c r="I65"/>
  <c r="B76" i="31" s="1"/>
  <c r="J65" i="2"/>
  <c r="B76" i="37" s="1"/>
  <c r="L65" i="2"/>
  <c r="M65"/>
  <c r="D66"/>
  <c r="B77" i="22" s="1"/>
  <c r="E66" i="2"/>
  <c r="B77" i="25" s="1"/>
  <c r="F66" i="2"/>
  <c r="G66"/>
  <c r="B77" i="28" s="1"/>
  <c r="C77" s="1"/>
  <c r="H66" i="2"/>
  <c r="I66"/>
  <c r="B77" i="31" s="1"/>
  <c r="J66" i="2"/>
  <c r="B77" i="37" s="1"/>
  <c r="L66" i="2"/>
  <c r="M66"/>
  <c r="D67"/>
  <c r="B78" i="22" s="1"/>
  <c r="E67" i="2"/>
  <c r="B78" i="25" s="1"/>
  <c r="F67" i="2"/>
  <c r="G67"/>
  <c r="B78" i="28" s="1"/>
  <c r="C78" s="1"/>
  <c r="H67" i="2"/>
  <c r="I67"/>
  <c r="B78" i="31" s="1"/>
  <c r="J67" i="2"/>
  <c r="B78" i="37" s="1"/>
  <c r="L67" i="2"/>
  <c r="M67"/>
  <c r="D68"/>
  <c r="B79" i="22" s="1"/>
  <c r="E68" i="2"/>
  <c r="B79" i="25" s="1"/>
  <c r="F68" i="2"/>
  <c r="G68"/>
  <c r="B79" i="28" s="1"/>
  <c r="C79" s="1"/>
  <c r="H68" i="2"/>
  <c r="I68"/>
  <c r="B79" i="31" s="1"/>
  <c r="J68" i="2"/>
  <c r="B79" i="37" s="1"/>
  <c r="L68" i="2"/>
  <c r="M68"/>
  <c r="D69"/>
  <c r="B80" i="22" s="1"/>
  <c r="E69" i="2"/>
  <c r="B80" i="25" s="1"/>
  <c r="F69" i="2"/>
  <c r="G69"/>
  <c r="B80" i="28" s="1"/>
  <c r="C80" s="1"/>
  <c r="H69" i="2"/>
  <c r="I69"/>
  <c r="B80" i="31" s="1"/>
  <c r="J69" i="2"/>
  <c r="B80" i="37" s="1"/>
  <c r="L69" i="2"/>
  <c r="M69"/>
  <c r="D70"/>
  <c r="B81" i="22" s="1"/>
  <c r="E70" i="2"/>
  <c r="B81" i="25" s="1"/>
  <c r="F70" i="2"/>
  <c r="G70"/>
  <c r="B81" i="28" s="1"/>
  <c r="C81" s="1"/>
  <c r="H70" i="2"/>
  <c r="I70"/>
  <c r="B81" i="31" s="1"/>
  <c r="J70" i="2"/>
  <c r="B81" i="37" s="1"/>
  <c r="L70" i="2"/>
  <c r="M70"/>
  <c r="D71"/>
  <c r="B82" i="22" s="1"/>
  <c r="E71" i="2"/>
  <c r="B82" i="25" s="1"/>
  <c r="F71" i="2"/>
  <c r="G71"/>
  <c r="B82" i="28" s="1"/>
  <c r="C82" s="1"/>
  <c r="H71" i="2"/>
  <c r="I71"/>
  <c r="B82" i="31" s="1"/>
  <c r="J71" i="2"/>
  <c r="B82" i="37" s="1"/>
  <c r="L71" i="2"/>
  <c r="M71"/>
  <c r="D72"/>
  <c r="B83" i="22" s="1"/>
  <c r="E72" i="2"/>
  <c r="B83" i="25" s="1"/>
  <c r="F72" i="2"/>
  <c r="G72"/>
  <c r="B83" i="28" s="1"/>
  <c r="C83" s="1"/>
  <c r="H72" i="2"/>
  <c r="I72"/>
  <c r="B83" i="31" s="1"/>
  <c r="J72" i="2"/>
  <c r="B83" i="37" s="1"/>
  <c r="L72" i="2"/>
  <c r="M72"/>
  <c r="D73"/>
  <c r="B84" i="22" s="1"/>
  <c r="E73" i="2"/>
  <c r="B84" i="25" s="1"/>
  <c r="F73" i="2"/>
  <c r="G73"/>
  <c r="B84" i="28" s="1"/>
  <c r="C84" s="1"/>
  <c r="H73" i="2"/>
  <c r="I73"/>
  <c r="B84" i="31" s="1"/>
  <c r="J73" i="2"/>
  <c r="B84" i="37" s="1"/>
  <c r="L73" i="2"/>
  <c r="M73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40"/>
  <c r="O40"/>
  <c r="P40"/>
  <c r="Q40"/>
  <c r="R40"/>
  <c r="N41"/>
  <c r="O41"/>
  <c r="P41"/>
  <c r="Q41"/>
  <c r="R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D26"/>
  <c r="B37" i="22" s="1"/>
  <c r="E26" i="2"/>
  <c r="B37" i="25" s="1"/>
  <c r="F26" i="2"/>
  <c r="G26"/>
  <c r="B37" i="28" s="1"/>
  <c r="C37" s="1"/>
  <c r="H26" i="2"/>
  <c r="I26"/>
  <c r="B37" i="31" s="1"/>
  <c r="J26" i="2"/>
  <c r="B37" i="37" s="1"/>
  <c r="L26" i="2"/>
  <c r="M26"/>
  <c r="D27"/>
  <c r="B38" i="22" s="1"/>
  <c r="E27" i="2"/>
  <c r="B38" i="25" s="1"/>
  <c r="F27" i="2"/>
  <c r="G27"/>
  <c r="B38" i="28" s="1"/>
  <c r="C38" s="1"/>
  <c r="H27" i="2"/>
  <c r="I27"/>
  <c r="B38" i="31" s="1"/>
  <c r="J27" i="2"/>
  <c r="B38" i="37" s="1"/>
  <c r="L27" i="2"/>
  <c r="M27"/>
  <c r="D28"/>
  <c r="B39" i="22" s="1"/>
  <c r="E28" i="2"/>
  <c r="B39" i="25" s="1"/>
  <c r="F28" i="2"/>
  <c r="G28"/>
  <c r="B39" i="28" s="1"/>
  <c r="C39" s="1"/>
  <c r="H28" i="2"/>
  <c r="I28"/>
  <c r="B39" i="31" s="1"/>
  <c r="J28" i="2"/>
  <c r="B39" i="37" s="1"/>
  <c r="L28" i="2"/>
  <c r="M28"/>
  <c r="D29"/>
  <c r="B40" i="22" s="1"/>
  <c r="E29" i="2"/>
  <c r="B40" i="25" s="1"/>
  <c r="F29" i="2"/>
  <c r="G29"/>
  <c r="B40" i="28" s="1"/>
  <c r="C40" s="1"/>
  <c r="H29" i="2"/>
  <c r="I29"/>
  <c r="B40" i="31" s="1"/>
  <c r="J29" i="2"/>
  <c r="B40" i="37" s="1"/>
  <c r="L29" i="2"/>
  <c r="M29"/>
  <c r="D30"/>
  <c r="B41" i="22" s="1"/>
  <c r="E30" i="2"/>
  <c r="B41" i="25" s="1"/>
  <c r="F30" i="2"/>
  <c r="G30"/>
  <c r="B41" i="28" s="1"/>
  <c r="C41" s="1"/>
  <c r="H30" i="2"/>
  <c r="I30"/>
  <c r="B41" i="31" s="1"/>
  <c r="J30" i="2"/>
  <c r="B41" i="37" s="1"/>
  <c r="L30" i="2"/>
  <c r="M30"/>
  <c r="D31"/>
  <c r="B42" i="22" s="1"/>
  <c r="E31" i="2"/>
  <c r="B42" i="25" s="1"/>
  <c r="F31" i="2"/>
  <c r="G31"/>
  <c r="B42" i="28" s="1"/>
  <c r="C42" s="1"/>
  <c r="H31" i="2"/>
  <c r="I31"/>
  <c r="B42" i="31" s="1"/>
  <c r="J31" i="2"/>
  <c r="B42" i="37" s="1"/>
  <c r="L31" i="2"/>
  <c r="M31"/>
  <c r="D32"/>
  <c r="B43" i="22" s="1"/>
  <c r="E32" i="2"/>
  <c r="B43" i="25" s="1"/>
  <c r="F32" i="2"/>
  <c r="G32"/>
  <c r="B43" i="28" s="1"/>
  <c r="C43" s="1"/>
  <c r="H32" i="2"/>
  <c r="I32"/>
  <c r="B43" i="31" s="1"/>
  <c r="J32" i="2"/>
  <c r="B43" i="37" s="1"/>
  <c r="L32" i="2"/>
  <c r="M32"/>
  <c r="D33"/>
  <c r="B44" i="22" s="1"/>
  <c r="E33" i="2"/>
  <c r="B44" i="25" s="1"/>
  <c r="F33" i="2"/>
  <c r="G33"/>
  <c r="B44" i="28" s="1"/>
  <c r="C44" s="1"/>
  <c r="H33" i="2"/>
  <c r="I33"/>
  <c r="B44" i="31" s="1"/>
  <c r="J33" i="2"/>
  <c r="B44" i="37" s="1"/>
  <c r="L33" i="2"/>
  <c r="M33"/>
  <c r="D34"/>
  <c r="B45" i="22" s="1"/>
  <c r="E34" i="2"/>
  <c r="B45" i="25" s="1"/>
  <c r="F34" i="2"/>
  <c r="G34"/>
  <c r="B45" i="28" s="1"/>
  <c r="C45" s="1"/>
  <c r="H34" i="2"/>
  <c r="I34"/>
  <c r="B45" i="31" s="1"/>
  <c r="J34" i="2"/>
  <c r="B45" i="37" s="1"/>
  <c r="L34" i="2"/>
  <c r="M34"/>
  <c r="D35"/>
  <c r="B46" i="22" s="1"/>
  <c r="E35" i="2"/>
  <c r="B46" i="25" s="1"/>
  <c r="F35" i="2"/>
  <c r="G35"/>
  <c r="B46" i="28" s="1"/>
  <c r="C46" s="1"/>
  <c r="H35" i="2"/>
  <c r="I35"/>
  <c r="B46" i="31" s="1"/>
  <c r="J35" i="2"/>
  <c r="B46" i="37" s="1"/>
  <c r="L35" i="2"/>
  <c r="M35"/>
  <c r="D36"/>
  <c r="B47" i="22" s="1"/>
  <c r="E36" i="2"/>
  <c r="B47" i="25" s="1"/>
  <c r="F36" i="2"/>
  <c r="G36"/>
  <c r="B47" i="28" s="1"/>
  <c r="C47" s="1"/>
  <c r="H36" i="2"/>
  <c r="I36"/>
  <c r="B47" i="31" s="1"/>
  <c r="J36" i="2"/>
  <c r="B47" i="37" s="1"/>
  <c r="L36" i="2"/>
  <c r="M36"/>
  <c r="D37"/>
  <c r="B48" i="22" s="1"/>
  <c r="E37" i="2"/>
  <c r="B48" i="25" s="1"/>
  <c r="F37" i="2"/>
  <c r="G37"/>
  <c r="B48" i="28" s="1"/>
  <c r="C48" s="1"/>
  <c r="H37" i="2"/>
  <c r="I37"/>
  <c r="B48" i="31" s="1"/>
  <c r="J37" i="2"/>
  <c r="B48" i="37" s="1"/>
  <c r="D38" i="2"/>
  <c r="B49" i="22" s="1"/>
  <c r="E38" i="2"/>
  <c r="B49" i="25" s="1"/>
  <c r="F38" i="2"/>
  <c r="G38"/>
  <c r="B49" i="28" s="1"/>
  <c r="C49" s="1"/>
  <c r="H38" i="2"/>
  <c r="I38"/>
  <c r="B49" i="31" s="1"/>
  <c r="J38" i="2"/>
  <c r="B49" i="37" s="1"/>
  <c r="D39" i="2"/>
  <c r="B50" i="22" s="1"/>
  <c r="E39" i="2"/>
  <c r="B50" i="25" s="1"/>
  <c r="F39" i="2"/>
  <c r="G39"/>
  <c r="B50" i="28" s="1"/>
  <c r="C50" s="1"/>
  <c r="H39" i="2"/>
  <c r="I39"/>
  <c r="B50" i="31" s="1"/>
  <c r="J39" i="2"/>
  <c r="B50" i="37" s="1"/>
  <c r="D40" i="2"/>
  <c r="B51" i="22" s="1"/>
  <c r="E40" i="2"/>
  <c r="B51" i="25" s="1"/>
  <c r="F40" i="2"/>
  <c r="G40"/>
  <c r="B51" i="28" s="1"/>
  <c r="C51" s="1"/>
  <c r="H40" i="2"/>
  <c r="I40"/>
  <c r="B51" i="31" s="1"/>
  <c r="J40" i="2"/>
  <c r="B51" i="37" s="1"/>
  <c r="L40" i="2"/>
  <c r="M40"/>
  <c r="D41"/>
  <c r="B52" i="22" s="1"/>
  <c r="E41" i="2"/>
  <c r="B52" i="25" s="1"/>
  <c r="F41" i="2"/>
  <c r="G41"/>
  <c r="B52" i="28" s="1"/>
  <c r="C52" s="1"/>
  <c r="H41" i="2"/>
  <c r="I41"/>
  <c r="B52" i="31" s="1"/>
  <c r="J41" i="2"/>
  <c r="B52" i="37" s="1"/>
  <c r="L41" i="2"/>
  <c r="M41"/>
  <c r="D42"/>
  <c r="B53" i="22" s="1"/>
  <c r="E42" i="2"/>
  <c r="B53" i="25" s="1"/>
  <c r="F42" i="2"/>
  <c r="G42"/>
  <c r="B53" i="28" s="1"/>
  <c r="C53" s="1"/>
  <c r="H42" i="2"/>
  <c r="I42"/>
  <c r="B53" i="31" s="1"/>
  <c r="J42" i="2"/>
  <c r="B53" i="37" s="1"/>
  <c r="L42" i="2"/>
  <c r="M42"/>
  <c r="D43"/>
  <c r="B54" i="22" s="1"/>
  <c r="E43" i="2"/>
  <c r="B54" i="25" s="1"/>
  <c r="F43" i="2"/>
  <c r="G43"/>
  <c r="B54" i="28" s="1"/>
  <c r="C54" s="1"/>
  <c r="H43" i="2"/>
  <c r="I43"/>
  <c r="B54" i="31" s="1"/>
  <c r="J43" i="2"/>
  <c r="B54" i="37" s="1"/>
  <c r="L43" i="2"/>
  <c r="M43"/>
  <c r="D44"/>
  <c r="B55" i="22" s="1"/>
  <c r="E44" i="2"/>
  <c r="B55" i="25" s="1"/>
  <c r="F44" i="2"/>
  <c r="G44"/>
  <c r="B55" i="28" s="1"/>
  <c r="C55" s="1"/>
  <c r="H44" i="2"/>
  <c r="I44"/>
  <c r="B55" i="31" s="1"/>
  <c r="J44" i="2"/>
  <c r="B55" i="37" s="1"/>
  <c r="L44" i="2"/>
  <c r="M44"/>
  <c r="D45"/>
  <c r="B56" i="22" s="1"/>
  <c r="E45" i="2"/>
  <c r="B56" i="25" s="1"/>
  <c r="F45" i="2"/>
  <c r="G45"/>
  <c r="B56" i="28" s="1"/>
  <c r="C56" s="1"/>
  <c r="H45" i="2"/>
  <c r="I45"/>
  <c r="B56" i="31" s="1"/>
  <c r="J45" i="2"/>
  <c r="B56" i="37" s="1"/>
  <c r="L45" i="2"/>
  <c r="M45"/>
  <c r="D46"/>
  <c r="B57" i="22" s="1"/>
  <c r="E46" i="2"/>
  <c r="B57" i="25" s="1"/>
  <c r="F46" i="2"/>
  <c r="G46"/>
  <c r="B57" i="28" s="1"/>
  <c r="C57" s="1"/>
  <c r="H46" i="2"/>
  <c r="I46"/>
  <c r="B57" i="31" s="1"/>
  <c r="J46" i="2"/>
  <c r="B57" i="37" s="1"/>
  <c r="L46" i="2"/>
  <c r="M46"/>
  <c r="D47"/>
  <c r="B58" i="22" s="1"/>
  <c r="E47" i="2"/>
  <c r="B58" i="25" s="1"/>
  <c r="F47" i="2"/>
  <c r="G47"/>
  <c r="B58" i="28" s="1"/>
  <c r="C58" s="1"/>
  <c r="H47" i="2"/>
  <c r="I47"/>
  <c r="B58" i="31" s="1"/>
  <c r="J47" i="2"/>
  <c r="B58" i="37" s="1"/>
  <c r="L47" i="2"/>
  <c r="M47"/>
  <c r="D48"/>
  <c r="B59" i="22" s="1"/>
  <c r="E48" i="2"/>
  <c r="B59" i="25" s="1"/>
  <c r="F48" i="2"/>
  <c r="G48"/>
  <c r="B59" i="28" s="1"/>
  <c r="C59" s="1"/>
  <c r="H48" i="2"/>
  <c r="I48"/>
  <c r="B59" i="31" s="1"/>
  <c r="J48" i="2"/>
  <c r="B59" i="37" s="1"/>
  <c r="L48" i="2"/>
  <c r="M48"/>
  <c r="D49"/>
  <c r="B60" i="22" s="1"/>
  <c r="E49" i="2"/>
  <c r="B60" i="25" s="1"/>
  <c r="F49" i="2"/>
  <c r="G49"/>
  <c r="B60" i="28" s="1"/>
  <c r="C60" s="1"/>
  <c r="H49" i="2"/>
  <c r="I49"/>
  <c r="B60" i="31" s="1"/>
  <c r="J49" i="2"/>
  <c r="B60" i="37" s="1"/>
  <c r="L49" i="2"/>
  <c r="M49"/>
  <c r="B26"/>
  <c r="B27"/>
  <c r="B28"/>
  <c r="B29"/>
  <c r="B30"/>
  <c r="B31"/>
  <c r="B32"/>
  <c r="B33"/>
  <c r="B34"/>
  <c r="B35"/>
  <c r="B36"/>
  <c r="B40"/>
  <c r="B41"/>
  <c r="B42"/>
  <c r="B43"/>
  <c r="B44"/>
  <c r="B45"/>
  <c r="B46"/>
  <c r="B47"/>
  <c r="B48"/>
  <c r="B49"/>
  <c r="N2"/>
  <c r="O2"/>
  <c r="P2"/>
  <c r="Q2"/>
  <c r="R2"/>
  <c r="N3"/>
  <c r="O3"/>
  <c r="P3"/>
  <c r="Q3"/>
  <c r="R3"/>
  <c r="N4"/>
  <c r="O4"/>
  <c r="P4"/>
  <c r="Q4"/>
  <c r="R4"/>
  <c r="N5"/>
  <c r="O5"/>
  <c r="P5"/>
  <c r="Q5"/>
  <c r="R5"/>
  <c r="N6"/>
  <c r="O6"/>
  <c r="P6"/>
  <c r="Q6"/>
  <c r="R6"/>
  <c r="N7"/>
  <c r="O7"/>
  <c r="P7"/>
  <c r="Q7"/>
  <c r="R7"/>
  <c r="N8"/>
  <c r="O8"/>
  <c r="P8"/>
  <c r="Q8"/>
  <c r="R8"/>
  <c r="N9"/>
  <c r="O9"/>
  <c r="P9"/>
  <c r="Q9"/>
  <c r="R9"/>
  <c r="N10"/>
  <c r="O10"/>
  <c r="P10"/>
  <c r="Q10"/>
  <c r="R10"/>
  <c r="N11"/>
  <c r="O11"/>
  <c r="P11"/>
  <c r="Q11"/>
  <c r="R11"/>
  <c r="N12"/>
  <c r="O12"/>
  <c r="P12"/>
  <c r="Q12"/>
  <c r="R12"/>
  <c r="N13"/>
  <c r="O13"/>
  <c r="P13"/>
  <c r="Q13"/>
  <c r="R13"/>
  <c r="N14"/>
  <c r="O14"/>
  <c r="P14"/>
  <c r="Q14"/>
  <c r="R14"/>
  <c r="N15"/>
  <c r="O15"/>
  <c r="P15"/>
  <c r="Q15"/>
  <c r="R15"/>
  <c r="N16"/>
  <c r="O16"/>
  <c r="P16"/>
  <c r="Q16"/>
  <c r="R16"/>
  <c r="N17"/>
  <c r="O17"/>
  <c r="P17"/>
  <c r="Q17"/>
  <c r="R17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D2"/>
  <c r="B13" i="22" s="1"/>
  <c r="E2" i="2"/>
  <c r="B13" i="25" s="1"/>
  <c r="F2" i="2"/>
  <c r="G2"/>
  <c r="B13" i="28" s="1"/>
  <c r="C13" s="1"/>
  <c r="H2" i="2"/>
  <c r="I2"/>
  <c r="B13" i="31" s="1"/>
  <c r="J2" i="2"/>
  <c r="B13" i="37" s="1"/>
  <c r="L2" i="2"/>
  <c r="M2"/>
  <c r="D3"/>
  <c r="B14" i="22" s="1"/>
  <c r="E3" i="2"/>
  <c r="B14" i="25" s="1"/>
  <c r="F3" i="2"/>
  <c r="G3"/>
  <c r="B14" i="28" s="1"/>
  <c r="C14" s="1"/>
  <c r="H3" i="2"/>
  <c r="I3"/>
  <c r="B14" i="31" s="1"/>
  <c r="L3" i="2"/>
  <c r="M3"/>
  <c r="D4"/>
  <c r="B15" i="22" s="1"/>
  <c r="E4" i="2"/>
  <c r="B15" i="25" s="1"/>
  <c r="F4" i="2"/>
  <c r="G4"/>
  <c r="B15" i="28" s="1"/>
  <c r="C15" s="1"/>
  <c r="H4" i="2"/>
  <c r="I4"/>
  <c r="B15" i="31" s="1"/>
  <c r="J4" i="2"/>
  <c r="B15" i="37" s="1"/>
  <c r="L4" i="2"/>
  <c r="M4"/>
  <c r="D5"/>
  <c r="B16" i="22" s="1"/>
  <c r="E5" i="2"/>
  <c r="B16" i="25" s="1"/>
  <c r="F5" i="2"/>
  <c r="G5"/>
  <c r="B16" i="28" s="1"/>
  <c r="C16" s="1"/>
  <c r="H5" i="2"/>
  <c r="I5"/>
  <c r="B16" i="31" s="1"/>
  <c r="J5" i="2"/>
  <c r="B16" i="37" s="1"/>
  <c r="L5" i="2"/>
  <c r="M5"/>
  <c r="D6"/>
  <c r="B17" i="22" s="1"/>
  <c r="E6" i="2"/>
  <c r="B17" i="25" s="1"/>
  <c r="F6" i="2"/>
  <c r="G6"/>
  <c r="B17" i="28" s="1"/>
  <c r="C17" s="1"/>
  <c r="H6" i="2"/>
  <c r="I6"/>
  <c r="B17" i="31" s="1"/>
  <c r="J6" i="2"/>
  <c r="B17" i="37" s="1"/>
  <c r="L6" i="2"/>
  <c r="M6"/>
  <c r="D7"/>
  <c r="B18" i="22" s="1"/>
  <c r="E7" i="2"/>
  <c r="B18" i="25" s="1"/>
  <c r="F7" i="2"/>
  <c r="G7"/>
  <c r="B18" i="28" s="1"/>
  <c r="C18" s="1"/>
  <c r="H7" i="2"/>
  <c r="I7"/>
  <c r="B18" i="31" s="1"/>
  <c r="J7" i="2"/>
  <c r="B18" i="37" s="1"/>
  <c r="L7" i="2"/>
  <c r="M7"/>
  <c r="D8"/>
  <c r="B19" i="22" s="1"/>
  <c r="E8" i="2"/>
  <c r="B19" i="25" s="1"/>
  <c r="F8" i="2"/>
  <c r="G8"/>
  <c r="B19" i="28" s="1"/>
  <c r="C19" s="1"/>
  <c r="H8" i="2"/>
  <c r="I8"/>
  <c r="B19" i="31" s="1"/>
  <c r="J8" i="2"/>
  <c r="B19" i="37" s="1"/>
  <c r="L8" i="2"/>
  <c r="M8"/>
  <c r="D9"/>
  <c r="B20" i="22" s="1"/>
  <c r="E9" i="2"/>
  <c r="B20" i="25" s="1"/>
  <c r="F9" i="2"/>
  <c r="G9"/>
  <c r="B20" i="28" s="1"/>
  <c r="C20" s="1"/>
  <c r="H9" i="2"/>
  <c r="I9"/>
  <c r="B20" i="31" s="1"/>
  <c r="J9" i="2"/>
  <c r="B20" i="37" s="1"/>
  <c r="L9" i="2"/>
  <c r="M9"/>
  <c r="D10"/>
  <c r="B21" i="22" s="1"/>
  <c r="E10" i="2"/>
  <c r="B21" i="25" s="1"/>
  <c r="F10" i="2"/>
  <c r="G10"/>
  <c r="B21" i="28" s="1"/>
  <c r="C21" s="1"/>
  <c r="H10" i="2"/>
  <c r="I10"/>
  <c r="B21" i="31" s="1"/>
  <c r="J10" i="2"/>
  <c r="B21" i="37" s="1"/>
  <c r="L10" i="2"/>
  <c r="M10"/>
  <c r="D11"/>
  <c r="B22" i="22" s="1"/>
  <c r="E11" i="2"/>
  <c r="B22" i="25" s="1"/>
  <c r="F11" i="2"/>
  <c r="G11"/>
  <c r="B22" i="28" s="1"/>
  <c r="C22" s="1"/>
  <c r="H11" i="2"/>
  <c r="I11"/>
  <c r="B22" i="31" s="1"/>
  <c r="J11" i="2"/>
  <c r="B22" i="37" s="1"/>
  <c r="L11" i="2"/>
  <c r="M11"/>
  <c r="D12"/>
  <c r="B23" i="22" s="1"/>
  <c r="E12" i="2"/>
  <c r="B23" i="25" s="1"/>
  <c r="F12" i="2"/>
  <c r="G12"/>
  <c r="B23" i="28" s="1"/>
  <c r="C23" s="1"/>
  <c r="H12" i="2"/>
  <c r="I12"/>
  <c r="B23" i="31" s="1"/>
  <c r="J12" i="2"/>
  <c r="B23" i="37" s="1"/>
  <c r="L12" i="2"/>
  <c r="M12"/>
  <c r="D13"/>
  <c r="B24" i="22" s="1"/>
  <c r="E13" i="2"/>
  <c r="B24" i="25" s="1"/>
  <c r="F13" i="2"/>
  <c r="G13"/>
  <c r="B24" i="28" s="1"/>
  <c r="C24" s="1"/>
  <c r="H13" i="2"/>
  <c r="I13"/>
  <c r="B24" i="31" s="1"/>
  <c r="J13" i="2"/>
  <c r="B24" i="37" s="1"/>
  <c r="L13" i="2"/>
  <c r="M13"/>
  <c r="D14"/>
  <c r="B25" i="22" s="1"/>
  <c r="E14" i="2"/>
  <c r="B25" i="25" s="1"/>
  <c r="F14" i="2"/>
  <c r="G14"/>
  <c r="B25" i="28" s="1"/>
  <c r="C25" s="1"/>
  <c r="H14" i="2"/>
  <c r="I14"/>
  <c r="B25" i="31" s="1"/>
  <c r="J14" i="2"/>
  <c r="B25" i="37" s="1"/>
  <c r="L14" i="2"/>
  <c r="M14"/>
  <c r="D15"/>
  <c r="B26" i="22" s="1"/>
  <c r="E15" i="2"/>
  <c r="B26" i="25" s="1"/>
  <c r="F15" i="2"/>
  <c r="G15"/>
  <c r="B26" i="28" s="1"/>
  <c r="C26" s="1"/>
  <c r="H15" i="2"/>
  <c r="I15"/>
  <c r="B26" i="31" s="1"/>
  <c r="J15" i="2"/>
  <c r="B26" i="37" s="1"/>
  <c r="L15" i="2"/>
  <c r="M15"/>
  <c r="D16"/>
  <c r="B27" i="22" s="1"/>
  <c r="E16" i="2"/>
  <c r="B27" i="25" s="1"/>
  <c r="F16" i="2"/>
  <c r="G16"/>
  <c r="B27" i="28" s="1"/>
  <c r="C27" s="1"/>
  <c r="H16" i="2"/>
  <c r="I16"/>
  <c r="B27" i="31" s="1"/>
  <c r="J16" i="2"/>
  <c r="B27" i="37" s="1"/>
  <c r="L16" i="2"/>
  <c r="M16"/>
  <c r="D17"/>
  <c r="B28" i="22" s="1"/>
  <c r="E17" i="2"/>
  <c r="B28" i="25" s="1"/>
  <c r="F17" i="2"/>
  <c r="G17"/>
  <c r="B28" i="28" s="1"/>
  <c r="C28" s="1"/>
  <c r="H17" i="2"/>
  <c r="I17"/>
  <c r="B28" i="31" s="1"/>
  <c r="J17" i="2"/>
  <c r="B28" i="37" s="1"/>
  <c r="L17" i="2"/>
  <c r="M17"/>
  <c r="D18"/>
  <c r="B29" i="22" s="1"/>
  <c r="E18" i="2"/>
  <c r="B29" i="25" s="1"/>
  <c r="F18" i="2"/>
  <c r="G18"/>
  <c r="B29" i="28" s="1"/>
  <c r="C29" s="1"/>
  <c r="H18" i="2"/>
  <c r="I18"/>
  <c r="B29" i="31" s="1"/>
  <c r="J18" i="2"/>
  <c r="B29" i="37" s="1"/>
  <c r="L18" i="2"/>
  <c r="M18"/>
  <c r="D19"/>
  <c r="B30" i="22" s="1"/>
  <c r="E19" i="2"/>
  <c r="B30" i="25" s="1"/>
  <c r="F19" i="2"/>
  <c r="G19"/>
  <c r="B30" i="28" s="1"/>
  <c r="C30" s="1"/>
  <c r="H19" i="2"/>
  <c r="I19"/>
  <c r="B30" i="31" s="1"/>
  <c r="J19" i="2"/>
  <c r="B30" i="37" s="1"/>
  <c r="L19" i="2"/>
  <c r="M19"/>
  <c r="D20"/>
  <c r="B31" i="22" s="1"/>
  <c r="E20" i="2"/>
  <c r="B31" i="25" s="1"/>
  <c r="F20" i="2"/>
  <c r="G20"/>
  <c r="B31" i="28" s="1"/>
  <c r="C31" s="1"/>
  <c r="H20" i="2"/>
  <c r="I20"/>
  <c r="B31" i="31" s="1"/>
  <c r="J20" i="2"/>
  <c r="B31" i="37" s="1"/>
  <c r="L20" i="2"/>
  <c r="M20"/>
  <c r="D21"/>
  <c r="B32" i="22" s="1"/>
  <c r="E21" i="2"/>
  <c r="B32" i="25" s="1"/>
  <c r="F21" i="2"/>
  <c r="G21"/>
  <c r="B32" i="28" s="1"/>
  <c r="C32" s="1"/>
  <c r="H21" i="2"/>
  <c r="I21"/>
  <c r="B32" i="31" s="1"/>
  <c r="J21" i="2"/>
  <c r="B32" i="37" s="1"/>
  <c r="L21" i="2"/>
  <c r="M21"/>
  <c r="D22"/>
  <c r="B33" i="22" s="1"/>
  <c r="E22" i="2"/>
  <c r="B33" i="25" s="1"/>
  <c r="F22" i="2"/>
  <c r="G22"/>
  <c r="B33" i="28" s="1"/>
  <c r="C33" s="1"/>
  <c r="H22" i="2"/>
  <c r="I22"/>
  <c r="B33" i="31" s="1"/>
  <c r="J22" i="2"/>
  <c r="B33" i="37" s="1"/>
  <c r="L22" i="2"/>
  <c r="M22"/>
  <c r="D23"/>
  <c r="B34" i="22" s="1"/>
  <c r="E23" i="2"/>
  <c r="B34" i="25" s="1"/>
  <c r="F23" i="2"/>
  <c r="G23"/>
  <c r="B34" i="28" s="1"/>
  <c r="C34" s="1"/>
  <c r="H23" i="2"/>
  <c r="I23"/>
  <c r="B34" i="31" s="1"/>
  <c r="J23" i="2"/>
  <c r="B34" i="37" s="1"/>
  <c r="L23" i="2"/>
  <c r="M23"/>
  <c r="D24"/>
  <c r="B35" i="22" s="1"/>
  <c r="E24" i="2"/>
  <c r="B35" i="25" s="1"/>
  <c r="F24" i="2"/>
  <c r="G24"/>
  <c r="B35" i="28" s="1"/>
  <c r="C35" s="1"/>
  <c r="H24" i="2"/>
  <c r="I24"/>
  <c r="B35" i="31" s="1"/>
  <c r="J24" i="2"/>
  <c r="B35" i="37" s="1"/>
  <c r="L24" i="2"/>
  <c r="M24"/>
  <c r="D25"/>
  <c r="B36" i="22" s="1"/>
  <c r="E25" i="2"/>
  <c r="B36" i="25" s="1"/>
  <c r="F25" i="2"/>
  <c r="G25"/>
  <c r="B36" i="28" s="1"/>
  <c r="C36" s="1"/>
  <c r="H25" i="2"/>
  <c r="I25"/>
  <c r="B36" i="31" s="1"/>
  <c r="J25" i="2"/>
  <c r="B36" i="37" s="1"/>
  <c r="L25" i="2"/>
  <c r="M25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C216" i="25" l="1"/>
  <c r="C211" i="22"/>
  <c r="C203"/>
  <c r="C24" i="31"/>
  <c r="J24" s="1"/>
  <c r="K24" s="1"/>
  <c r="C200" i="25"/>
  <c r="C32" i="31"/>
  <c r="D32" s="1"/>
  <c r="E32" s="1"/>
  <c r="C505" i="25"/>
  <c r="C504"/>
  <c r="C503"/>
  <c r="C502"/>
  <c r="C501"/>
  <c r="C522"/>
  <c r="C521"/>
  <c r="C520"/>
  <c r="C519"/>
  <c r="C518"/>
  <c r="C517"/>
  <c r="C516"/>
  <c r="C515"/>
  <c r="C514"/>
  <c r="C513"/>
  <c r="C512"/>
  <c r="C511"/>
  <c r="C510"/>
  <c r="C509"/>
  <c r="C508"/>
  <c r="C507"/>
  <c r="C42" i="31"/>
  <c r="C506" i="25"/>
  <c r="C539"/>
  <c r="C538"/>
  <c r="C537"/>
  <c r="C536"/>
  <c r="C535"/>
  <c r="C534"/>
  <c r="C533"/>
  <c r="C532"/>
  <c r="C531"/>
  <c r="C530"/>
  <c r="C529"/>
  <c r="C528"/>
  <c r="C527"/>
  <c r="C526"/>
  <c r="C525"/>
  <c r="C524"/>
  <c r="C43" i="31"/>
  <c r="C523" i="25"/>
  <c r="C198"/>
  <c r="C197" i="22"/>
  <c r="C194" i="25"/>
  <c r="C386" i="22"/>
  <c r="C505"/>
  <c r="C504"/>
  <c r="C503"/>
  <c r="C502"/>
  <c r="C501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D42" s="1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131"/>
  <c r="D708" i="28"/>
  <c r="J708"/>
  <c r="K708" s="1"/>
  <c r="H708"/>
  <c r="I708" s="1"/>
  <c r="F708"/>
  <c r="G708" s="1"/>
  <c r="L708"/>
  <c r="M708" s="1"/>
  <c r="J707"/>
  <c r="K707" s="1"/>
  <c r="F707"/>
  <c r="G707" s="1"/>
  <c r="L707"/>
  <c r="M707" s="1"/>
  <c r="D707"/>
  <c r="E707" s="1"/>
  <c r="H707"/>
  <c r="I707" s="1"/>
  <c r="F706"/>
  <c r="G706" s="1"/>
  <c r="L706"/>
  <c r="M706" s="1"/>
  <c r="H706"/>
  <c r="I706" s="1"/>
  <c r="D706"/>
  <c r="J706"/>
  <c r="K706" s="1"/>
  <c r="L705"/>
  <c r="M705" s="1"/>
  <c r="H705"/>
  <c r="I705" s="1"/>
  <c r="J705"/>
  <c r="K705" s="1"/>
  <c r="F705"/>
  <c r="G705" s="1"/>
  <c r="D705"/>
  <c r="E705" s="1"/>
  <c r="L704"/>
  <c r="M704" s="1"/>
  <c r="F704"/>
  <c r="G704" s="1"/>
  <c r="D704"/>
  <c r="E704" s="1"/>
  <c r="J704"/>
  <c r="K704" s="1"/>
  <c r="H704"/>
  <c r="I704" s="1"/>
  <c r="H703"/>
  <c r="I703" s="1"/>
  <c r="F703"/>
  <c r="G703" s="1"/>
  <c r="L703"/>
  <c r="M703" s="1"/>
  <c r="D703"/>
  <c r="E703" s="1"/>
  <c r="J703"/>
  <c r="K703" s="1"/>
  <c r="L702"/>
  <c r="M702" s="1"/>
  <c r="D702"/>
  <c r="F702"/>
  <c r="G702" s="1"/>
  <c r="J702"/>
  <c r="K702" s="1"/>
  <c r="H702"/>
  <c r="I702" s="1"/>
  <c r="L701"/>
  <c r="M701" s="1"/>
  <c r="H701"/>
  <c r="I701" s="1"/>
  <c r="F701"/>
  <c r="G701" s="1"/>
  <c r="D701"/>
  <c r="J701"/>
  <c r="K701" s="1"/>
  <c r="F700"/>
  <c r="G700" s="1"/>
  <c r="J700"/>
  <c r="K700" s="1"/>
  <c r="D700"/>
  <c r="L700"/>
  <c r="M700" s="1"/>
  <c r="H700"/>
  <c r="I700" s="1"/>
  <c r="F699"/>
  <c r="G699" s="1"/>
  <c r="H699"/>
  <c r="I699" s="1"/>
  <c r="L699"/>
  <c r="M699" s="1"/>
  <c r="J699"/>
  <c r="K699" s="1"/>
  <c r="D699"/>
  <c r="E699" s="1"/>
  <c r="D732"/>
  <c r="H732"/>
  <c r="I732" s="1"/>
  <c r="L732"/>
  <c r="M732" s="1"/>
  <c r="J732"/>
  <c r="K732" s="1"/>
  <c r="F732"/>
  <c r="G732" s="1"/>
  <c r="L731"/>
  <c r="M731" s="1"/>
  <c r="H731"/>
  <c r="I731" s="1"/>
  <c r="D731"/>
  <c r="E731" s="1"/>
  <c r="J731"/>
  <c r="K731" s="1"/>
  <c r="F731"/>
  <c r="G731" s="1"/>
  <c r="L730"/>
  <c r="M730" s="1"/>
  <c r="D730"/>
  <c r="J730"/>
  <c r="K730" s="1"/>
  <c r="H730"/>
  <c r="I730" s="1"/>
  <c r="F730"/>
  <c r="G730" s="1"/>
  <c r="J729"/>
  <c r="K729" s="1"/>
  <c r="H729"/>
  <c r="I729" s="1"/>
  <c r="L729"/>
  <c r="M729" s="1"/>
  <c r="D729"/>
  <c r="E729" s="1"/>
  <c r="F729"/>
  <c r="G729" s="1"/>
  <c r="J728"/>
  <c r="K728" s="1"/>
  <c r="H728"/>
  <c r="I728" s="1"/>
  <c r="L728"/>
  <c r="M728" s="1"/>
  <c r="F728"/>
  <c r="G728" s="1"/>
  <c r="D728"/>
  <c r="E728" s="1"/>
  <c r="F727"/>
  <c r="G727" s="1"/>
  <c r="J727"/>
  <c r="K727" s="1"/>
  <c r="L727"/>
  <c r="M727" s="1"/>
  <c r="D727"/>
  <c r="H727"/>
  <c r="I727" s="1"/>
  <c r="D726"/>
  <c r="E726" s="1"/>
  <c r="J726"/>
  <c r="K726" s="1"/>
  <c r="L726"/>
  <c r="M726" s="1"/>
  <c r="H726"/>
  <c r="I726" s="1"/>
  <c r="F726"/>
  <c r="G726" s="1"/>
  <c r="F725"/>
  <c r="G725" s="1"/>
  <c r="D725"/>
  <c r="E725" s="1"/>
  <c r="H725"/>
  <c r="I725" s="1"/>
  <c r="J725"/>
  <c r="K725" s="1"/>
  <c r="L725"/>
  <c r="M725" s="1"/>
  <c r="F724"/>
  <c r="G724" s="1"/>
  <c r="J724"/>
  <c r="K724" s="1"/>
  <c r="D724"/>
  <c r="E724" s="1"/>
  <c r="H724"/>
  <c r="I724" s="1"/>
  <c r="L724"/>
  <c r="M724" s="1"/>
  <c r="H723"/>
  <c r="I723" s="1"/>
  <c r="F723"/>
  <c r="G723" s="1"/>
  <c r="L723"/>
  <c r="M723" s="1"/>
  <c r="D723"/>
  <c r="E723" s="1"/>
  <c r="J723"/>
  <c r="K723" s="1"/>
  <c r="J722"/>
  <c r="K722" s="1"/>
  <c r="H722"/>
  <c r="I722" s="1"/>
  <c r="F722"/>
  <c r="G722" s="1"/>
  <c r="D722"/>
  <c r="E722" s="1"/>
  <c r="L722"/>
  <c r="M722" s="1"/>
  <c r="F721"/>
  <c r="G721" s="1"/>
  <c r="H721"/>
  <c r="I721" s="1"/>
  <c r="L721"/>
  <c r="M721" s="1"/>
  <c r="D721"/>
  <c r="E721" s="1"/>
  <c r="J721"/>
  <c r="K721" s="1"/>
  <c r="J720"/>
  <c r="K720" s="1"/>
  <c r="F720"/>
  <c r="G720" s="1"/>
  <c r="D720"/>
  <c r="E720" s="1"/>
  <c r="L720"/>
  <c r="M720" s="1"/>
  <c r="H720"/>
  <c r="I720" s="1"/>
  <c r="J719"/>
  <c r="K719" s="1"/>
  <c r="H719"/>
  <c r="I719" s="1"/>
  <c r="F719"/>
  <c r="G719" s="1"/>
  <c r="L719"/>
  <c r="M719" s="1"/>
  <c r="D719"/>
  <c r="E719" s="1"/>
  <c r="H718"/>
  <c r="I718" s="1"/>
  <c r="J718"/>
  <c r="K718" s="1"/>
  <c r="L718"/>
  <c r="M718" s="1"/>
  <c r="D718"/>
  <c r="F718"/>
  <c r="G718" s="1"/>
  <c r="H717"/>
  <c r="I717" s="1"/>
  <c r="L717"/>
  <c r="M717" s="1"/>
  <c r="D717"/>
  <c r="E717" s="1"/>
  <c r="J717"/>
  <c r="K717" s="1"/>
  <c r="F717"/>
  <c r="G717" s="1"/>
  <c r="L716"/>
  <c r="M716" s="1"/>
  <c r="H716"/>
  <c r="I716" s="1"/>
  <c r="J716"/>
  <c r="K716" s="1"/>
  <c r="D716"/>
  <c r="F716"/>
  <c r="G716" s="1"/>
  <c r="D715"/>
  <c r="E715" s="1"/>
  <c r="J715"/>
  <c r="K715" s="1"/>
  <c r="H715"/>
  <c r="I715" s="1"/>
  <c r="L715"/>
  <c r="M715" s="1"/>
  <c r="F715"/>
  <c r="G715" s="1"/>
  <c r="L714"/>
  <c r="M714" s="1"/>
  <c r="J714"/>
  <c r="K714" s="1"/>
  <c r="D714"/>
  <c r="E714" s="1"/>
  <c r="H714"/>
  <c r="I714" s="1"/>
  <c r="F714"/>
  <c r="G714" s="1"/>
  <c r="L713"/>
  <c r="M713" s="1"/>
  <c r="D713"/>
  <c r="F713"/>
  <c r="G713" s="1"/>
  <c r="J713"/>
  <c r="K713" s="1"/>
  <c r="H713"/>
  <c r="I713" s="1"/>
  <c r="H712"/>
  <c r="I712" s="1"/>
  <c r="D712"/>
  <c r="F712"/>
  <c r="G712" s="1"/>
  <c r="J712"/>
  <c r="K712" s="1"/>
  <c r="L712"/>
  <c r="M712" s="1"/>
  <c r="J711"/>
  <c r="K711" s="1"/>
  <c r="H711"/>
  <c r="I711" s="1"/>
  <c r="F711"/>
  <c r="G711" s="1"/>
  <c r="L711"/>
  <c r="M711" s="1"/>
  <c r="D711"/>
  <c r="E711" s="1"/>
  <c r="J710"/>
  <c r="K710" s="1"/>
  <c r="H710"/>
  <c r="I710" s="1"/>
  <c r="D710"/>
  <c r="E710" s="1"/>
  <c r="F710"/>
  <c r="G710" s="1"/>
  <c r="L710"/>
  <c r="M710" s="1"/>
  <c r="L709"/>
  <c r="M709" s="1"/>
  <c r="D709"/>
  <c r="E709" s="1"/>
  <c r="J709"/>
  <c r="K709" s="1"/>
  <c r="F709"/>
  <c r="G709" s="1"/>
  <c r="H709"/>
  <c r="I709" s="1"/>
  <c r="D756"/>
  <c r="J756"/>
  <c r="K756" s="1"/>
  <c r="L756"/>
  <c r="M756" s="1"/>
  <c r="F756"/>
  <c r="G756" s="1"/>
  <c r="H756"/>
  <c r="I756" s="1"/>
  <c r="J755"/>
  <c r="K755" s="1"/>
  <c r="L755"/>
  <c r="M755" s="1"/>
  <c r="H755"/>
  <c r="I755" s="1"/>
  <c r="D755"/>
  <c r="E755" s="1"/>
  <c r="F755"/>
  <c r="G755" s="1"/>
  <c r="D754"/>
  <c r="L754"/>
  <c r="M754" s="1"/>
  <c r="J754"/>
  <c r="K754" s="1"/>
  <c r="F754"/>
  <c r="G754" s="1"/>
  <c r="H754"/>
  <c r="I754" s="1"/>
  <c r="J753"/>
  <c r="K753" s="1"/>
  <c r="H753"/>
  <c r="I753" s="1"/>
  <c r="D753"/>
  <c r="E753" s="1"/>
  <c r="F753"/>
  <c r="G753" s="1"/>
  <c r="L753"/>
  <c r="M753" s="1"/>
  <c r="D752"/>
  <c r="L752"/>
  <c r="M752" s="1"/>
  <c r="J752"/>
  <c r="K752" s="1"/>
  <c r="H752"/>
  <c r="I752" s="1"/>
  <c r="F752"/>
  <c r="G752" s="1"/>
  <c r="L751"/>
  <c r="M751" s="1"/>
  <c r="H751"/>
  <c r="I751" s="1"/>
  <c r="D751"/>
  <c r="F751"/>
  <c r="G751" s="1"/>
  <c r="J751"/>
  <c r="K751" s="1"/>
  <c r="F750"/>
  <c r="G750" s="1"/>
  <c r="J750"/>
  <c r="K750" s="1"/>
  <c r="D750"/>
  <c r="E750" s="1"/>
  <c r="L750"/>
  <c r="M750" s="1"/>
  <c r="H750"/>
  <c r="I750" s="1"/>
  <c r="H749"/>
  <c r="I749" s="1"/>
  <c r="L749"/>
  <c r="M749" s="1"/>
  <c r="F749"/>
  <c r="G749" s="1"/>
  <c r="D749"/>
  <c r="E749" s="1"/>
  <c r="J749"/>
  <c r="K749" s="1"/>
  <c r="D748"/>
  <c r="L748"/>
  <c r="M748" s="1"/>
  <c r="J748"/>
  <c r="K748" s="1"/>
  <c r="H748"/>
  <c r="I748" s="1"/>
  <c r="F748"/>
  <c r="G748" s="1"/>
  <c r="J747"/>
  <c r="K747" s="1"/>
  <c r="L747"/>
  <c r="M747" s="1"/>
  <c r="D747"/>
  <c r="H747"/>
  <c r="I747" s="1"/>
  <c r="F747"/>
  <c r="G747" s="1"/>
  <c r="J746"/>
  <c r="K746" s="1"/>
  <c r="H746"/>
  <c r="I746" s="1"/>
  <c r="L746"/>
  <c r="M746" s="1"/>
  <c r="D746"/>
  <c r="E746" s="1"/>
  <c r="F746"/>
  <c r="G746" s="1"/>
  <c r="H745"/>
  <c r="I745" s="1"/>
  <c r="F745"/>
  <c r="G745" s="1"/>
  <c r="L745"/>
  <c r="M745" s="1"/>
  <c r="J745"/>
  <c r="K745" s="1"/>
  <c r="D745"/>
  <c r="L744"/>
  <c r="M744" s="1"/>
  <c r="D744"/>
  <c r="E744" s="1"/>
  <c r="H744"/>
  <c r="I744" s="1"/>
  <c r="F744"/>
  <c r="G744" s="1"/>
  <c r="J744"/>
  <c r="K744" s="1"/>
  <c r="H743"/>
  <c r="I743" s="1"/>
  <c r="J743"/>
  <c r="K743" s="1"/>
  <c r="F743"/>
  <c r="G743" s="1"/>
  <c r="D743"/>
  <c r="E743" s="1"/>
  <c r="L743"/>
  <c r="M743" s="1"/>
  <c r="L742"/>
  <c r="M742" s="1"/>
  <c r="F742"/>
  <c r="G742" s="1"/>
  <c r="H742"/>
  <c r="I742" s="1"/>
  <c r="D742"/>
  <c r="J742"/>
  <c r="K742" s="1"/>
  <c r="H741"/>
  <c r="I741" s="1"/>
  <c r="D741"/>
  <c r="E741" s="1"/>
  <c r="F741"/>
  <c r="G741" s="1"/>
  <c r="J741"/>
  <c r="K741" s="1"/>
  <c r="L741"/>
  <c r="M741" s="1"/>
  <c r="H740"/>
  <c r="I740" s="1"/>
  <c r="F740"/>
  <c r="G740" s="1"/>
  <c r="J740"/>
  <c r="K740" s="1"/>
  <c r="D740"/>
  <c r="L740"/>
  <c r="M740" s="1"/>
  <c r="L739"/>
  <c r="M739" s="1"/>
  <c r="H739"/>
  <c r="I739" s="1"/>
  <c r="J739"/>
  <c r="K739" s="1"/>
  <c r="D739"/>
  <c r="E739" s="1"/>
  <c r="F739"/>
  <c r="G739" s="1"/>
  <c r="L738"/>
  <c r="M738" s="1"/>
  <c r="J738"/>
  <c r="K738" s="1"/>
  <c r="H738"/>
  <c r="I738" s="1"/>
  <c r="D738"/>
  <c r="E738" s="1"/>
  <c r="F738"/>
  <c r="G738" s="1"/>
  <c r="J737"/>
  <c r="K737" s="1"/>
  <c r="L737"/>
  <c r="M737" s="1"/>
  <c r="D737"/>
  <c r="E737" s="1"/>
  <c r="F737"/>
  <c r="G737" s="1"/>
  <c r="H737"/>
  <c r="I737" s="1"/>
  <c r="J736"/>
  <c r="K736" s="1"/>
  <c r="D736"/>
  <c r="E736" s="1"/>
  <c r="H736"/>
  <c r="I736" s="1"/>
  <c r="L736"/>
  <c r="M736" s="1"/>
  <c r="F736"/>
  <c r="G736" s="1"/>
  <c r="F735"/>
  <c r="G735" s="1"/>
  <c r="H735"/>
  <c r="I735" s="1"/>
  <c r="D735"/>
  <c r="J735"/>
  <c r="K735" s="1"/>
  <c r="L735"/>
  <c r="M735" s="1"/>
  <c r="F734"/>
  <c r="G734" s="1"/>
  <c r="H734"/>
  <c r="I734" s="1"/>
  <c r="J734"/>
  <c r="K734" s="1"/>
  <c r="D734"/>
  <c r="E734" s="1"/>
  <c r="L734"/>
  <c r="M734" s="1"/>
  <c r="F733"/>
  <c r="G733" s="1"/>
  <c r="D733"/>
  <c r="H733"/>
  <c r="I733" s="1"/>
  <c r="J733"/>
  <c r="K733" s="1"/>
  <c r="L733"/>
  <c r="M733" s="1"/>
  <c r="C25" i="31"/>
  <c r="L25" s="1"/>
  <c r="M25" s="1"/>
  <c r="C42" i="37"/>
  <c r="C43"/>
  <c r="L693" i="28"/>
  <c r="M693" s="1"/>
  <c r="D693"/>
  <c r="E693" s="1"/>
  <c r="J693"/>
  <c r="K693" s="1"/>
  <c r="F693"/>
  <c r="G693" s="1"/>
  <c r="H693"/>
  <c r="I693" s="1"/>
  <c r="J692"/>
  <c r="K692" s="1"/>
  <c r="D692"/>
  <c r="F692"/>
  <c r="G692" s="1"/>
  <c r="H692"/>
  <c r="I692" s="1"/>
  <c r="L692"/>
  <c r="M692" s="1"/>
  <c r="J691"/>
  <c r="K691" s="1"/>
  <c r="L691"/>
  <c r="M691" s="1"/>
  <c r="F691"/>
  <c r="G691" s="1"/>
  <c r="H691"/>
  <c r="I691" s="1"/>
  <c r="D691"/>
  <c r="F690"/>
  <c r="G690" s="1"/>
  <c r="D690"/>
  <c r="E690" s="1"/>
  <c r="L690"/>
  <c r="M690" s="1"/>
  <c r="J690"/>
  <c r="K690" s="1"/>
  <c r="H690"/>
  <c r="I690" s="1"/>
  <c r="J689"/>
  <c r="K689" s="1"/>
  <c r="D689"/>
  <c r="E689" s="1"/>
  <c r="H689"/>
  <c r="I689" s="1"/>
  <c r="F689"/>
  <c r="G689" s="1"/>
  <c r="L689"/>
  <c r="M689" s="1"/>
  <c r="F688"/>
  <c r="G688" s="1"/>
  <c r="L688"/>
  <c r="M688" s="1"/>
  <c r="H688"/>
  <c r="I688" s="1"/>
  <c r="J688"/>
  <c r="K688" s="1"/>
  <c r="D688"/>
  <c r="J687"/>
  <c r="K687" s="1"/>
  <c r="D687"/>
  <c r="H687"/>
  <c r="I687" s="1"/>
  <c r="L687"/>
  <c r="M687" s="1"/>
  <c r="F687"/>
  <c r="G687" s="1"/>
  <c r="L686"/>
  <c r="M686" s="1"/>
  <c r="J686"/>
  <c r="K686" s="1"/>
  <c r="D686"/>
  <c r="E686" s="1"/>
  <c r="H686"/>
  <c r="I686" s="1"/>
  <c r="F686"/>
  <c r="G686" s="1"/>
  <c r="H685"/>
  <c r="I685" s="1"/>
  <c r="J685"/>
  <c r="K685" s="1"/>
  <c r="L685"/>
  <c r="M685" s="1"/>
  <c r="D685"/>
  <c r="F685"/>
  <c r="G685" s="1"/>
  <c r="L684"/>
  <c r="M684" s="1"/>
  <c r="J684"/>
  <c r="K684" s="1"/>
  <c r="D684"/>
  <c r="H684"/>
  <c r="I684" s="1"/>
  <c r="F684"/>
  <c r="G684" s="1"/>
  <c r="J683"/>
  <c r="K683" s="1"/>
  <c r="H683"/>
  <c r="I683" s="1"/>
  <c r="F683"/>
  <c r="G683" s="1"/>
  <c r="D683"/>
  <c r="L683"/>
  <c r="M683" s="1"/>
  <c r="J682"/>
  <c r="K682" s="1"/>
  <c r="H682"/>
  <c r="I682" s="1"/>
  <c r="F682"/>
  <c r="G682" s="1"/>
  <c r="L682"/>
  <c r="M682" s="1"/>
  <c r="D682"/>
  <c r="E682" s="1"/>
  <c r="F681"/>
  <c r="G681" s="1"/>
  <c r="H681"/>
  <c r="I681" s="1"/>
  <c r="D681"/>
  <c r="E681" s="1"/>
  <c r="J681"/>
  <c r="K681" s="1"/>
  <c r="L681"/>
  <c r="M681" s="1"/>
  <c r="H680"/>
  <c r="I680" s="1"/>
  <c r="D680"/>
  <c r="F680"/>
  <c r="G680" s="1"/>
  <c r="L680"/>
  <c r="M680" s="1"/>
  <c r="J680"/>
  <c r="K680" s="1"/>
  <c r="D679"/>
  <c r="J679"/>
  <c r="K679" s="1"/>
  <c r="F679"/>
  <c r="G679" s="1"/>
  <c r="L679"/>
  <c r="M679" s="1"/>
  <c r="H679"/>
  <c r="I679" s="1"/>
  <c r="J678"/>
  <c r="K678" s="1"/>
  <c r="D678"/>
  <c r="E678" s="1"/>
  <c r="F678"/>
  <c r="G678" s="1"/>
  <c r="L678"/>
  <c r="M678" s="1"/>
  <c r="H678"/>
  <c r="I678" s="1"/>
  <c r="J677"/>
  <c r="K677" s="1"/>
  <c r="H677"/>
  <c r="I677" s="1"/>
  <c r="D677"/>
  <c r="E677" s="1"/>
  <c r="F677"/>
  <c r="G677" s="1"/>
  <c r="L677"/>
  <c r="M677" s="1"/>
  <c r="L676"/>
  <c r="M676" s="1"/>
  <c r="F676"/>
  <c r="G676" s="1"/>
  <c r="D676"/>
  <c r="H676"/>
  <c r="I676" s="1"/>
  <c r="J676"/>
  <c r="K676" s="1"/>
  <c r="D675"/>
  <c r="L675"/>
  <c r="M675" s="1"/>
  <c r="F675"/>
  <c r="G675" s="1"/>
  <c r="J675"/>
  <c r="K675" s="1"/>
  <c r="H675"/>
  <c r="I675" s="1"/>
  <c r="F674"/>
  <c r="G674" s="1"/>
  <c r="J674"/>
  <c r="K674" s="1"/>
  <c r="L674"/>
  <c r="M674" s="1"/>
  <c r="D674"/>
  <c r="E674" s="1"/>
  <c r="H674"/>
  <c r="I674" s="1"/>
  <c r="D673"/>
  <c r="H673"/>
  <c r="I673" s="1"/>
  <c r="L673"/>
  <c r="M673" s="1"/>
  <c r="J673"/>
  <c r="K673" s="1"/>
  <c r="F673"/>
  <c r="G673" s="1"/>
  <c r="L672"/>
  <c r="M672" s="1"/>
  <c r="F672"/>
  <c r="G672" s="1"/>
  <c r="J672"/>
  <c r="K672" s="1"/>
  <c r="H672"/>
  <c r="I672" s="1"/>
  <c r="D672"/>
  <c r="C488" i="25"/>
  <c r="C486"/>
  <c r="C485"/>
  <c r="C482"/>
  <c r="C484"/>
  <c r="C487"/>
  <c r="C483"/>
  <c r="C489"/>
  <c r="C490"/>
  <c r="C490" i="22"/>
  <c r="C489"/>
  <c r="C488"/>
  <c r="C487"/>
  <c r="C486"/>
  <c r="C485"/>
  <c r="C484"/>
  <c r="C483"/>
  <c r="C482"/>
  <c r="L698" i="28"/>
  <c r="M698" s="1"/>
  <c r="H698"/>
  <c r="I698" s="1"/>
  <c r="J698"/>
  <c r="K698" s="1"/>
  <c r="D698"/>
  <c r="E698" s="1"/>
  <c r="F698"/>
  <c r="G698" s="1"/>
  <c r="C499" i="22"/>
  <c r="C41" i="31"/>
  <c r="H41" s="1"/>
  <c r="I41" s="1"/>
  <c r="C500" i="22"/>
  <c r="C500" i="25"/>
  <c r="C499"/>
  <c r="H697" i="28"/>
  <c r="I697" s="1"/>
  <c r="D697"/>
  <c r="J697"/>
  <c r="K697" s="1"/>
  <c r="F697"/>
  <c r="G697" s="1"/>
  <c r="L697"/>
  <c r="M697" s="1"/>
  <c r="F696"/>
  <c r="G696" s="1"/>
  <c r="D696"/>
  <c r="L696"/>
  <c r="M696" s="1"/>
  <c r="J696"/>
  <c r="K696" s="1"/>
  <c r="H696"/>
  <c r="I696" s="1"/>
  <c r="C493" i="22"/>
  <c r="C494"/>
  <c r="C498"/>
  <c r="C495"/>
  <c r="C491"/>
  <c r="C497"/>
  <c r="C496"/>
  <c r="C492"/>
  <c r="H695" i="28"/>
  <c r="I695" s="1"/>
  <c r="D695"/>
  <c r="E695" s="1"/>
  <c r="F695"/>
  <c r="G695" s="1"/>
  <c r="L695"/>
  <c r="M695" s="1"/>
  <c r="J695"/>
  <c r="K695" s="1"/>
  <c r="D694"/>
  <c r="E694" s="1"/>
  <c r="L694"/>
  <c r="M694" s="1"/>
  <c r="H694"/>
  <c r="I694" s="1"/>
  <c r="F694"/>
  <c r="G694" s="1"/>
  <c r="J694"/>
  <c r="K694" s="1"/>
  <c r="C498" i="25"/>
  <c r="C497"/>
  <c r="C494"/>
  <c r="C492"/>
  <c r="C491"/>
  <c r="C493"/>
  <c r="C495"/>
  <c r="C496"/>
  <c r="C41" i="37"/>
  <c r="C481" i="25"/>
  <c r="C480"/>
  <c r="C481" i="22"/>
  <c r="L671" i="28"/>
  <c r="M671" s="1"/>
  <c r="F671"/>
  <c r="G671" s="1"/>
  <c r="J671"/>
  <c r="K671" s="1"/>
  <c r="D671"/>
  <c r="E671" s="1"/>
  <c r="H671"/>
  <c r="I671" s="1"/>
  <c r="C480" i="22"/>
  <c r="L670" i="28"/>
  <c r="M670" s="1"/>
  <c r="J670"/>
  <c r="K670" s="1"/>
  <c r="D670"/>
  <c r="E670" s="1"/>
  <c r="H670"/>
  <c r="I670" s="1"/>
  <c r="F670"/>
  <c r="G670" s="1"/>
  <c r="C478" i="25"/>
  <c r="C477"/>
  <c r="C475"/>
  <c r="C472"/>
  <c r="C479" i="22"/>
  <c r="C478"/>
  <c r="C477"/>
  <c r="C476"/>
  <c r="C475"/>
  <c r="C474"/>
  <c r="C473"/>
  <c r="C472"/>
  <c r="C476" i="25"/>
  <c r="C474"/>
  <c r="C40" i="31"/>
  <c r="D669" i="28"/>
  <c r="E669" s="1"/>
  <c r="L669"/>
  <c r="M669" s="1"/>
  <c r="F669"/>
  <c r="G669" s="1"/>
  <c r="H669"/>
  <c r="I669" s="1"/>
  <c r="J669"/>
  <c r="K669" s="1"/>
  <c r="D668"/>
  <c r="H668"/>
  <c r="I668" s="1"/>
  <c r="L668"/>
  <c r="M668" s="1"/>
  <c r="J668"/>
  <c r="K668" s="1"/>
  <c r="F668"/>
  <c r="G668" s="1"/>
  <c r="L667"/>
  <c r="M667" s="1"/>
  <c r="J667"/>
  <c r="K667" s="1"/>
  <c r="H667"/>
  <c r="I667" s="1"/>
  <c r="D667"/>
  <c r="F667"/>
  <c r="G667" s="1"/>
  <c r="F666"/>
  <c r="G666" s="1"/>
  <c r="L666"/>
  <c r="M666" s="1"/>
  <c r="H666"/>
  <c r="I666" s="1"/>
  <c r="D666"/>
  <c r="E666" s="1"/>
  <c r="J666"/>
  <c r="K666" s="1"/>
  <c r="J665"/>
  <c r="K665" s="1"/>
  <c r="D665"/>
  <c r="F665"/>
  <c r="G665" s="1"/>
  <c r="L665"/>
  <c r="M665" s="1"/>
  <c r="H665"/>
  <c r="I665" s="1"/>
  <c r="L664"/>
  <c r="M664" s="1"/>
  <c r="J664"/>
  <c r="K664" s="1"/>
  <c r="D664"/>
  <c r="F664"/>
  <c r="G664" s="1"/>
  <c r="H664"/>
  <c r="I664" s="1"/>
  <c r="L663"/>
  <c r="M663" s="1"/>
  <c r="H663"/>
  <c r="I663" s="1"/>
  <c r="J663"/>
  <c r="K663" s="1"/>
  <c r="F663"/>
  <c r="G663" s="1"/>
  <c r="D663"/>
  <c r="E663" s="1"/>
  <c r="H662"/>
  <c r="I662" s="1"/>
  <c r="J662"/>
  <c r="K662" s="1"/>
  <c r="F662"/>
  <c r="G662" s="1"/>
  <c r="L662"/>
  <c r="M662" s="1"/>
  <c r="D662"/>
  <c r="E662" s="1"/>
  <c r="F661"/>
  <c r="G661" s="1"/>
  <c r="L661"/>
  <c r="M661" s="1"/>
  <c r="J661"/>
  <c r="K661" s="1"/>
  <c r="H661"/>
  <c r="I661" s="1"/>
  <c r="D661"/>
  <c r="E661" s="1"/>
  <c r="C479" i="25"/>
  <c r="C473"/>
  <c r="C40" i="37"/>
  <c r="C471" i="22"/>
  <c r="C471" i="25"/>
  <c r="H660" i="28"/>
  <c r="I660" s="1"/>
  <c r="L660"/>
  <c r="M660" s="1"/>
  <c r="D660"/>
  <c r="J660"/>
  <c r="K660" s="1"/>
  <c r="F660"/>
  <c r="G660" s="1"/>
  <c r="L659"/>
  <c r="M659" s="1"/>
  <c r="D659"/>
  <c r="E659" s="1"/>
  <c r="F659"/>
  <c r="G659" s="1"/>
  <c r="H659"/>
  <c r="I659" s="1"/>
  <c r="J659"/>
  <c r="K659" s="1"/>
  <c r="J658"/>
  <c r="K658" s="1"/>
  <c r="F658"/>
  <c r="G658" s="1"/>
  <c r="H658"/>
  <c r="I658" s="1"/>
  <c r="L658"/>
  <c r="M658" s="1"/>
  <c r="D658"/>
  <c r="E658" s="1"/>
  <c r="J657"/>
  <c r="K657" s="1"/>
  <c r="L657"/>
  <c r="M657" s="1"/>
  <c r="F657"/>
  <c r="G657" s="1"/>
  <c r="D657"/>
  <c r="E657" s="1"/>
  <c r="H657"/>
  <c r="I657" s="1"/>
  <c r="H656"/>
  <c r="I656" s="1"/>
  <c r="J656"/>
  <c r="K656" s="1"/>
  <c r="F656"/>
  <c r="G656" s="1"/>
  <c r="D656"/>
  <c r="E656" s="1"/>
  <c r="L656"/>
  <c r="M656" s="1"/>
  <c r="H655"/>
  <c r="I655" s="1"/>
  <c r="D655"/>
  <c r="E655" s="1"/>
  <c r="F655"/>
  <c r="G655" s="1"/>
  <c r="J655"/>
  <c r="K655" s="1"/>
  <c r="L655"/>
  <c r="M655" s="1"/>
  <c r="J654"/>
  <c r="K654" s="1"/>
  <c r="F654"/>
  <c r="G654" s="1"/>
  <c r="H654"/>
  <c r="I654" s="1"/>
  <c r="L654"/>
  <c r="M654" s="1"/>
  <c r="D654"/>
  <c r="E654" s="1"/>
  <c r="C470" i="25"/>
  <c r="C468"/>
  <c r="C470" i="22"/>
  <c r="C469"/>
  <c r="C468"/>
  <c r="H653" i="28"/>
  <c r="I653" s="1"/>
  <c r="L653"/>
  <c r="M653" s="1"/>
  <c r="D653"/>
  <c r="E653" s="1"/>
  <c r="F653"/>
  <c r="G653" s="1"/>
  <c r="J653"/>
  <c r="K653" s="1"/>
  <c r="L652"/>
  <c r="M652" s="1"/>
  <c r="H652"/>
  <c r="I652" s="1"/>
  <c r="D652"/>
  <c r="J652"/>
  <c r="K652" s="1"/>
  <c r="F652"/>
  <c r="G652" s="1"/>
  <c r="F651"/>
  <c r="G651" s="1"/>
  <c r="H651"/>
  <c r="I651" s="1"/>
  <c r="J651"/>
  <c r="K651" s="1"/>
  <c r="D651"/>
  <c r="E651" s="1"/>
  <c r="L651"/>
  <c r="M651" s="1"/>
  <c r="C469" i="25"/>
  <c r="C467"/>
  <c r="C467" i="22"/>
  <c r="C466"/>
  <c r="D650" i="28"/>
  <c r="E650" s="1"/>
  <c r="L650"/>
  <c r="M650" s="1"/>
  <c r="J650"/>
  <c r="K650" s="1"/>
  <c r="F650"/>
  <c r="G650" s="1"/>
  <c r="H650"/>
  <c r="I650" s="1"/>
  <c r="L649"/>
  <c r="M649" s="1"/>
  <c r="J649"/>
  <c r="K649" s="1"/>
  <c r="F649"/>
  <c r="G649" s="1"/>
  <c r="H649"/>
  <c r="I649" s="1"/>
  <c r="D649"/>
  <c r="E649" s="1"/>
  <c r="C466" i="25"/>
  <c r="C465"/>
  <c r="C463"/>
  <c r="C465" i="22"/>
  <c r="C463"/>
  <c r="D648" i="28"/>
  <c r="L648"/>
  <c r="M648" s="1"/>
  <c r="J648"/>
  <c r="K648" s="1"/>
  <c r="H648"/>
  <c r="I648" s="1"/>
  <c r="F648"/>
  <c r="G648" s="1"/>
  <c r="D647"/>
  <c r="F647"/>
  <c r="G647" s="1"/>
  <c r="J647"/>
  <c r="K647" s="1"/>
  <c r="H647"/>
  <c r="I647" s="1"/>
  <c r="L647"/>
  <c r="M647" s="1"/>
  <c r="H646"/>
  <c r="I646" s="1"/>
  <c r="L646"/>
  <c r="M646" s="1"/>
  <c r="J646"/>
  <c r="K646" s="1"/>
  <c r="F646"/>
  <c r="G646" s="1"/>
  <c r="D646"/>
  <c r="E646" s="1"/>
  <c r="C464" i="25"/>
  <c r="C464" i="22"/>
  <c r="C461" i="25"/>
  <c r="C459"/>
  <c r="C455"/>
  <c r="C462" i="22"/>
  <c r="C461"/>
  <c r="C460"/>
  <c r="C459"/>
  <c r="C458"/>
  <c r="C457"/>
  <c r="C456"/>
  <c r="C455"/>
  <c r="C462" i="25"/>
  <c r="C457"/>
  <c r="C456"/>
  <c r="F645" i="28"/>
  <c r="G645" s="1"/>
  <c r="H645"/>
  <c r="I645" s="1"/>
  <c r="J645"/>
  <c r="K645" s="1"/>
  <c r="L645"/>
  <c r="M645" s="1"/>
  <c r="D645"/>
  <c r="L644"/>
  <c r="M644" s="1"/>
  <c r="F644"/>
  <c r="G644" s="1"/>
  <c r="H644"/>
  <c r="I644" s="1"/>
  <c r="D644"/>
  <c r="J644"/>
  <c r="K644" s="1"/>
  <c r="L643"/>
  <c r="M643" s="1"/>
  <c r="F643"/>
  <c r="G643" s="1"/>
  <c r="J643"/>
  <c r="K643" s="1"/>
  <c r="D643"/>
  <c r="H643"/>
  <c r="I643" s="1"/>
  <c r="F642"/>
  <c r="G642" s="1"/>
  <c r="D642"/>
  <c r="E642" s="1"/>
  <c r="J642"/>
  <c r="K642" s="1"/>
  <c r="H642"/>
  <c r="I642" s="1"/>
  <c r="L642"/>
  <c r="M642" s="1"/>
  <c r="L641"/>
  <c r="M641" s="1"/>
  <c r="J641"/>
  <c r="K641" s="1"/>
  <c r="H641"/>
  <c r="I641" s="1"/>
  <c r="D641"/>
  <c r="E641" s="1"/>
  <c r="F641"/>
  <c r="G641" s="1"/>
  <c r="F640"/>
  <c r="G640" s="1"/>
  <c r="L640"/>
  <c r="M640" s="1"/>
  <c r="J640"/>
  <c r="K640" s="1"/>
  <c r="H640"/>
  <c r="I640" s="1"/>
  <c r="D640"/>
  <c r="E640" s="1"/>
  <c r="L639"/>
  <c r="M639" s="1"/>
  <c r="F639"/>
  <c r="G639" s="1"/>
  <c r="J639"/>
  <c r="K639" s="1"/>
  <c r="H639"/>
  <c r="I639" s="1"/>
  <c r="D639"/>
  <c r="E639" s="1"/>
  <c r="J638"/>
  <c r="K638" s="1"/>
  <c r="L638"/>
  <c r="M638" s="1"/>
  <c r="F638"/>
  <c r="G638" s="1"/>
  <c r="D638"/>
  <c r="E638" s="1"/>
  <c r="H638"/>
  <c r="I638" s="1"/>
  <c r="D637"/>
  <c r="E637" s="1"/>
  <c r="F637"/>
  <c r="G637" s="1"/>
  <c r="L637"/>
  <c r="M637" s="1"/>
  <c r="J637"/>
  <c r="K637" s="1"/>
  <c r="H637"/>
  <c r="I637" s="1"/>
  <c r="C460" i="25"/>
  <c r="C458"/>
  <c r="C39" i="31"/>
  <c r="C39" i="37"/>
  <c r="C454" i="22"/>
  <c r="C454" i="25"/>
  <c r="D636" i="28"/>
  <c r="L636"/>
  <c r="M636" s="1"/>
  <c r="J636"/>
  <c r="K636" s="1"/>
  <c r="H636"/>
  <c r="I636" s="1"/>
  <c r="F636"/>
  <c r="G636" s="1"/>
  <c r="L635"/>
  <c r="M635" s="1"/>
  <c r="H635"/>
  <c r="I635" s="1"/>
  <c r="F635"/>
  <c r="G635" s="1"/>
  <c r="J635"/>
  <c r="K635" s="1"/>
  <c r="D635"/>
  <c r="E635" s="1"/>
  <c r="D634"/>
  <c r="E634" s="1"/>
  <c r="J634"/>
  <c r="K634" s="1"/>
  <c r="H634"/>
  <c r="I634" s="1"/>
  <c r="F634"/>
  <c r="G634" s="1"/>
  <c r="L634"/>
  <c r="M634" s="1"/>
  <c r="J633"/>
  <c r="K633" s="1"/>
  <c r="L633"/>
  <c r="M633" s="1"/>
  <c r="H633"/>
  <c r="I633" s="1"/>
  <c r="F633"/>
  <c r="G633" s="1"/>
  <c r="D633"/>
  <c r="E633" s="1"/>
  <c r="D632"/>
  <c r="J632"/>
  <c r="K632" s="1"/>
  <c r="L632"/>
  <c r="M632" s="1"/>
  <c r="F632"/>
  <c r="G632" s="1"/>
  <c r="H632"/>
  <c r="I632" s="1"/>
  <c r="J631"/>
  <c r="K631" s="1"/>
  <c r="L631"/>
  <c r="M631" s="1"/>
  <c r="F631"/>
  <c r="G631" s="1"/>
  <c r="H631"/>
  <c r="I631" s="1"/>
  <c r="D631"/>
  <c r="E631" s="1"/>
  <c r="J630"/>
  <c r="K630" s="1"/>
  <c r="L630"/>
  <c r="M630" s="1"/>
  <c r="H630"/>
  <c r="I630" s="1"/>
  <c r="D630"/>
  <c r="E630" s="1"/>
  <c r="F630"/>
  <c r="G630" s="1"/>
  <c r="C453" i="25"/>
  <c r="C452"/>
  <c r="C451"/>
  <c r="J629" i="28"/>
  <c r="K629" s="1"/>
  <c r="D629"/>
  <c r="E629" s="1"/>
  <c r="F629"/>
  <c r="G629" s="1"/>
  <c r="H629"/>
  <c r="I629" s="1"/>
  <c r="L629"/>
  <c r="M629" s="1"/>
  <c r="C453" i="22"/>
  <c r="C452"/>
  <c r="C451"/>
  <c r="J627" i="28"/>
  <c r="K627" s="1"/>
  <c r="L627"/>
  <c r="M627" s="1"/>
  <c r="F627"/>
  <c r="G627" s="1"/>
  <c r="H627"/>
  <c r="I627" s="1"/>
  <c r="D627"/>
  <c r="E627" s="1"/>
  <c r="D628"/>
  <c r="F628"/>
  <c r="G628" s="1"/>
  <c r="J628"/>
  <c r="K628" s="1"/>
  <c r="L628"/>
  <c r="M628" s="1"/>
  <c r="H628"/>
  <c r="I628" s="1"/>
  <c r="L626"/>
  <c r="M626" s="1"/>
  <c r="F626"/>
  <c r="G626" s="1"/>
  <c r="H626"/>
  <c r="I626" s="1"/>
  <c r="D626"/>
  <c r="E626" s="1"/>
  <c r="J626"/>
  <c r="K626" s="1"/>
  <c r="H625"/>
  <c r="I625" s="1"/>
  <c r="F625"/>
  <c r="G625" s="1"/>
  <c r="J625"/>
  <c r="K625" s="1"/>
  <c r="L625"/>
  <c r="M625" s="1"/>
  <c r="D625"/>
  <c r="E625" s="1"/>
  <c r="C450" i="25"/>
  <c r="C449"/>
  <c r="C450" i="22"/>
  <c r="C449"/>
  <c r="C448"/>
  <c r="C446"/>
  <c r="J624" i="28"/>
  <c r="K624" s="1"/>
  <c r="H624"/>
  <c r="I624" s="1"/>
  <c r="F624"/>
  <c r="G624" s="1"/>
  <c r="D624"/>
  <c r="L624"/>
  <c r="M624" s="1"/>
  <c r="C448" i="25"/>
  <c r="C447"/>
  <c r="C446"/>
  <c r="C447" i="22"/>
  <c r="J623" i="28"/>
  <c r="K623" s="1"/>
  <c r="L623"/>
  <c r="M623" s="1"/>
  <c r="H623"/>
  <c r="I623" s="1"/>
  <c r="D623"/>
  <c r="F623"/>
  <c r="G623" s="1"/>
  <c r="D622"/>
  <c r="E622" s="1"/>
  <c r="F622"/>
  <c r="G622" s="1"/>
  <c r="L622"/>
  <c r="M622" s="1"/>
  <c r="H622"/>
  <c r="I622" s="1"/>
  <c r="J622"/>
  <c r="K622" s="1"/>
  <c r="C445" i="25"/>
  <c r="C442"/>
  <c r="C438"/>
  <c r="C445" i="22"/>
  <c r="C444"/>
  <c r="C443"/>
  <c r="C442"/>
  <c r="C441"/>
  <c r="C440"/>
  <c r="C439"/>
  <c r="C438"/>
  <c r="C440" i="25"/>
  <c r="C38" i="31"/>
  <c r="L621" i="28"/>
  <c r="M621" s="1"/>
  <c r="H621"/>
  <c r="I621" s="1"/>
  <c r="J621"/>
  <c r="K621" s="1"/>
  <c r="D621"/>
  <c r="E621" s="1"/>
  <c r="F621"/>
  <c r="G621" s="1"/>
  <c r="L620"/>
  <c r="M620" s="1"/>
  <c r="D620"/>
  <c r="E620" s="1"/>
  <c r="J620"/>
  <c r="K620" s="1"/>
  <c r="H620"/>
  <c r="I620" s="1"/>
  <c r="F620"/>
  <c r="G620" s="1"/>
  <c r="H619"/>
  <c r="I619" s="1"/>
  <c r="D619"/>
  <c r="E619" s="1"/>
  <c r="L619"/>
  <c r="M619" s="1"/>
  <c r="F619"/>
  <c r="G619" s="1"/>
  <c r="J619"/>
  <c r="K619" s="1"/>
  <c r="J618"/>
  <c r="K618" s="1"/>
  <c r="D618"/>
  <c r="E618" s="1"/>
  <c r="F618"/>
  <c r="G618" s="1"/>
  <c r="L618"/>
  <c r="M618" s="1"/>
  <c r="H618"/>
  <c r="I618" s="1"/>
  <c r="L617"/>
  <c r="M617" s="1"/>
  <c r="D617"/>
  <c r="E617" s="1"/>
  <c r="H617"/>
  <c r="I617" s="1"/>
  <c r="F617"/>
  <c r="G617" s="1"/>
  <c r="J617"/>
  <c r="K617" s="1"/>
  <c r="J616"/>
  <c r="K616" s="1"/>
  <c r="H616"/>
  <c r="I616" s="1"/>
  <c r="D616"/>
  <c r="E616" s="1"/>
  <c r="L616"/>
  <c r="M616" s="1"/>
  <c r="F616"/>
  <c r="G616" s="1"/>
  <c r="J615"/>
  <c r="K615" s="1"/>
  <c r="D615"/>
  <c r="E615" s="1"/>
  <c r="L615"/>
  <c r="M615" s="1"/>
  <c r="H615"/>
  <c r="I615" s="1"/>
  <c r="F615"/>
  <c r="G615" s="1"/>
  <c r="L614"/>
  <c r="M614" s="1"/>
  <c r="F614"/>
  <c r="G614" s="1"/>
  <c r="J614"/>
  <c r="K614" s="1"/>
  <c r="D614"/>
  <c r="E614" s="1"/>
  <c r="H614"/>
  <c r="I614" s="1"/>
  <c r="H613"/>
  <c r="I613" s="1"/>
  <c r="J613"/>
  <c r="K613" s="1"/>
  <c r="F613"/>
  <c r="G613" s="1"/>
  <c r="L613"/>
  <c r="M613" s="1"/>
  <c r="D613"/>
  <c r="E613" s="1"/>
  <c r="C444" i="25"/>
  <c r="C443"/>
  <c r="C441"/>
  <c r="C439"/>
  <c r="C38" i="37"/>
  <c r="C437" i="25"/>
  <c r="C431"/>
  <c r="C428"/>
  <c r="C424"/>
  <c r="C37" i="31"/>
  <c r="C437" i="22"/>
  <c r="C436"/>
  <c r="C435"/>
  <c r="C434"/>
  <c r="C433"/>
  <c r="C432"/>
  <c r="C431"/>
  <c r="C430"/>
  <c r="C429"/>
  <c r="C428"/>
  <c r="C427"/>
  <c r="C426"/>
  <c r="C425"/>
  <c r="C424"/>
  <c r="C423"/>
  <c r="C422"/>
  <c r="C421"/>
  <c r="C435" i="25"/>
  <c r="C432"/>
  <c r="C430"/>
  <c r="C427"/>
  <c r="C423"/>
  <c r="C421"/>
  <c r="H612" i="28"/>
  <c r="I612" s="1"/>
  <c r="J612"/>
  <c r="K612" s="1"/>
  <c r="F612"/>
  <c r="G612" s="1"/>
  <c r="L612"/>
  <c r="M612" s="1"/>
  <c r="D612"/>
  <c r="E612" s="1"/>
  <c r="F611"/>
  <c r="G611" s="1"/>
  <c r="D611"/>
  <c r="J611"/>
  <c r="K611" s="1"/>
  <c r="H611"/>
  <c r="I611" s="1"/>
  <c r="L611"/>
  <c r="M611" s="1"/>
  <c r="J610"/>
  <c r="K610" s="1"/>
  <c r="L610"/>
  <c r="M610" s="1"/>
  <c r="D610"/>
  <c r="F610"/>
  <c r="G610" s="1"/>
  <c r="H610"/>
  <c r="I610" s="1"/>
  <c r="D609"/>
  <c r="E609" s="1"/>
  <c r="J609"/>
  <c r="K609" s="1"/>
  <c r="F609"/>
  <c r="G609" s="1"/>
  <c r="H609"/>
  <c r="I609" s="1"/>
  <c r="L609"/>
  <c r="M609" s="1"/>
  <c r="J608"/>
  <c r="K608" s="1"/>
  <c r="L608"/>
  <c r="M608" s="1"/>
  <c r="D608"/>
  <c r="E608" s="1"/>
  <c r="H608"/>
  <c r="I608" s="1"/>
  <c r="F608"/>
  <c r="G608" s="1"/>
  <c r="H607"/>
  <c r="I607" s="1"/>
  <c r="F607"/>
  <c r="G607" s="1"/>
  <c r="D607"/>
  <c r="E607" s="1"/>
  <c r="L607"/>
  <c r="M607" s="1"/>
  <c r="J607"/>
  <c r="K607" s="1"/>
  <c r="J606"/>
  <c r="K606" s="1"/>
  <c r="F606"/>
  <c r="G606" s="1"/>
  <c r="L606"/>
  <c r="M606" s="1"/>
  <c r="H606"/>
  <c r="I606" s="1"/>
  <c r="D606"/>
  <c r="E606" s="1"/>
  <c r="D605"/>
  <c r="E605" s="1"/>
  <c r="H605"/>
  <c r="I605" s="1"/>
  <c r="J605"/>
  <c r="K605" s="1"/>
  <c r="L605"/>
  <c r="M605" s="1"/>
  <c r="F605"/>
  <c r="G605" s="1"/>
  <c r="H604"/>
  <c r="I604" s="1"/>
  <c r="L604"/>
  <c r="M604" s="1"/>
  <c r="F604"/>
  <c r="G604" s="1"/>
  <c r="D604"/>
  <c r="E604" s="1"/>
  <c r="J604"/>
  <c r="K604" s="1"/>
  <c r="F603"/>
  <c r="G603" s="1"/>
  <c r="H603"/>
  <c r="I603" s="1"/>
  <c r="D603"/>
  <c r="E603" s="1"/>
  <c r="J603"/>
  <c r="K603" s="1"/>
  <c r="L603"/>
  <c r="M603" s="1"/>
  <c r="H602"/>
  <c r="I602" s="1"/>
  <c r="D602"/>
  <c r="E602" s="1"/>
  <c r="F602"/>
  <c r="G602" s="1"/>
  <c r="J602"/>
  <c r="K602" s="1"/>
  <c r="L602"/>
  <c r="M602" s="1"/>
  <c r="J601"/>
  <c r="K601" s="1"/>
  <c r="H601"/>
  <c r="I601" s="1"/>
  <c r="L601"/>
  <c r="M601" s="1"/>
  <c r="F601"/>
  <c r="G601" s="1"/>
  <c r="D601"/>
  <c r="E601" s="1"/>
  <c r="L600"/>
  <c r="M600" s="1"/>
  <c r="D600"/>
  <c r="H600"/>
  <c r="I600" s="1"/>
  <c r="F600"/>
  <c r="G600" s="1"/>
  <c r="J600"/>
  <c r="K600" s="1"/>
  <c r="J599"/>
  <c r="K599" s="1"/>
  <c r="D599"/>
  <c r="E599" s="1"/>
  <c r="H599"/>
  <c r="I599" s="1"/>
  <c r="F599"/>
  <c r="G599" s="1"/>
  <c r="L599"/>
  <c r="M599" s="1"/>
  <c r="J598"/>
  <c r="K598" s="1"/>
  <c r="D598"/>
  <c r="E598" s="1"/>
  <c r="F598"/>
  <c r="G598" s="1"/>
  <c r="H598"/>
  <c r="I598" s="1"/>
  <c r="L598"/>
  <c r="M598" s="1"/>
  <c r="F597"/>
  <c r="G597" s="1"/>
  <c r="H597"/>
  <c r="I597" s="1"/>
  <c r="L597"/>
  <c r="M597" s="1"/>
  <c r="D597"/>
  <c r="E597" s="1"/>
  <c r="J597"/>
  <c r="K597" s="1"/>
  <c r="F596"/>
  <c r="G596" s="1"/>
  <c r="D596"/>
  <c r="E596" s="1"/>
  <c r="J596"/>
  <c r="K596" s="1"/>
  <c r="H596"/>
  <c r="I596" s="1"/>
  <c r="L596"/>
  <c r="M596" s="1"/>
  <c r="F595"/>
  <c r="G595" s="1"/>
  <c r="L595"/>
  <c r="M595" s="1"/>
  <c r="J595"/>
  <c r="K595" s="1"/>
  <c r="H595"/>
  <c r="I595" s="1"/>
  <c r="D595"/>
  <c r="E595" s="1"/>
  <c r="L594"/>
  <c r="M594" s="1"/>
  <c r="D594"/>
  <c r="F594"/>
  <c r="G594" s="1"/>
  <c r="H594"/>
  <c r="I594" s="1"/>
  <c r="J594"/>
  <c r="K594" s="1"/>
  <c r="H593"/>
  <c r="I593" s="1"/>
  <c r="L593"/>
  <c r="M593" s="1"/>
  <c r="F593"/>
  <c r="G593" s="1"/>
  <c r="D593"/>
  <c r="E593" s="1"/>
  <c r="J593"/>
  <c r="K593" s="1"/>
  <c r="H592"/>
  <c r="I592" s="1"/>
  <c r="J592"/>
  <c r="K592" s="1"/>
  <c r="F592"/>
  <c r="G592" s="1"/>
  <c r="L592"/>
  <c r="M592" s="1"/>
  <c r="D592"/>
  <c r="E592" s="1"/>
  <c r="F591"/>
  <c r="G591" s="1"/>
  <c r="L591"/>
  <c r="M591" s="1"/>
  <c r="H591"/>
  <c r="I591" s="1"/>
  <c r="J591"/>
  <c r="K591" s="1"/>
  <c r="D591"/>
  <c r="E591" s="1"/>
  <c r="F590"/>
  <c r="G590" s="1"/>
  <c r="L590"/>
  <c r="M590" s="1"/>
  <c r="H590"/>
  <c r="I590" s="1"/>
  <c r="J590"/>
  <c r="K590" s="1"/>
  <c r="D590"/>
  <c r="E590" s="1"/>
  <c r="L589"/>
  <c r="M589" s="1"/>
  <c r="D589"/>
  <c r="E589" s="1"/>
  <c r="H589"/>
  <c r="I589" s="1"/>
  <c r="J589"/>
  <c r="K589" s="1"/>
  <c r="F589"/>
  <c r="G589" s="1"/>
  <c r="C436" i="25"/>
  <c r="C434"/>
  <c r="C433"/>
  <c r="C429"/>
  <c r="C426"/>
  <c r="C425"/>
  <c r="C422"/>
  <c r="C37" i="37"/>
  <c r="C420" i="25"/>
  <c r="C411"/>
  <c r="C408"/>
  <c r="C36" i="31"/>
  <c r="C420" i="22"/>
  <c r="C419"/>
  <c r="C418"/>
  <c r="C417"/>
  <c r="C416"/>
  <c r="C415"/>
  <c r="C414"/>
  <c r="C413"/>
  <c r="C412"/>
  <c r="C411"/>
  <c r="C410"/>
  <c r="C409"/>
  <c r="C408"/>
  <c r="C407"/>
  <c r="C406"/>
  <c r="C405"/>
  <c r="C404"/>
  <c r="C419" i="25"/>
  <c r="C417"/>
  <c r="C415"/>
  <c r="C413"/>
  <c r="C409"/>
  <c r="C404"/>
  <c r="F588" i="28"/>
  <c r="G588" s="1"/>
  <c r="H588"/>
  <c r="I588" s="1"/>
  <c r="L588"/>
  <c r="M588" s="1"/>
  <c r="D588"/>
  <c r="E588" s="1"/>
  <c r="J588"/>
  <c r="K588" s="1"/>
  <c r="F587"/>
  <c r="G587" s="1"/>
  <c r="H587"/>
  <c r="I587" s="1"/>
  <c r="J587"/>
  <c r="K587" s="1"/>
  <c r="D587"/>
  <c r="E587" s="1"/>
  <c r="L587"/>
  <c r="M587" s="1"/>
  <c r="L586"/>
  <c r="M586" s="1"/>
  <c r="J586"/>
  <c r="K586" s="1"/>
  <c r="F586"/>
  <c r="G586" s="1"/>
  <c r="D586"/>
  <c r="E586" s="1"/>
  <c r="H586"/>
  <c r="I586" s="1"/>
  <c r="J585"/>
  <c r="K585" s="1"/>
  <c r="D585"/>
  <c r="E585" s="1"/>
  <c r="N585" s="1"/>
  <c r="H585"/>
  <c r="I585" s="1"/>
  <c r="L585"/>
  <c r="M585" s="1"/>
  <c r="F585"/>
  <c r="G585" s="1"/>
  <c r="L584"/>
  <c r="M584" s="1"/>
  <c r="D584"/>
  <c r="E584" s="1"/>
  <c r="J584"/>
  <c r="K584" s="1"/>
  <c r="H584"/>
  <c r="I584" s="1"/>
  <c r="F584"/>
  <c r="G584" s="1"/>
  <c r="H583"/>
  <c r="I583" s="1"/>
  <c r="J583"/>
  <c r="K583" s="1"/>
  <c r="F583"/>
  <c r="G583" s="1"/>
  <c r="L583"/>
  <c r="M583" s="1"/>
  <c r="D583"/>
  <c r="E583" s="1"/>
  <c r="F582"/>
  <c r="G582" s="1"/>
  <c r="H582"/>
  <c r="I582" s="1"/>
  <c r="L582"/>
  <c r="M582" s="1"/>
  <c r="D582"/>
  <c r="E582" s="1"/>
  <c r="J582"/>
  <c r="K582" s="1"/>
  <c r="L581"/>
  <c r="M581" s="1"/>
  <c r="D581"/>
  <c r="E581" s="1"/>
  <c r="H581"/>
  <c r="I581" s="1"/>
  <c r="J581"/>
  <c r="K581" s="1"/>
  <c r="F581"/>
  <c r="G581" s="1"/>
  <c r="D580"/>
  <c r="L580"/>
  <c r="M580" s="1"/>
  <c r="H580"/>
  <c r="I580" s="1"/>
  <c r="F580"/>
  <c r="G580" s="1"/>
  <c r="J580"/>
  <c r="K580" s="1"/>
  <c r="J579"/>
  <c r="K579" s="1"/>
  <c r="F579"/>
  <c r="G579" s="1"/>
  <c r="H579"/>
  <c r="I579" s="1"/>
  <c r="L579"/>
  <c r="M579" s="1"/>
  <c r="D579"/>
  <c r="E579" s="1"/>
  <c r="H578"/>
  <c r="I578" s="1"/>
  <c r="F578"/>
  <c r="G578" s="1"/>
  <c r="J578"/>
  <c r="K578" s="1"/>
  <c r="D578"/>
  <c r="E578" s="1"/>
  <c r="L578"/>
  <c r="M578" s="1"/>
  <c r="L577"/>
  <c r="M577" s="1"/>
  <c r="F577"/>
  <c r="G577" s="1"/>
  <c r="D577"/>
  <c r="J577"/>
  <c r="K577" s="1"/>
  <c r="H577"/>
  <c r="I577" s="1"/>
  <c r="H576"/>
  <c r="I576" s="1"/>
  <c r="J576"/>
  <c r="K576" s="1"/>
  <c r="F576"/>
  <c r="G576" s="1"/>
  <c r="L576"/>
  <c r="M576" s="1"/>
  <c r="D576"/>
  <c r="E576" s="1"/>
  <c r="L575"/>
  <c r="M575" s="1"/>
  <c r="H575"/>
  <c r="I575" s="1"/>
  <c r="J575"/>
  <c r="K575" s="1"/>
  <c r="F575"/>
  <c r="G575" s="1"/>
  <c r="D575"/>
  <c r="J574"/>
  <c r="K574" s="1"/>
  <c r="D574"/>
  <c r="E574" s="1"/>
  <c r="L574"/>
  <c r="M574" s="1"/>
  <c r="H574"/>
  <c r="I574" s="1"/>
  <c r="F574"/>
  <c r="G574" s="1"/>
  <c r="L573"/>
  <c r="M573" s="1"/>
  <c r="J573"/>
  <c r="K573" s="1"/>
  <c r="D573"/>
  <c r="E573" s="1"/>
  <c r="F573"/>
  <c r="G573" s="1"/>
  <c r="H573"/>
  <c r="I573" s="1"/>
  <c r="L572"/>
  <c r="M572" s="1"/>
  <c r="H572"/>
  <c r="I572" s="1"/>
  <c r="J572"/>
  <c r="K572" s="1"/>
  <c r="F572"/>
  <c r="G572" s="1"/>
  <c r="D572"/>
  <c r="E572" s="1"/>
  <c r="H571"/>
  <c r="I571" s="1"/>
  <c r="D571"/>
  <c r="E571" s="1"/>
  <c r="J571"/>
  <c r="K571" s="1"/>
  <c r="F571"/>
  <c r="G571" s="1"/>
  <c r="L571"/>
  <c r="M571" s="1"/>
  <c r="F570"/>
  <c r="G570" s="1"/>
  <c r="J570"/>
  <c r="K570" s="1"/>
  <c r="L570"/>
  <c r="M570" s="1"/>
  <c r="D570"/>
  <c r="E570" s="1"/>
  <c r="H570"/>
  <c r="I570" s="1"/>
  <c r="J569"/>
  <c r="K569" s="1"/>
  <c r="D569"/>
  <c r="E569" s="1"/>
  <c r="F569"/>
  <c r="G569" s="1"/>
  <c r="L569"/>
  <c r="M569" s="1"/>
  <c r="H569"/>
  <c r="I569" s="1"/>
  <c r="F568"/>
  <c r="G568" s="1"/>
  <c r="H568"/>
  <c r="I568" s="1"/>
  <c r="D568"/>
  <c r="L568"/>
  <c r="M568" s="1"/>
  <c r="J568"/>
  <c r="K568" s="1"/>
  <c r="D567"/>
  <c r="H567"/>
  <c r="I567" s="1"/>
  <c r="L567"/>
  <c r="M567" s="1"/>
  <c r="F567"/>
  <c r="G567" s="1"/>
  <c r="J567"/>
  <c r="K567" s="1"/>
  <c r="J566"/>
  <c r="K566" s="1"/>
  <c r="F566"/>
  <c r="G566" s="1"/>
  <c r="H566"/>
  <c r="I566" s="1"/>
  <c r="L566"/>
  <c r="M566" s="1"/>
  <c r="D566"/>
  <c r="E566" s="1"/>
  <c r="J565"/>
  <c r="K565" s="1"/>
  <c r="D565"/>
  <c r="E565" s="1"/>
  <c r="H565"/>
  <c r="I565" s="1"/>
  <c r="F565"/>
  <c r="G565" s="1"/>
  <c r="L565"/>
  <c r="M565" s="1"/>
  <c r="C418" i="25"/>
  <c r="C416"/>
  <c r="C414"/>
  <c r="C412"/>
  <c r="C410"/>
  <c r="C407"/>
  <c r="C406"/>
  <c r="C405"/>
  <c r="C36" i="37"/>
  <c r="J564" i="28"/>
  <c r="K564" s="1"/>
  <c r="L564"/>
  <c r="M564" s="1"/>
  <c r="H564"/>
  <c r="I564" s="1"/>
  <c r="F564"/>
  <c r="G564" s="1"/>
  <c r="D564"/>
  <c r="E564" s="1"/>
  <c r="L563"/>
  <c r="M563" s="1"/>
  <c r="F563"/>
  <c r="G563" s="1"/>
  <c r="D563"/>
  <c r="E563" s="1"/>
  <c r="H563"/>
  <c r="I563" s="1"/>
  <c r="J563"/>
  <c r="K563" s="1"/>
  <c r="J562"/>
  <c r="K562" s="1"/>
  <c r="L562"/>
  <c r="M562" s="1"/>
  <c r="D562"/>
  <c r="E562" s="1"/>
  <c r="H562"/>
  <c r="I562" s="1"/>
  <c r="F562"/>
  <c r="G562" s="1"/>
  <c r="D561"/>
  <c r="F561"/>
  <c r="G561" s="1"/>
  <c r="J561"/>
  <c r="K561" s="1"/>
  <c r="H561"/>
  <c r="I561" s="1"/>
  <c r="L561"/>
  <c r="M561" s="1"/>
  <c r="D560"/>
  <c r="F560"/>
  <c r="G560" s="1"/>
  <c r="L560"/>
  <c r="M560" s="1"/>
  <c r="J560"/>
  <c r="K560" s="1"/>
  <c r="H560"/>
  <c r="I560" s="1"/>
  <c r="H559"/>
  <c r="I559" s="1"/>
  <c r="D559"/>
  <c r="E559" s="1"/>
  <c r="L559"/>
  <c r="M559" s="1"/>
  <c r="F559"/>
  <c r="G559" s="1"/>
  <c r="J559"/>
  <c r="K559" s="1"/>
  <c r="D558"/>
  <c r="E558" s="1"/>
  <c r="L558"/>
  <c r="M558" s="1"/>
  <c r="H558"/>
  <c r="I558" s="1"/>
  <c r="F558"/>
  <c r="G558" s="1"/>
  <c r="J558"/>
  <c r="K558" s="1"/>
  <c r="C403" i="25"/>
  <c r="C403" i="22"/>
  <c r="C402"/>
  <c r="C400"/>
  <c r="J557" i="28"/>
  <c r="K557" s="1"/>
  <c r="F557"/>
  <c r="G557" s="1"/>
  <c r="L557"/>
  <c r="M557" s="1"/>
  <c r="D557"/>
  <c r="E557" s="1"/>
  <c r="H557"/>
  <c r="I557" s="1"/>
  <c r="J556"/>
  <c r="K556" s="1"/>
  <c r="F556"/>
  <c r="G556" s="1"/>
  <c r="L556"/>
  <c r="M556" s="1"/>
  <c r="H556"/>
  <c r="I556" s="1"/>
  <c r="D556"/>
  <c r="E556" s="1"/>
  <c r="C402" i="25"/>
  <c r="C401"/>
  <c r="C401" i="22"/>
  <c r="C400" i="25"/>
  <c r="C396"/>
  <c r="C398"/>
  <c r="C395"/>
  <c r="C398" i="22"/>
  <c r="C396"/>
  <c r="L555" i="28"/>
  <c r="M555" s="1"/>
  <c r="H555"/>
  <c r="I555" s="1"/>
  <c r="D555"/>
  <c r="F555"/>
  <c r="G555" s="1"/>
  <c r="J555"/>
  <c r="K555" s="1"/>
  <c r="H554"/>
  <c r="I554" s="1"/>
  <c r="D554"/>
  <c r="E554" s="1"/>
  <c r="J554"/>
  <c r="K554" s="1"/>
  <c r="F554"/>
  <c r="G554" s="1"/>
  <c r="L554"/>
  <c r="M554" s="1"/>
  <c r="J553"/>
  <c r="K553" s="1"/>
  <c r="L553"/>
  <c r="M553" s="1"/>
  <c r="D553"/>
  <c r="E553" s="1"/>
  <c r="H553"/>
  <c r="I553" s="1"/>
  <c r="F553"/>
  <c r="G553" s="1"/>
  <c r="L552"/>
  <c r="M552" s="1"/>
  <c r="F552"/>
  <c r="G552" s="1"/>
  <c r="D552"/>
  <c r="E552" s="1"/>
  <c r="J552"/>
  <c r="K552" s="1"/>
  <c r="H552"/>
  <c r="I552" s="1"/>
  <c r="J551"/>
  <c r="K551" s="1"/>
  <c r="H551"/>
  <c r="I551" s="1"/>
  <c r="D551"/>
  <c r="E551" s="1"/>
  <c r="F551"/>
  <c r="G551" s="1"/>
  <c r="L551"/>
  <c r="M551" s="1"/>
  <c r="H550"/>
  <c r="I550" s="1"/>
  <c r="J550"/>
  <c r="K550" s="1"/>
  <c r="F550"/>
  <c r="G550" s="1"/>
  <c r="D550"/>
  <c r="E550" s="1"/>
  <c r="L550"/>
  <c r="M550" s="1"/>
  <c r="C399" i="25"/>
  <c r="C397"/>
  <c r="C399" i="22"/>
  <c r="C397"/>
  <c r="C395"/>
  <c r="C393" i="25"/>
  <c r="C391"/>
  <c r="C389"/>
  <c r="C35" i="31"/>
  <c r="C394" i="22"/>
  <c r="C393"/>
  <c r="C392"/>
  <c r="C391"/>
  <c r="C390"/>
  <c r="C389"/>
  <c r="C388"/>
  <c r="C387"/>
  <c r="C392" i="25"/>
  <c r="C388"/>
  <c r="D549" i="28"/>
  <c r="E549" s="1"/>
  <c r="J549"/>
  <c r="K549" s="1"/>
  <c r="L549"/>
  <c r="M549" s="1"/>
  <c r="F549"/>
  <c r="G549" s="1"/>
  <c r="H549"/>
  <c r="I549" s="1"/>
  <c r="J548"/>
  <c r="K548" s="1"/>
  <c r="D548"/>
  <c r="E548" s="1"/>
  <c r="H548"/>
  <c r="I548" s="1"/>
  <c r="L548"/>
  <c r="M548" s="1"/>
  <c r="F548"/>
  <c r="G548" s="1"/>
  <c r="F547"/>
  <c r="G547" s="1"/>
  <c r="H547"/>
  <c r="I547" s="1"/>
  <c r="L547"/>
  <c r="M547" s="1"/>
  <c r="D547"/>
  <c r="E547" s="1"/>
  <c r="J547"/>
  <c r="K547" s="1"/>
  <c r="F546"/>
  <c r="G546" s="1"/>
  <c r="H546"/>
  <c r="I546" s="1"/>
  <c r="L546"/>
  <c r="M546" s="1"/>
  <c r="D546"/>
  <c r="E546" s="1"/>
  <c r="J546"/>
  <c r="K546" s="1"/>
  <c r="F545"/>
  <c r="G545" s="1"/>
  <c r="L545"/>
  <c r="M545" s="1"/>
  <c r="J545"/>
  <c r="K545" s="1"/>
  <c r="D545"/>
  <c r="H545"/>
  <c r="I545" s="1"/>
  <c r="F544"/>
  <c r="G544" s="1"/>
  <c r="D544"/>
  <c r="J544"/>
  <c r="K544" s="1"/>
  <c r="L544"/>
  <c r="M544" s="1"/>
  <c r="H544"/>
  <c r="I544" s="1"/>
  <c r="L543"/>
  <c r="M543" s="1"/>
  <c r="J543"/>
  <c r="K543" s="1"/>
  <c r="H543"/>
  <c r="I543" s="1"/>
  <c r="D543"/>
  <c r="E543" s="1"/>
  <c r="F543"/>
  <c r="G543" s="1"/>
  <c r="L542"/>
  <c r="M542" s="1"/>
  <c r="J542"/>
  <c r="K542" s="1"/>
  <c r="F542"/>
  <c r="G542" s="1"/>
  <c r="D542"/>
  <c r="E542" s="1"/>
  <c r="H542"/>
  <c r="I542" s="1"/>
  <c r="L541"/>
  <c r="M541" s="1"/>
  <c r="D541"/>
  <c r="E541" s="1"/>
  <c r="H541"/>
  <c r="I541" s="1"/>
  <c r="J541"/>
  <c r="K541" s="1"/>
  <c r="F541"/>
  <c r="G541" s="1"/>
  <c r="C394" i="25"/>
  <c r="C390"/>
  <c r="C387"/>
  <c r="C35" i="37"/>
  <c r="L535" i="28"/>
  <c r="M535" s="1"/>
  <c r="H535"/>
  <c r="I535" s="1"/>
  <c r="D535"/>
  <c r="J535"/>
  <c r="K535" s="1"/>
  <c r="F535"/>
  <c r="G535" s="1"/>
  <c r="D534"/>
  <c r="H534"/>
  <c r="I534" s="1"/>
  <c r="L534"/>
  <c r="M534" s="1"/>
  <c r="F534"/>
  <c r="G534" s="1"/>
  <c r="J534"/>
  <c r="K534" s="1"/>
  <c r="C386" i="25"/>
  <c r="H540" i="28"/>
  <c r="I540" s="1"/>
  <c r="J540"/>
  <c r="K540" s="1"/>
  <c r="F540"/>
  <c r="G540" s="1"/>
  <c r="L540"/>
  <c r="M540" s="1"/>
  <c r="D540"/>
  <c r="E540" s="1"/>
  <c r="H539"/>
  <c r="I539" s="1"/>
  <c r="L539"/>
  <c r="M539" s="1"/>
  <c r="D539"/>
  <c r="E539" s="1"/>
  <c r="J539"/>
  <c r="K539" s="1"/>
  <c r="F539"/>
  <c r="G539" s="1"/>
  <c r="H538"/>
  <c r="I538" s="1"/>
  <c r="F538"/>
  <c r="G538" s="1"/>
  <c r="L538"/>
  <c r="M538" s="1"/>
  <c r="D538"/>
  <c r="E538" s="1"/>
  <c r="J538"/>
  <c r="K538" s="1"/>
  <c r="J537"/>
  <c r="K537" s="1"/>
  <c r="L537"/>
  <c r="M537" s="1"/>
  <c r="D537"/>
  <c r="F537"/>
  <c r="G537" s="1"/>
  <c r="H537"/>
  <c r="I537" s="1"/>
  <c r="F536"/>
  <c r="G536" s="1"/>
  <c r="J536"/>
  <c r="K536" s="1"/>
  <c r="H536"/>
  <c r="I536" s="1"/>
  <c r="L536"/>
  <c r="M536" s="1"/>
  <c r="D536"/>
  <c r="C385" i="25"/>
  <c r="C384"/>
  <c r="C383"/>
  <c r="C385" i="22"/>
  <c r="C384"/>
  <c r="C383"/>
  <c r="J533" i="28"/>
  <c r="K533" s="1"/>
  <c r="L533"/>
  <c r="M533" s="1"/>
  <c r="H533"/>
  <c r="I533" s="1"/>
  <c r="D533"/>
  <c r="E533" s="1"/>
  <c r="F533"/>
  <c r="G533" s="1"/>
  <c r="J532"/>
  <c r="K532" s="1"/>
  <c r="D532"/>
  <c r="E532" s="1"/>
  <c r="H532"/>
  <c r="I532" s="1"/>
  <c r="F532"/>
  <c r="G532" s="1"/>
  <c r="L532"/>
  <c r="M532" s="1"/>
  <c r="H531"/>
  <c r="I531" s="1"/>
  <c r="J531"/>
  <c r="K531" s="1"/>
  <c r="F531"/>
  <c r="G531" s="1"/>
  <c r="L531"/>
  <c r="M531" s="1"/>
  <c r="D531"/>
  <c r="E531" s="1"/>
  <c r="C382" i="25"/>
  <c r="C380"/>
  <c r="C378"/>
  <c r="C382" i="22"/>
  <c r="C381"/>
  <c r="C380"/>
  <c r="C379"/>
  <c r="C378"/>
  <c r="C381" i="25"/>
  <c r="J530" i="28"/>
  <c r="K530" s="1"/>
  <c r="L530"/>
  <c r="M530" s="1"/>
  <c r="D530"/>
  <c r="E530" s="1"/>
  <c r="F530"/>
  <c r="G530" s="1"/>
  <c r="H530"/>
  <c r="I530" s="1"/>
  <c r="L529"/>
  <c r="M529" s="1"/>
  <c r="J529"/>
  <c r="K529" s="1"/>
  <c r="D529"/>
  <c r="E529" s="1"/>
  <c r="F529"/>
  <c r="G529" s="1"/>
  <c r="H529"/>
  <c r="I529" s="1"/>
  <c r="H528"/>
  <c r="I528" s="1"/>
  <c r="L528"/>
  <c r="M528" s="1"/>
  <c r="J528"/>
  <c r="K528" s="1"/>
  <c r="D528"/>
  <c r="E528" s="1"/>
  <c r="F528"/>
  <c r="G528" s="1"/>
  <c r="F527"/>
  <c r="G527" s="1"/>
  <c r="H527"/>
  <c r="I527" s="1"/>
  <c r="D527"/>
  <c r="E527" s="1"/>
  <c r="J527"/>
  <c r="K527" s="1"/>
  <c r="L527"/>
  <c r="M527" s="1"/>
  <c r="L526"/>
  <c r="M526" s="1"/>
  <c r="D526"/>
  <c r="F526"/>
  <c r="G526" s="1"/>
  <c r="H526"/>
  <c r="I526" s="1"/>
  <c r="J526"/>
  <c r="K526" s="1"/>
  <c r="C379" i="25"/>
  <c r="C377"/>
  <c r="C374"/>
  <c r="C373"/>
  <c r="C371"/>
  <c r="C377" i="22"/>
  <c r="C376"/>
  <c r="C375"/>
  <c r="C374"/>
  <c r="C373"/>
  <c r="C372"/>
  <c r="C371"/>
  <c r="C370"/>
  <c r="C372" i="25"/>
  <c r="C34" i="31"/>
  <c r="J525" i="28"/>
  <c r="K525" s="1"/>
  <c r="F525"/>
  <c r="G525" s="1"/>
  <c r="H525"/>
  <c r="I525" s="1"/>
  <c r="L525"/>
  <c r="M525" s="1"/>
  <c r="D525"/>
  <c r="E525" s="1"/>
  <c r="H524"/>
  <c r="I524" s="1"/>
  <c r="L524"/>
  <c r="M524" s="1"/>
  <c r="D524"/>
  <c r="E524" s="1"/>
  <c r="F524"/>
  <c r="G524" s="1"/>
  <c r="J524"/>
  <c r="K524" s="1"/>
  <c r="F523"/>
  <c r="G523" s="1"/>
  <c r="L523"/>
  <c r="M523" s="1"/>
  <c r="D523"/>
  <c r="E523" s="1"/>
  <c r="J523"/>
  <c r="K523" s="1"/>
  <c r="H523"/>
  <c r="I523" s="1"/>
  <c r="J522"/>
  <c r="K522" s="1"/>
  <c r="F522"/>
  <c r="G522" s="1"/>
  <c r="D522"/>
  <c r="H522"/>
  <c r="I522" s="1"/>
  <c r="L522"/>
  <c r="M522" s="1"/>
  <c r="J521"/>
  <c r="K521" s="1"/>
  <c r="H521"/>
  <c r="I521" s="1"/>
  <c r="F521"/>
  <c r="G521" s="1"/>
  <c r="L521"/>
  <c r="M521" s="1"/>
  <c r="D521"/>
  <c r="E521" s="1"/>
  <c r="L520"/>
  <c r="M520" s="1"/>
  <c r="D520"/>
  <c r="J520"/>
  <c r="K520" s="1"/>
  <c r="F520"/>
  <c r="G520" s="1"/>
  <c r="H520"/>
  <c r="I520" s="1"/>
  <c r="D519"/>
  <c r="E519" s="1"/>
  <c r="H519"/>
  <c r="I519" s="1"/>
  <c r="J519"/>
  <c r="K519" s="1"/>
  <c r="F519"/>
  <c r="G519" s="1"/>
  <c r="L519"/>
  <c r="M519" s="1"/>
  <c r="J518"/>
  <c r="K518" s="1"/>
  <c r="D518"/>
  <c r="E518" s="1"/>
  <c r="F518"/>
  <c r="G518" s="1"/>
  <c r="L518"/>
  <c r="M518" s="1"/>
  <c r="H518"/>
  <c r="I518" s="1"/>
  <c r="J517"/>
  <c r="K517" s="1"/>
  <c r="D517"/>
  <c r="E517" s="1"/>
  <c r="F517"/>
  <c r="G517" s="1"/>
  <c r="L517"/>
  <c r="M517" s="1"/>
  <c r="H517"/>
  <c r="I517" s="1"/>
  <c r="C376" i="25"/>
  <c r="C375"/>
  <c r="C370"/>
  <c r="C34" i="37"/>
  <c r="C369" i="22"/>
  <c r="L516" i="28"/>
  <c r="M516" s="1"/>
  <c r="D516"/>
  <c r="E516" s="1"/>
  <c r="H516"/>
  <c r="I516" s="1"/>
  <c r="F516"/>
  <c r="G516" s="1"/>
  <c r="J516"/>
  <c r="K516" s="1"/>
  <c r="D515"/>
  <c r="E515" s="1"/>
  <c r="H515"/>
  <c r="I515" s="1"/>
  <c r="J515"/>
  <c r="K515" s="1"/>
  <c r="F515"/>
  <c r="G515" s="1"/>
  <c r="L515"/>
  <c r="M515" s="1"/>
  <c r="H514"/>
  <c r="I514" s="1"/>
  <c r="F514"/>
  <c r="G514" s="1"/>
  <c r="J514"/>
  <c r="K514" s="1"/>
  <c r="D514"/>
  <c r="E514" s="1"/>
  <c r="L514"/>
  <c r="M514" s="1"/>
  <c r="L513"/>
  <c r="M513" s="1"/>
  <c r="H513"/>
  <c r="I513" s="1"/>
  <c r="J513"/>
  <c r="K513" s="1"/>
  <c r="D513"/>
  <c r="F513"/>
  <c r="G513" s="1"/>
  <c r="L512"/>
  <c r="M512" s="1"/>
  <c r="H512"/>
  <c r="I512" s="1"/>
  <c r="D512"/>
  <c r="E512" s="1"/>
  <c r="J512"/>
  <c r="K512" s="1"/>
  <c r="F512"/>
  <c r="G512" s="1"/>
  <c r="J511"/>
  <c r="K511" s="1"/>
  <c r="H511"/>
  <c r="I511" s="1"/>
  <c r="L511"/>
  <c r="M511" s="1"/>
  <c r="F511"/>
  <c r="G511" s="1"/>
  <c r="D511"/>
  <c r="E511" s="1"/>
  <c r="J510"/>
  <c r="K510" s="1"/>
  <c r="H510"/>
  <c r="I510" s="1"/>
  <c r="D510"/>
  <c r="E510" s="1"/>
  <c r="L510"/>
  <c r="M510" s="1"/>
  <c r="F510"/>
  <c r="G510" s="1"/>
  <c r="C369" i="25"/>
  <c r="C368"/>
  <c r="C367"/>
  <c r="C366"/>
  <c r="H508" i="28"/>
  <c r="I508" s="1"/>
  <c r="L508"/>
  <c r="M508" s="1"/>
  <c r="F508"/>
  <c r="G508" s="1"/>
  <c r="D508"/>
  <c r="J508"/>
  <c r="K508" s="1"/>
  <c r="C368" i="22"/>
  <c r="C367"/>
  <c r="C366"/>
  <c r="F507" i="28"/>
  <c r="G507" s="1"/>
  <c r="D507"/>
  <c r="E507" s="1"/>
  <c r="J507"/>
  <c r="K507" s="1"/>
  <c r="H507"/>
  <c r="I507" s="1"/>
  <c r="L507"/>
  <c r="M507" s="1"/>
  <c r="H509"/>
  <c r="I509" s="1"/>
  <c r="J509"/>
  <c r="K509" s="1"/>
  <c r="F509"/>
  <c r="G509" s="1"/>
  <c r="L509"/>
  <c r="M509" s="1"/>
  <c r="D509"/>
  <c r="E509" s="1"/>
  <c r="C365" i="25"/>
  <c r="C364"/>
  <c r="C365" i="22"/>
  <c r="C364"/>
  <c r="L506" i="28"/>
  <c r="M506" s="1"/>
  <c r="F506"/>
  <c r="G506" s="1"/>
  <c r="D506"/>
  <c r="J506"/>
  <c r="K506" s="1"/>
  <c r="H506"/>
  <c r="I506" s="1"/>
  <c r="L505"/>
  <c r="M505" s="1"/>
  <c r="D505"/>
  <c r="J505"/>
  <c r="K505" s="1"/>
  <c r="H505"/>
  <c r="I505" s="1"/>
  <c r="F505"/>
  <c r="G505" s="1"/>
  <c r="C362" i="25"/>
  <c r="C363" i="22"/>
  <c r="C362"/>
  <c r="C361"/>
  <c r="C361" i="25"/>
  <c r="F504" i="28"/>
  <c r="G504" s="1"/>
  <c r="L504"/>
  <c r="M504" s="1"/>
  <c r="J504"/>
  <c r="K504" s="1"/>
  <c r="H504"/>
  <c r="I504" s="1"/>
  <c r="D504"/>
  <c r="E504" s="1"/>
  <c r="J503"/>
  <c r="K503" s="1"/>
  <c r="H503"/>
  <c r="I503" s="1"/>
  <c r="F503"/>
  <c r="G503" s="1"/>
  <c r="L503"/>
  <c r="M503" s="1"/>
  <c r="D503"/>
  <c r="E503" s="1"/>
  <c r="L502"/>
  <c r="M502" s="1"/>
  <c r="F502"/>
  <c r="G502" s="1"/>
  <c r="D502"/>
  <c r="E502" s="1"/>
  <c r="J502"/>
  <c r="K502" s="1"/>
  <c r="H502"/>
  <c r="I502" s="1"/>
  <c r="C363" i="25"/>
  <c r="J477" i="28"/>
  <c r="K477" s="1"/>
  <c r="L477"/>
  <c r="M477" s="1"/>
  <c r="D477"/>
  <c r="E477" s="1"/>
  <c r="H477"/>
  <c r="I477" s="1"/>
  <c r="F477"/>
  <c r="G477" s="1"/>
  <c r="J476"/>
  <c r="K476" s="1"/>
  <c r="D476"/>
  <c r="E476" s="1"/>
  <c r="L476"/>
  <c r="M476" s="1"/>
  <c r="F476"/>
  <c r="G476" s="1"/>
  <c r="H476"/>
  <c r="I476" s="1"/>
  <c r="J475"/>
  <c r="K475" s="1"/>
  <c r="F475"/>
  <c r="G475" s="1"/>
  <c r="L475"/>
  <c r="M475" s="1"/>
  <c r="H475"/>
  <c r="I475" s="1"/>
  <c r="D475"/>
  <c r="E475" s="1"/>
  <c r="F474"/>
  <c r="G474" s="1"/>
  <c r="H474"/>
  <c r="I474" s="1"/>
  <c r="L474"/>
  <c r="M474" s="1"/>
  <c r="D474"/>
  <c r="E474" s="1"/>
  <c r="J474"/>
  <c r="K474" s="1"/>
  <c r="H473"/>
  <c r="I473" s="1"/>
  <c r="F473"/>
  <c r="G473" s="1"/>
  <c r="D473"/>
  <c r="E473" s="1"/>
  <c r="L473"/>
  <c r="M473" s="1"/>
  <c r="J473"/>
  <c r="K473" s="1"/>
  <c r="F472"/>
  <c r="G472" s="1"/>
  <c r="D472"/>
  <c r="H472"/>
  <c r="I472" s="1"/>
  <c r="L472"/>
  <c r="M472" s="1"/>
  <c r="J472"/>
  <c r="K472" s="1"/>
  <c r="J471"/>
  <c r="K471" s="1"/>
  <c r="F471"/>
  <c r="G471" s="1"/>
  <c r="H471"/>
  <c r="I471" s="1"/>
  <c r="L471"/>
  <c r="M471" s="1"/>
  <c r="D471"/>
  <c r="J470"/>
  <c r="K470" s="1"/>
  <c r="H470"/>
  <c r="I470" s="1"/>
  <c r="L470"/>
  <c r="M470" s="1"/>
  <c r="F470"/>
  <c r="G470" s="1"/>
  <c r="D470"/>
  <c r="E470" s="1"/>
  <c r="D469"/>
  <c r="H469"/>
  <c r="I469" s="1"/>
  <c r="F469"/>
  <c r="G469" s="1"/>
  <c r="L469"/>
  <c r="M469" s="1"/>
  <c r="J469"/>
  <c r="K469" s="1"/>
  <c r="J468"/>
  <c r="K468" s="1"/>
  <c r="D468"/>
  <c r="E468" s="1"/>
  <c r="H468"/>
  <c r="I468" s="1"/>
  <c r="F468"/>
  <c r="G468" s="1"/>
  <c r="L468"/>
  <c r="M468" s="1"/>
  <c r="J467"/>
  <c r="K467" s="1"/>
  <c r="L467"/>
  <c r="M467" s="1"/>
  <c r="F467"/>
  <c r="G467" s="1"/>
  <c r="D467"/>
  <c r="E467" s="1"/>
  <c r="H467"/>
  <c r="I467" s="1"/>
  <c r="D466"/>
  <c r="E466" s="1"/>
  <c r="L466"/>
  <c r="M466" s="1"/>
  <c r="H466"/>
  <c r="I466" s="1"/>
  <c r="J466"/>
  <c r="K466" s="1"/>
  <c r="F466"/>
  <c r="G466" s="1"/>
  <c r="H465"/>
  <c r="I465" s="1"/>
  <c r="F465"/>
  <c r="G465" s="1"/>
  <c r="L465"/>
  <c r="M465" s="1"/>
  <c r="D465"/>
  <c r="E465" s="1"/>
  <c r="J465"/>
  <c r="K465" s="1"/>
  <c r="C337" i="22"/>
  <c r="C336"/>
  <c r="C336" i="25"/>
  <c r="C337"/>
  <c r="C360"/>
  <c r="C358"/>
  <c r="C353"/>
  <c r="C360" i="22"/>
  <c r="C359"/>
  <c r="C358"/>
  <c r="C357"/>
  <c r="C356"/>
  <c r="C355"/>
  <c r="C354"/>
  <c r="C353"/>
  <c r="C355" i="25"/>
  <c r="C33" i="31"/>
  <c r="H501" i="28"/>
  <c r="I501" s="1"/>
  <c r="D501"/>
  <c r="E501" s="1"/>
  <c r="F501"/>
  <c r="G501" s="1"/>
  <c r="L501"/>
  <c r="M501" s="1"/>
  <c r="J501"/>
  <c r="K501" s="1"/>
  <c r="H500"/>
  <c r="I500" s="1"/>
  <c r="J500"/>
  <c r="K500" s="1"/>
  <c r="L500"/>
  <c r="M500" s="1"/>
  <c r="F500"/>
  <c r="G500" s="1"/>
  <c r="D500"/>
  <c r="H499"/>
  <c r="I499" s="1"/>
  <c r="F499"/>
  <c r="G499" s="1"/>
  <c r="L499"/>
  <c r="M499" s="1"/>
  <c r="J499"/>
  <c r="K499" s="1"/>
  <c r="D499"/>
  <c r="E499" s="1"/>
  <c r="H498"/>
  <c r="I498" s="1"/>
  <c r="J498"/>
  <c r="K498" s="1"/>
  <c r="D498"/>
  <c r="L498"/>
  <c r="M498" s="1"/>
  <c r="F498"/>
  <c r="G498" s="1"/>
  <c r="L497"/>
  <c r="M497" s="1"/>
  <c r="F497"/>
  <c r="G497" s="1"/>
  <c r="D497"/>
  <c r="J497"/>
  <c r="K497" s="1"/>
  <c r="H497"/>
  <c r="I497" s="1"/>
  <c r="F496"/>
  <c r="G496" s="1"/>
  <c r="H496"/>
  <c r="I496" s="1"/>
  <c r="J496"/>
  <c r="K496" s="1"/>
  <c r="D496"/>
  <c r="E496" s="1"/>
  <c r="L496"/>
  <c r="M496" s="1"/>
  <c r="J495"/>
  <c r="K495" s="1"/>
  <c r="L495"/>
  <c r="M495" s="1"/>
  <c r="H495"/>
  <c r="I495" s="1"/>
  <c r="F495"/>
  <c r="G495" s="1"/>
  <c r="D495"/>
  <c r="E495" s="1"/>
  <c r="H494"/>
  <c r="I494" s="1"/>
  <c r="L494"/>
  <c r="M494" s="1"/>
  <c r="F494"/>
  <c r="G494" s="1"/>
  <c r="D494"/>
  <c r="E494" s="1"/>
  <c r="J494"/>
  <c r="K494" s="1"/>
  <c r="D493"/>
  <c r="E493" s="1"/>
  <c r="J493"/>
  <c r="K493" s="1"/>
  <c r="H493"/>
  <c r="I493" s="1"/>
  <c r="F493"/>
  <c r="G493" s="1"/>
  <c r="L493"/>
  <c r="M493" s="1"/>
  <c r="C359" i="25"/>
  <c r="C357"/>
  <c r="C356"/>
  <c r="C354"/>
  <c r="C33" i="37"/>
  <c r="C352" i="25"/>
  <c r="J492" i="28"/>
  <c r="K492" s="1"/>
  <c r="F492"/>
  <c r="G492" s="1"/>
  <c r="H492"/>
  <c r="I492" s="1"/>
  <c r="L492"/>
  <c r="M492" s="1"/>
  <c r="D492"/>
  <c r="H491"/>
  <c r="I491" s="1"/>
  <c r="J491"/>
  <c r="K491" s="1"/>
  <c r="F491"/>
  <c r="G491" s="1"/>
  <c r="L491"/>
  <c r="M491" s="1"/>
  <c r="D491"/>
  <c r="E491" s="1"/>
  <c r="F490"/>
  <c r="G490" s="1"/>
  <c r="D490"/>
  <c r="J490"/>
  <c r="K490" s="1"/>
  <c r="H490"/>
  <c r="I490" s="1"/>
  <c r="L490"/>
  <c r="M490" s="1"/>
  <c r="L489"/>
  <c r="M489" s="1"/>
  <c r="H489"/>
  <c r="I489" s="1"/>
  <c r="D489"/>
  <c r="E489" s="1"/>
  <c r="F489"/>
  <c r="G489" s="1"/>
  <c r="J489"/>
  <c r="K489" s="1"/>
  <c r="F488"/>
  <c r="G488" s="1"/>
  <c r="D488"/>
  <c r="L488"/>
  <c r="M488" s="1"/>
  <c r="J488"/>
  <c r="K488" s="1"/>
  <c r="H488"/>
  <c r="I488" s="1"/>
  <c r="H487"/>
  <c r="I487" s="1"/>
  <c r="J487"/>
  <c r="K487" s="1"/>
  <c r="D487"/>
  <c r="F487"/>
  <c r="G487" s="1"/>
  <c r="L487"/>
  <c r="M487" s="1"/>
  <c r="H486"/>
  <c r="I486" s="1"/>
  <c r="D486"/>
  <c r="E486" s="1"/>
  <c r="L486"/>
  <c r="M486" s="1"/>
  <c r="F486"/>
  <c r="G486" s="1"/>
  <c r="J486"/>
  <c r="K486" s="1"/>
  <c r="C352" i="22"/>
  <c r="C351"/>
  <c r="C350"/>
  <c r="C349"/>
  <c r="C348"/>
  <c r="C347"/>
  <c r="H485" i="28"/>
  <c r="I485" s="1"/>
  <c r="L485"/>
  <c r="M485" s="1"/>
  <c r="F485"/>
  <c r="G485" s="1"/>
  <c r="D485"/>
  <c r="E485" s="1"/>
  <c r="J485"/>
  <c r="K485" s="1"/>
  <c r="J484"/>
  <c r="K484" s="1"/>
  <c r="L484"/>
  <c r="M484" s="1"/>
  <c r="H484"/>
  <c r="I484" s="1"/>
  <c r="F484"/>
  <c r="G484" s="1"/>
  <c r="D484"/>
  <c r="E484" s="1"/>
  <c r="F483"/>
  <c r="G483" s="1"/>
  <c r="L483"/>
  <c r="M483" s="1"/>
  <c r="H483"/>
  <c r="I483" s="1"/>
  <c r="J483"/>
  <c r="K483" s="1"/>
  <c r="D483"/>
  <c r="E483" s="1"/>
  <c r="L482"/>
  <c r="M482" s="1"/>
  <c r="D482"/>
  <c r="E482" s="1"/>
  <c r="H482"/>
  <c r="I482" s="1"/>
  <c r="J482"/>
  <c r="K482" s="1"/>
  <c r="F482"/>
  <c r="G482" s="1"/>
  <c r="F481"/>
  <c r="G481" s="1"/>
  <c r="H481"/>
  <c r="I481" s="1"/>
  <c r="J481"/>
  <c r="K481" s="1"/>
  <c r="L481"/>
  <c r="M481" s="1"/>
  <c r="D481"/>
  <c r="E481" s="1"/>
  <c r="C351" i="25"/>
  <c r="C350"/>
  <c r="C349"/>
  <c r="C348"/>
  <c r="C347"/>
  <c r="J32" i="31"/>
  <c r="K32" s="1"/>
  <c r="F32"/>
  <c r="G32" s="1"/>
  <c r="C344" i="25"/>
  <c r="C341"/>
  <c r="C345"/>
  <c r="C339"/>
  <c r="C340"/>
  <c r="C343"/>
  <c r="C338"/>
  <c r="C342"/>
  <c r="C345" i="22"/>
  <c r="C344"/>
  <c r="C338"/>
  <c r="C339"/>
  <c r="C342"/>
  <c r="C341"/>
  <c r="C343"/>
  <c r="C340"/>
  <c r="J478" i="28"/>
  <c r="K478" s="1"/>
  <c r="H478"/>
  <c r="I478" s="1"/>
  <c r="L478"/>
  <c r="M478" s="1"/>
  <c r="F478"/>
  <c r="G478" s="1"/>
  <c r="D478"/>
  <c r="E478" s="1"/>
  <c r="C346" i="25"/>
  <c r="C346" i="22"/>
  <c r="F480" i="28"/>
  <c r="G480" s="1"/>
  <c r="D480"/>
  <c r="L480"/>
  <c r="M480" s="1"/>
  <c r="H480"/>
  <c r="I480" s="1"/>
  <c r="J480"/>
  <c r="K480" s="1"/>
  <c r="L479"/>
  <c r="M479" s="1"/>
  <c r="F479"/>
  <c r="G479" s="1"/>
  <c r="D479"/>
  <c r="E479" s="1"/>
  <c r="J479"/>
  <c r="K479" s="1"/>
  <c r="H479"/>
  <c r="I479" s="1"/>
  <c r="C32" i="37"/>
  <c r="C335" i="25"/>
  <c r="C335" i="22"/>
  <c r="F464" i="28"/>
  <c r="G464" s="1"/>
  <c r="L464"/>
  <c r="M464" s="1"/>
  <c r="D464"/>
  <c r="J464"/>
  <c r="K464" s="1"/>
  <c r="H464"/>
  <c r="I464" s="1"/>
  <c r="D463"/>
  <c r="L463"/>
  <c r="M463" s="1"/>
  <c r="J463"/>
  <c r="K463" s="1"/>
  <c r="H463"/>
  <c r="I463" s="1"/>
  <c r="F463"/>
  <c r="G463" s="1"/>
  <c r="J462"/>
  <c r="K462" s="1"/>
  <c r="L462"/>
  <c r="M462" s="1"/>
  <c r="D462"/>
  <c r="E462" s="1"/>
  <c r="H462"/>
  <c r="I462" s="1"/>
  <c r="F462"/>
  <c r="G462" s="1"/>
  <c r="L461"/>
  <c r="M461" s="1"/>
  <c r="F461"/>
  <c r="G461" s="1"/>
  <c r="H461"/>
  <c r="I461" s="1"/>
  <c r="J461"/>
  <c r="K461" s="1"/>
  <c r="D461"/>
  <c r="D460"/>
  <c r="E460" s="1"/>
  <c r="J460"/>
  <c r="K460" s="1"/>
  <c r="L460"/>
  <c r="M460" s="1"/>
  <c r="F460"/>
  <c r="G460" s="1"/>
  <c r="H460"/>
  <c r="I460" s="1"/>
  <c r="H459"/>
  <c r="I459" s="1"/>
  <c r="J459"/>
  <c r="K459" s="1"/>
  <c r="L459"/>
  <c r="M459" s="1"/>
  <c r="F459"/>
  <c r="G459" s="1"/>
  <c r="D459"/>
  <c r="E459" s="1"/>
  <c r="C334" i="25"/>
  <c r="C333"/>
  <c r="C332"/>
  <c r="C334" i="22"/>
  <c r="C333"/>
  <c r="C332"/>
  <c r="C331" i="25"/>
  <c r="C330"/>
  <c r="F458" i="28"/>
  <c r="G458" s="1"/>
  <c r="D458"/>
  <c r="E458" s="1"/>
  <c r="J458"/>
  <c r="K458" s="1"/>
  <c r="L458"/>
  <c r="M458" s="1"/>
  <c r="H458"/>
  <c r="I458" s="1"/>
  <c r="J457"/>
  <c r="K457" s="1"/>
  <c r="D457"/>
  <c r="L457"/>
  <c r="M457" s="1"/>
  <c r="H457"/>
  <c r="I457" s="1"/>
  <c r="F457"/>
  <c r="G457" s="1"/>
  <c r="C331" i="22"/>
  <c r="C330"/>
  <c r="L456" i="28"/>
  <c r="M456" s="1"/>
  <c r="H456"/>
  <c r="I456" s="1"/>
  <c r="F456"/>
  <c r="G456" s="1"/>
  <c r="D456"/>
  <c r="J456"/>
  <c r="K456" s="1"/>
  <c r="C329" i="25"/>
  <c r="C329" i="22"/>
  <c r="F455" i="28"/>
  <c r="G455" s="1"/>
  <c r="D455"/>
  <c r="E455" s="1"/>
  <c r="L455"/>
  <c r="M455" s="1"/>
  <c r="H455"/>
  <c r="I455" s="1"/>
  <c r="J455"/>
  <c r="K455" s="1"/>
  <c r="F454"/>
  <c r="G454" s="1"/>
  <c r="J454"/>
  <c r="K454" s="1"/>
  <c r="L454"/>
  <c r="M454" s="1"/>
  <c r="D454"/>
  <c r="E454" s="1"/>
  <c r="H454"/>
  <c r="I454" s="1"/>
  <c r="C328" i="25"/>
  <c r="C31" i="37"/>
  <c r="D31" s="1"/>
  <c r="E31" s="1"/>
  <c r="C328" i="22"/>
  <c r="C31" i="31"/>
  <c r="J31" s="1"/>
  <c r="K31" s="1"/>
  <c r="K2" i="1"/>
  <c r="C321" i="22"/>
  <c r="C322"/>
  <c r="C326"/>
  <c r="C323"/>
  <c r="C325"/>
  <c r="C324"/>
  <c r="C327"/>
  <c r="C327" i="25"/>
  <c r="C322"/>
  <c r="C324"/>
  <c r="C326"/>
  <c r="C325"/>
  <c r="C320"/>
  <c r="C323"/>
  <c r="C321"/>
  <c r="C310"/>
  <c r="C308"/>
  <c r="C305"/>
  <c r="C303"/>
  <c r="C30" i="31"/>
  <c r="C309" i="22"/>
  <c r="C307"/>
  <c r="C306"/>
  <c r="C302"/>
  <c r="H430" i="28"/>
  <c r="I430" s="1"/>
  <c r="L430"/>
  <c r="M430" s="1"/>
  <c r="J430"/>
  <c r="K430" s="1"/>
  <c r="D430"/>
  <c r="E430" s="1"/>
  <c r="F430"/>
  <c r="G430" s="1"/>
  <c r="L429"/>
  <c r="M429" s="1"/>
  <c r="H429"/>
  <c r="I429" s="1"/>
  <c r="J429"/>
  <c r="K429" s="1"/>
  <c r="D429"/>
  <c r="E429" s="1"/>
  <c r="F429"/>
  <c r="G429" s="1"/>
  <c r="H428"/>
  <c r="I428" s="1"/>
  <c r="J428"/>
  <c r="K428" s="1"/>
  <c r="D428"/>
  <c r="E428" s="1"/>
  <c r="F428"/>
  <c r="G428" s="1"/>
  <c r="L428"/>
  <c r="M428" s="1"/>
  <c r="H427"/>
  <c r="I427" s="1"/>
  <c r="F427"/>
  <c r="G427" s="1"/>
  <c r="J427"/>
  <c r="K427" s="1"/>
  <c r="L427"/>
  <c r="M427" s="1"/>
  <c r="D427"/>
  <c r="F426"/>
  <c r="G426" s="1"/>
  <c r="L426"/>
  <c r="M426" s="1"/>
  <c r="J426"/>
  <c r="K426" s="1"/>
  <c r="D426"/>
  <c r="H426"/>
  <c r="I426" s="1"/>
  <c r="F425"/>
  <c r="G425" s="1"/>
  <c r="D425"/>
  <c r="E425" s="1"/>
  <c r="H425"/>
  <c r="I425" s="1"/>
  <c r="J425"/>
  <c r="K425" s="1"/>
  <c r="L425"/>
  <c r="M425" s="1"/>
  <c r="H424"/>
  <c r="I424" s="1"/>
  <c r="J424"/>
  <c r="K424" s="1"/>
  <c r="L424"/>
  <c r="M424" s="1"/>
  <c r="F424"/>
  <c r="G424" s="1"/>
  <c r="D424"/>
  <c r="E424" s="1"/>
  <c r="J423"/>
  <c r="K423" s="1"/>
  <c r="F423"/>
  <c r="G423" s="1"/>
  <c r="H423"/>
  <c r="I423" s="1"/>
  <c r="D423"/>
  <c r="L423"/>
  <c r="M423" s="1"/>
  <c r="J422"/>
  <c r="K422" s="1"/>
  <c r="L422"/>
  <c r="M422" s="1"/>
  <c r="H422"/>
  <c r="I422" s="1"/>
  <c r="D422"/>
  <c r="E422" s="1"/>
  <c r="F422"/>
  <c r="G422" s="1"/>
  <c r="H421"/>
  <c r="I421" s="1"/>
  <c r="L421"/>
  <c r="M421" s="1"/>
  <c r="J421"/>
  <c r="K421" s="1"/>
  <c r="F421"/>
  <c r="G421" s="1"/>
  <c r="D421"/>
  <c r="E421" s="1"/>
  <c r="C311" i="25"/>
  <c r="C309"/>
  <c r="C307"/>
  <c r="C306"/>
  <c r="C304"/>
  <c r="C302"/>
  <c r="C311" i="22"/>
  <c r="C310"/>
  <c r="C308"/>
  <c r="C305"/>
  <c r="C304"/>
  <c r="C303"/>
  <c r="C30" i="37"/>
  <c r="C301" i="25"/>
  <c r="C299"/>
  <c r="C296"/>
  <c r="C293"/>
  <c r="C290"/>
  <c r="C289"/>
  <c r="C285"/>
  <c r="C301" i="22"/>
  <c r="C300"/>
  <c r="C299"/>
  <c r="C298"/>
  <c r="C297"/>
  <c r="C296"/>
  <c r="C295"/>
  <c r="C294"/>
  <c r="C293"/>
  <c r="C292"/>
  <c r="C291"/>
  <c r="C290"/>
  <c r="C289"/>
  <c r="C288"/>
  <c r="C287"/>
  <c r="C286"/>
  <c r="C285"/>
  <c r="C294" i="25"/>
  <c r="C292"/>
  <c r="C288"/>
  <c r="C286"/>
  <c r="L420" i="28"/>
  <c r="M420" s="1"/>
  <c r="F420"/>
  <c r="G420" s="1"/>
  <c r="D420"/>
  <c r="E420" s="1"/>
  <c r="H420"/>
  <c r="I420" s="1"/>
  <c r="J420"/>
  <c r="K420" s="1"/>
  <c r="F419"/>
  <c r="G419" s="1"/>
  <c r="L419"/>
  <c r="M419" s="1"/>
  <c r="H419"/>
  <c r="I419" s="1"/>
  <c r="D419"/>
  <c r="J419"/>
  <c r="K419" s="1"/>
  <c r="F418"/>
  <c r="G418" s="1"/>
  <c r="D418"/>
  <c r="H418"/>
  <c r="I418" s="1"/>
  <c r="J418"/>
  <c r="K418" s="1"/>
  <c r="L418"/>
  <c r="M418" s="1"/>
  <c r="F417"/>
  <c r="G417" s="1"/>
  <c r="L417"/>
  <c r="M417" s="1"/>
  <c r="H417"/>
  <c r="I417" s="1"/>
  <c r="J417"/>
  <c r="K417" s="1"/>
  <c r="D417"/>
  <c r="E417" s="1"/>
  <c r="D416"/>
  <c r="E416" s="1"/>
  <c r="L416"/>
  <c r="M416" s="1"/>
  <c r="J416"/>
  <c r="K416" s="1"/>
  <c r="F416"/>
  <c r="G416" s="1"/>
  <c r="H416"/>
  <c r="I416" s="1"/>
  <c r="J415"/>
  <c r="K415" s="1"/>
  <c r="D415"/>
  <c r="L415"/>
  <c r="M415" s="1"/>
  <c r="F415"/>
  <c r="G415" s="1"/>
  <c r="H415"/>
  <c r="I415" s="1"/>
  <c r="D414"/>
  <c r="E414" s="1"/>
  <c r="J414"/>
  <c r="K414" s="1"/>
  <c r="L414"/>
  <c r="M414" s="1"/>
  <c r="H414"/>
  <c r="I414" s="1"/>
  <c r="F414"/>
  <c r="G414" s="1"/>
  <c r="H413"/>
  <c r="I413" s="1"/>
  <c r="D413"/>
  <c r="E413" s="1"/>
  <c r="F413"/>
  <c r="G413" s="1"/>
  <c r="J413"/>
  <c r="K413" s="1"/>
  <c r="L413"/>
  <c r="M413" s="1"/>
  <c r="H412"/>
  <c r="I412" s="1"/>
  <c r="L412"/>
  <c r="M412" s="1"/>
  <c r="F412"/>
  <c r="G412" s="1"/>
  <c r="D412"/>
  <c r="E412" s="1"/>
  <c r="J412"/>
  <c r="K412" s="1"/>
  <c r="H411"/>
  <c r="I411" s="1"/>
  <c r="J411"/>
  <c r="K411" s="1"/>
  <c r="D411"/>
  <c r="F411"/>
  <c r="G411" s="1"/>
  <c r="L411"/>
  <c r="M411" s="1"/>
  <c r="F410"/>
  <c r="G410" s="1"/>
  <c r="D410"/>
  <c r="H410"/>
  <c r="I410" s="1"/>
  <c r="J410"/>
  <c r="K410" s="1"/>
  <c r="L410"/>
  <c r="M410" s="1"/>
  <c r="L409"/>
  <c r="M409" s="1"/>
  <c r="H409"/>
  <c r="I409" s="1"/>
  <c r="D409"/>
  <c r="E409" s="1"/>
  <c r="F409"/>
  <c r="G409" s="1"/>
  <c r="J409"/>
  <c r="K409" s="1"/>
  <c r="J408"/>
  <c r="K408" s="1"/>
  <c r="D408"/>
  <c r="E408" s="1"/>
  <c r="H408"/>
  <c r="I408" s="1"/>
  <c r="F408"/>
  <c r="G408" s="1"/>
  <c r="L408"/>
  <c r="M408" s="1"/>
  <c r="J407"/>
  <c r="K407" s="1"/>
  <c r="D407"/>
  <c r="F407"/>
  <c r="G407" s="1"/>
  <c r="L407"/>
  <c r="M407" s="1"/>
  <c r="H407"/>
  <c r="I407" s="1"/>
  <c r="D406"/>
  <c r="E406" s="1"/>
  <c r="F406"/>
  <c r="G406" s="1"/>
  <c r="L406"/>
  <c r="M406" s="1"/>
  <c r="H406"/>
  <c r="I406" s="1"/>
  <c r="J406"/>
  <c r="K406" s="1"/>
  <c r="F405"/>
  <c r="G405" s="1"/>
  <c r="H405"/>
  <c r="I405" s="1"/>
  <c r="L405"/>
  <c r="M405" s="1"/>
  <c r="J405"/>
  <c r="K405" s="1"/>
  <c r="D405"/>
  <c r="E405" s="1"/>
  <c r="F404"/>
  <c r="G404" s="1"/>
  <c r="L404"/>
  <c r="M404" s="1"/>
  <c r="H404"/>
  <c r="I404" s="1"/>
  <c r="D404"/>
  <c r="E404" s="1"/>
  <c r="J404"/>
  <c r="K404" s="1"/>
  <c r="H403"/>
  <c r="I403" s="1"/>
  <c r="D403"/>
  <c r="L403"/>
  <c r="M403" s="1"/>
  <c r="F403"/>
  <c r="G403" s="1"/>
  <c r="J403"/>
  <c r="K403" s="1"/>
  <c r="D402"/>
  <c r="H402"/>
  <c r="I402" s="1"/>
  <c r="J402"/>
  <c r="K402" s="1"/>
  <c r="F402"/>
  <c r="G402" s="1"/>
  <c r="L402"/>
  <c r="M402" s="1"/>
  <c r="D401"/>
  <c r="E401" s="1"/>
  <c r="H401"/>
  <c r="I401" s="1"/>
  <c r="L401"/>
  <c r="M401" s="1"/>
  <c r="F401"/>
  <c r="G401" s="1"/>
  <c r="J401"/>
  <c r="K401" s="1"/>
  <c r="F400"/>
  <c r="G400" s="1"/>
  <c r="H400"/>
  <c r="I400" s="1"/>
  <c r="L400"/>
  <c r="M400" s="1"/>
  <c r="D400"/>
  <c r="E400" s="1"/>
  <c r="J400"/>
  <c r="K400" s="1"/>
  <c r="L399"/>
  <c r="M399" s="1"/>
  <c r="J399"/>
  <c r="K399" s="1"/>
  <c r="H399"/>
  <c r="I399" s="1"/>
  <c r="F399"/>
  <c r="G399" s="1"/>
  <c r="D399"/>
  <c r="J398"/>
  <c r="K398" s="1"/>
  <c r="F398"/>
  <c r="G398" s="1"/>
  <c r="H398"/>
  <c r="I398" s="1"/>
  <c r="D398"/>
  <c r="E398" s="1"/>
  <c r="L398"/>
  <c r="M398" s="1"/>
  <c r="D397"/>
  <c r="E397" s="1"/>
  <c r="J397"/>
  <c r="K397" s="1"/>
  <c r="L397"/>
  <c r="M397" s="1"/>
  <c r="H397"/>
  <c r="I397" s="1"/>
  <c r="F397"/>
  <c r="G397" s="1"/>
  <c r="C300" i="25"/>
  <c r="C298"/>
  <c r="C297"/>
  <c r="C295"/>
  <c r="C291"/>
  <c r="C287"/>
  <c r="C29" i="31"/>
  <c r="C29" i="37"/>
  <c r="F396" i="28"/>
  <c r="G396" s="1"/>
  <c r="H396"/>
  <c r="I396" s="1"/>
  <c r="L396"/>
  <c r="M396" s="1"/>
  <c r="D396"/>
  <c r="E396" s="1"/>
  <c r="J396"/>
  <c r="K396" s="1"/>
  <c r="F395"/>
  <c r="G395" s="1"/>
  <c r="L395"/>
  <c r="M395" s="1"/>
  <c r="D395"/>
  <c r="H395"/>
  <c r="I395" s="1"/>
  <c r="J395"/>
  <c r="K395" s="1"/>
  <c r="C284" i="25"/>
  <c r="C284" i="22"/>
  <c r="L394" i="28"/>
  <c r="M394" s="1"/>
  <c r="D394"/>
  <c r="J394"/>
  <c r="K394" s="1"/>
  <c r="H394"/>
  <c r="I394" s="1"/>
  <c r="F394"/>
  <c r="G394" s="1"/>
  <c r="J393"/>
  <c r="K393" s="1"/>
  <c r="D393"/>
  <c r="E393" s="1"/>
  <c r="H393"/>
  <c r="I393" s="1"/>
  <c r="F393"/>
  <c r="G393" s="1"/>
  <c r="L393"/>
  <c r="M393" s="1"/>
  <c r="J392"/>
  <c r="K392" s="1"/>
  <c r="H392"/>
  <c r="I392" s="1"/>
  <c r="F392"/>
  <c r="G392" s="1"/>
  <c r="L392"/>
  <c r="M392" s="1"/>
  <c r="D392"/>
  <c r="E392" s="1"/>
  <c r="J391"/>
  <c r="K391" s="1"/>
  <c r="D391"/>
  <c r="F391"/>
  <c r="G391" s="1"/>
  <c r="L391"/>
  <c r="M391" s="1"/>
  <c r="H391"/>
  <c r="I391" s="1"/>
  <c r="L390"/>
  <c r="M390" s="1"/>
  <c r="D390"/>
  <c r="E390" s="1"/>
  <c r="H390"/>
  <c r="I390" s="1"/>
  <c r="J390"/>
  <c r="K390" s="1"/>
  <c r="F390"/>
  <c r="G390" s="1"/>
  <c r="C282" i="25"/>
  <c r="C279"/>
  <c r="C282" i="22"/>
  <c r="C283" i="25"/>
  <c r="C280"/>
  <c r="C283" i="22"/>
  <c r="F389" i="28"/>
  <c r="G389" s="1"/>
  <c r="J389"/>
  <c r="K389" s="1"/>
  <c r="L389"/>
  <c r="M389" s="1"/>
  <c r="H389"/>
  <c r="I389" s="1"/>
  <c r="D389"/>
  <c r="E389" s="1"/>
  <c r="F388"/>
  <c r="G388" s="1"/>
  <c r="D388"/>
  <c r="E388" s="1"/>
  <c r="L388"/>
  <c r="M388" s="1"/>
  <c r="J388"/>
  <c r="K388" s="1"/>
  <c r="H388"/>
  <c r="I388" s="1"/>
  <c r="F387"/>
  <c r="G387" s="1"/>
  <c r="H387"/>
  <c r="I387" s="1"/>
  <c r="J387"/>
  <c r="K387" s="1"/>
  <c r="L387"/>
  <c r="M387" s="1"/>
  <c r="D387"/>
  <c r="C281" i="25"/>
  <c r="C281" i="22"/>
  <c r="C280"/>
  <c r="C279"/>
  <c r="H386" i="28"/>
  <c r="I386" s="1"/>
  <c r="F386"/>
  <c r="G386" s="1"/>
  <c r="J386"/>
  <c r="K386" s="1"/>
  <c r="D386"/>
  <c r="E386" s="1"/>
  <c r="L386"/>
  <c r="M386" s="1"/>
  <c r="D385"/>
  <c r="E385" s="1"/>
  <c r="H385"/>
  <c r="I385" s="1"/>
  <c r="J385"/>
  <c r="K385" s="1"/>
  <c r="L385"/>
  <c r="M385" s="1"/>
  <c r="F385"/>
  <c r="G385" s="1"/>
  <c r="C278" i="25"/>
  <c r="C276"/>
  <c r="L384" i="28"/>
  <c r="M384" s="1"/>
  <c r="D384"/>
  <c r="E384" s="1"/>
  <c r="H384"/>
  <c r="I384" s="1"/>
  <c r="J384"/>
  <c r="K384" s="1"/>
  <c r="F384"/>
  <c r="G384" s="1"/>
  <c r="C277" i="25"/>
  <c r="C278" i="22"/>
  <c r="C277"/>
  <c r="C276"/>
  <c r="D382" i="28"/>
  <c r="E382" s="1"/>
  <c r="L382"/>
  <c r="M382" s="1"/>
  <c r="H382"/>
  <c r="I382" s="1"/>
  <c r="J382"/>
  <c r="K382" s="1"/>
  <c r="F382"/>
  <c r="G382" s="1"/>
  <c r="L383"/>
  <c r="M383" s="1"/>
  <c r="D383"/>
  <c r="J383"/>
  <c r="K383" s="1"/>
  <c r="F383"/>
  <c r="G383" s="1"/>
  <c r="H383"/>
  <c r="I383" s="1"/>
  <c r="C275" i="25"/>
  <c r="C274"/>
  <c r="C271"/>
  <c r="C28" i="31"/>
  <c r="C275" i="22"/>
  <c r="C274"/>
  <c r="C273"/>
  <c r="C272"/>
  <c r="C271"/>
  <c r="C270"/>
  <c r="C269"/>
  <c r="C268"/>
  <c r="C272" i="25"/>
  <c r="F381" i="28"/>
  <c r="G381" s="1"/>
  <c r="J381"/>
  <c r="K381" s="1"/>
  <c r="H381"/>
  <c r="I381" s="1"/>
  <c r="D381"/>
  <c r="E381" s="1"/>
  <c r="L381"/>
  <c r="M381" s="1"/>
  <c r="L380"/>
  <c r="M380" s="1"/>
  <c r="F380"/>
  <c r="G380" s="1"/>
  <c r="D380"/>
  <c r="E380" s="1"/>
  <c r="J380"/>
  <c r="K380" s="1"/>
  <c r="H380"/>
  <c r="I380" s="1"/>
  <c r="F379"/>
  <c r="G379" s="1"/>
  <c r="D379"/>
  <c r="H379"/>
  <c r="I379" s="1"/>
  <c r="L379"/>
  <c r="M379" s="1"/>
  <c r="J379"/>
  <c r="K379" s="1"/>
  <c r="L378"/>
  <c r="M378" s="1"/>
  <c r="H378"/>
  <c r="I378" s="1"/>
  <c r="J378"/>
  <c r="K378" s="1"/>
  <c r="F378"/>
  <c r="G378" s="1"/>
  <c r="D378"/>
  <c r="E378" s="1"/>
  <c r="L377"/>
  <c r="M377" s="1"/>
  <c r="D377"/>
  <c r="E377" s="1"/>
  <c r="F377"/>
  <c r="G377" s="1"/>
  <c r="J377"/>
  <c r="K377" s="1"/>
  <c r="H377"/>
  <c r="I377" s="1"/>
  <c r="L376"/>
  <c r="M376" s="1"/>
  <c r="J376"/>
  <c r="K376" s="1"/>
  <c r="F376"/>
  <c r="G376" s="1"/>
  <c r="D376"/>
  <c r="E376" s="1"/>
  <c r="H376"/>
  <c r="I376" s="1"/>
  <c r="J375"/>
  <c r="K375" s="1"/>
  <c r="D375"/>
  <c r="L375"/>
  <c r="M375" s="1"/>
  <c r="H375"/>
  <c r="I375" s="1"/>
  <c r="F375"/>
  <c r="G375" s="1"/>
  <c r="L374"/>
  <c r="M374" s="1"/>
  <c r="H374"/>
  <c r="I374" s="1"/>
  <c r="F374"/>
  <c r="G374" s="1"/>
  <c r="D374"/>
  <c r="E374" s="1"/>
  <c r="J374"/>
  <c r="K374" s="1"/>
  <c r="J373"/>
  <c r="K373" s="1"/>
  <c r="F373"/>
  <c r="G373" s="1"/>
  <c r="H373"/>
  <c r="I373" s="1"/>
  <c r="D373"/>
  <c r="E373" s="1"/>
  <c r="L373"/>
  <c r="M373" s="1"/>
  <c r="C273" i="25"/>
  <c r="C270"/>
  <c r="C269"/>
  <c r="C268"/>
  <c r="C28" i="37"/>
  <c r="C267" i="25"/>
  <c r="C267" i="22"/>
  <c r="F372" i="28"/>
  <c r="G372" s="1"/>
  <c r="L372"/>
  <c r="M372" s="1"/>
  <c r="H372"/>
  <c r="I372" s="1"/>
  <c r="D372"/>
  <c r="E372" s="1"/>
  <c r="J372"/>
  <c r="K372" s="1"/>
  <c r="F371"/>
  <c r="G371" s="1"/>
  <c r="L371"/>
  <c r="M371" s="1"/>
  <c r="J371"/>
  <c r="K371" s="1"/>
  <c r="D371"/>
  <c r="H371"/>
  <c r="I371" s="1"/>
  <c r="H370"/>
  <c r="I370" s="1"/>
  <c r="D370"/>
  <c r="E370" s="1"/>
  <c r="L370"/>
  <c r="M370" s="1"/>
  <c r="F370"/>
  <c r="G370" s="1"/>
  <c r="J370"/>
  <c r="K370" s="1"/>
  <c r="H369"/>
  <c r="I369" s="1"/>
  <c r="J369"/>
  <c r="K369" s="1"/>
  <c r="D369"/>
  <c r="E369" s="1"/>
  <c r="L369"/>
  <c r="M369" s="1"/>
  <c r="F369"/>
  <c r="G369" s="1"/>
  <c r="L368"/>
  <c r="M368" s="1"/>
  <c r="F368"/>
  <c r="G368" s="1"/>
  <c r="D368"/>
  <c r="E368" s="1"/>
  <c r="H368"/>
  <c r="I368" s="1"/>
  <c r="J368"/>
  <c r="K368" s="1"/>
  <c r="J367"/>
  <c r="K367" s="1"/>
  <c r="L367"/>
  <c r="M367" s="1"/>
  <c r="F367"/>
  <c r="G367" s="1"/>
  <c r="D367"/>
  <c r="H367"/>
  <c r="I367" s="1"/>
  <c r="J366"/>
  <c r="K366" s="1"/>
  <c r="D366"/>
  <c r="F366"/>
  <c r="G366" s="1"/>
  <c r="L366"/>
  <c r="M366" s="1"/>
  <c r="H366"/>
  <c r="I366" s="1"/>
  <c r="F365"/>
  <c r="G365" s="1"/>
  <c r="D365"/>
  <c r="E365" s="1"/>
  <c r="J365"/>
  <c r="K365" s="1"/>
  <c r="H365"/>
  <c r="I365" s="1"/>
  <c r="L365"/>
  <c r="M365" s="1"/>
  <c r="C266" i="25"/>
  <c r="C265"/>
  <c r="C264"/>
  <c r="D364" i="28"/>
  <c r="E364" s="1"/>
  <c r="J364"/>
  <c r="K364" s="1"/>
  <c r="H364"/>
  <c r="I364" s="1"/>
  <c r="L364"/>
  <c r="M364" s="1"/>
  <c r="F364"/>
  <c r="G364" s="1"/>
  <c r="C266" i="22"/>
  <c r="C265"/>
  <c r="C264"/>
  <c r="D363" i="28"/>
  <c r="F363"/>
  <c r="G363" s="1"/>
  <c r="L363"/>
  <c r="M363" s="1"/>
  <c r="J363"/>
  <c r="K363" s="1"/>
  <c r="H363"/>
  <c r="I363" s="1"/>
  <c r="C263" i="25"/>
  <c r="C262"/>
  <c r="C261"/>
  <c r="C260"/>
  <c r="C259"/>
  <c r="C263" i="22"/>
  <c r="C262"/>
  <c r="C261"/>
  <c r="C260"/>
  <c r="C259"/>
  <c r="L362" i="28"/>
  <c r="M362" s="1"/>
  <c r="H362"/>
  <c r="I362" s="1"/>
  <c r="D362"/>
  <c r="F362"/>
  <c r="G362" s="1"/>
  <c r="J362"/>
  <c r="K362" s="1"/>
  <c r="L361"/>
  <c r="M361" s="1"/>
  <c r="D361"/>
  <c r="E361" s="1"/>
  <c r="F361"/>
  <c r="G361" s="1"/>
  <c r="J361"/>
  <c r="K361" s="1"/>
  <c r="H361"/>
  <c r="I361" s="1"/>
  <c r="J360"/>
  <c r="K360" s="1"/>
  <c r="L360"/>
  <c r="M360" s="1"/>
  <c r="D360"/>
  <c r="E360" s="1"/>
  <c r="H360"/>
  <c r="I360" s="1"/>
  <c r="F360"/>
  <c r="G360" s="1"/>
  <c r="H359"/>
  <c r="I359" s="1"/>
  <c r="F359"/>
  <c r="G359" s="1"/>
  <c r="L359"/>
  <c r="M359" s="1"/>
  <c r="J359"/>
  <c r="K359" s="1"/>
  <c r="D359"/>
  <c r="F358"/>
  <c r="G358" s="1"/>
  <c r="D358"/>
  <c r="E358" s="1"/>
  <c r="J358"/>
  <c r="K358" s="1"/>
  <c r="H358"/>
  <c r="I358" s="1"/>
  <c r="L358"/>
  <c r="M358" s="1"/>
  <c r="C258" i="25"/>
  <c r="C257"/>
  <c r="C256"/>
  <c r="C255"/>
  <c r="C254"/>
  <c r="C253"/>
  <c r="C252"/>
  <c r="C27" i="31"/>
  <c r="C251" i="25"/>
  <c r="C258" i="22"/>
  <c r="C257"/>
  <c r="C256"/>
  <c r="C255"/>
  <c r="C254"/>
  <c r="C253"/>
  <c r="C252"/>
  <c r="C251"/>
  <c r="J357" i="28"/>
  <c r="K357" s="1"/>
  <c r="L357"/>
  <c r="M357" s="1"/>
  <c r="F357"/>
  <c r="G357" s="1"/>
  <c r="D357"/>
  <c r="E357" s="1"/>
  <c r="H357"/>
  <c r="I357" s="1"/>
  <c r="H356"/>
  <c r="I356" s="1"/>
  <c r="L356"/>
  <c r="M356" s="1"/>
  <c r="J356"/>
  <c r="K356" s="1"/>
  <c r="D356"/>
  <c r="E356" s="1"/>
  <c r="F356"/>
  <c r="G356" s="1"/>
  <c r="L355"/>
  <c r="M355" s="1"/>
  <c r="F355"/>
  <c r="G355" s="1"/>
  <c r="H355"/>
  <c r="I355" s="1"/>
  <c r="D355"/>
  <c r="J355"/>
  <c r="K355" s="1"/>
  <c r="H354"/>
  <c r="I354" s="1"/>
  <c r="L354"/>
  <c r="M354" s="1"/>
  <c r="D354"/>
  <c r="E354" s="1"/>
  <c r="J354"/>
  <c r="K354" s="1"/>
  <c r="F354"/>
  <c r="G354" s="1"/>
  <c r="F352"/>
  <c r="G352" s="1"/>
  <c r="H352"/>
  <c r="I352" s="1"/>
  <c r="L352"/>
  <c r="M352" s="1"/>
  <c r="J352"/>
  <c r="K352" s="1"/>
  <c r="D352"/>
  <c r="E352" s="1"/>
  <c r="H351"/>
  <c r="I351" s="1"/>
  <c r="J351"/>
  <c r="K351" s="1"/>
  <c r="F351"/>
  <c r="G351" s="1"/>
  <c r="D351"/>
  <c r="L351"/>
  <c r="M351" s="1"/>
  <c r="F350"/>
  <c r="G350" s="1"/>
  <c r="J350"/>
  <c r="K350" s="1"/>
  <c r="H350"/>
  <c r="I350" s="1"/>
  <c r="L350"/>
  <c r="M350" s="1"/>
  <c r="D350"/>
  <c r="E350" s="1"/>
  <c r="J349"/>
  <c r="K349" s="1"/>
  <c r="H349"/>
  <c r="I349" s="1"/>
  <c r="L349"/>
  <c r="M349" s="1"/>
  <c r="F349"/>
  <c r="G349" s="1"/>
  <c r="D349"/>
  <c r="E349" s="1"/>
  <c r="C27" i="37"/>
  <c r="C249" i="25"/>
  <c r="C248"/>
  <c r="C247"/>
  <c r="C245"/>
  <c r="C250" i="22"/>
  <c r="C248"/>
  <c r="C245"/>
  <c r="H348" i="28"/>
  <c r="I348" s="1"/>
  <c r="L348"/>
  <c r="M348" s="1"/>
  <c r="F348"/>
  <c r="G348" s="1"/>
  <c r="D348"/>
  <c r="E348" s="1"/>
  <c r="J348"/>
  <c r="K348" s="1"/>
  <c r="L347"/>
  <c r="M347" s="1"/>
  <c r="F347"/>
  <c r="G347" s="1"/>
  <c r="D347"/>
  <c r="H347"/>
  <c r="I347" s="1"/>
  <c r="J347"/>
  <c r="K347" s="1"/>
  <c r="L346"/>
  <c r="M346" s="1"/>
  <c r="D346"/>
  <c r="J346"/>
  <c r="K346" s="1"/>
  <c r="F346"/>
  <c r="G346" s="1"/>
  <c r="H346"/>
  <c r="I346" s="1"/>
  <c r="D345"/>
  <c r="E345" s="1"/>
  <c r="H345"/>
  <c r="I345" s="1"/>
  <c r="J345"/>
  <c r="K345" s="1"/>
  <c r="L345"/>
  <c r="M345" s="1"/>
  <c r="F345"/>
  <c r="G345" s="1"/>
  <c r="F344"/>
  <c r="G344" s="1"/>
  <c r="D344"/>
  <c r="J344"/>
  <c r="K344" s="1"/>
  <c r="H344"/>
  <c r="I344" s="1"/>
  <c r="L344"/>
  <c r="M344" s="1"/>
  <c r="L343"/>
  <c r="M343" s="1"/>
  <c r="F343"/>
  <c r="G343" s="1"/>
  <c r="J343"/>
  <c r="K343" s="1"/>
  <c r="D343"/>
  <c r="H343"/>
  <c r="I343" s="1"/>
  <c r="D342"/>
  <c r="J342"/>
  <c r="K342" s="1"/>
  <c r="H342"/>
  <c r="I342" s="1"/>
  <c r="F342"/>
  <c r="G342" s="1"/>
  <c r="L342"/>
  <c r="M342" s="1"/>
  <c r="F341"/>
  <c r="G341" s="1"/>
  <c r="H341"/>
  <c r="I341" s="1"/>
  <c r="J341"/>
  <c r="K341" s="1"/>
  <c r="D341"/>
  <c r="E341" s="1"/>
  <c r="L341"/>
  <c r="M341" s="1"/>
  <c r="F340"/>
  <c r="G340" s="1"/>
  <c r="D340"/>
  <c r="E340" s="1"/>
  <c r="J340"/>
  <c r="K340" s="1"/>
  <c r="L340"/>
  <c r="M340" s="1"/>
  <c r="H340"/>
  <c r="I340" s="1"/>
  <c r="L339"/>
  <c r="M339" s="1"/>
  <c r="H339"/>
  <c r="I339" s="1"/>
  <c r="F339"/>
  <c r="G339" s="1"/>
  <c r="J339"/>
  <c r="K339" s="1"/>
  <c r="D339"/>
  <c r="E339" s="1"/>
  <c r="D338"/>
  <c r="E338" s="1"/>
  <c r="L338"/>
  <c r="M338" s="1"/>
  <c r="J338"/>
  <c r="K338" s="1"/>
  <c r="H338"/>
  <c r="I338" s="1"/>
  <c r="F338"/>
  <c r="G338" s="1"/>
  <c r="H337"/>
  <c r="I337" s="1"/>
  <c r="F337"/>
  <c r="G337" s="1"/>
  <c r="J337"/>
  <c r="K337" s="1"/>
  <c r="L337"/>
  <c r="M337" s="1"/>
  <c r="D337"/>
  <c r="E337" s="1"/>
  <c r="C250" i="25"/>
  <c r="C246"/>
  <c r="C249" i="22"/>
  <c r="C247"/>
  <c r="C246"/>
  <c r="L336" i="28"/>
  <c r="M336" s="1"/>
  <c r="F336"/>
  <c r="G336" s="1"/>
  <c r="H336"/>
  <c r="I336" s="1"/>
  <c r="D336"/>
  <c r="E336" s="1"/>
  <c r="J336"/>
  <c r="K336" s="1"/>
  <c r="C244" i="25"/>
  <c r="C243"/>
  <c r="L335" i="28"/>
  <c r="M335" s="1"/>
  <c r="D335"/>
  <c r="J335"/>
  <c r="K335" s="1"/>
  <c r="F335"/>
  <c r="G335" s="1"/>
  <c r="H335"/>
  <c r="I335" s="1"/>
  <c r="C244" i="22"/>
  <c r="C243"/>
  <c r="C242" i="25"/>
  <c r="C242" i="22"/>
  <c r="F334" i="28"/>
  <c r="G334" s="1"/>
  <c r="J334"/>
  <c r="K334" s="1"/>
  <c r="L334"/>
  <c r="M334" s="1"/>
  <c r="H334"/>
  <c r="I334" s="1"/>
  <c r="D334"/>
  <c r="E334" s="1"/>
  <c r="F274"/>
  <c r="G274" s="1"/>
  <c r="D274"/>
  <c r="E274" s="1"/>
  <c r="H274"/>
  <c r="I274" s="1"/>
  <c r="J274"/>
  <c r="K274" s="1"/>
  <c r="L274"/>
  <c r="M274" s="1"/>
  <c r="J270"/>
  <c r="K270" s="1"/>
  <c r="H270"/>
  <c r="I270" s="1"/>
  <c r="D270"/>
  <c r="E270" s="1"/>
  <c r="F270"/>
  <c r="G270" s="1"/>
  <c r="L270"/>
  <c r="M270" s="1"/>
  <c r="F266"/>
  <c r="G266" s="1"/>
  <c r="D266"/>
  <c r="E266" s="1"/>
  <c r="J266"/>
  <c r="K266" s="1"/>
  <c r="L266"/>
  <c r="M266" s="1"/>
  <c r="H266"/>
  <c r="I266" s="1"/>
  <c r="D275"/>
  <c r="E275" s="1"/>
  <c r="J275"/>
  <c r="K275" s="1"/>
  <c r="L275"/>
  <c r="M275" s="1"/>
  <c r="F275"/>
  <c r="G275" s="1"/>
  <c r="H275"/>
  <c r="I275" s="1"/>
  <c r="J271"/>
  <c r="K271" s="1"/>
  <c r="F271"/>
  <c r="G271" s="1"/>
  <c r="L271"/>
  <c r="M271" s="1"/>
  <c r="H271"/>
  <c r="I271" s="1"/>
  <c r="D271"/>
  <c r="E271" s="1"/>
  <c r="H267"/>
  <c r="I267" s="1"/>
  <c r="L267"/>
  <c r="M267" s="1"/>
  <c r="F267"/>
  <c r="G267" s="1"/>
  <c r="J267"/>
  <c r="K267" s="1"/>
  <c r="D267"/>
  <c r="E267" s="1"/>
  <c r="H276"/>
  <c r="I276" s="1"/>
  <c r="J276"/>
  <c r="K276" s="1"/>
  <c r="L276"/>
  <c r="M276" s="1"/>
  <c r="D276"/>
  <c r="E276" s="1"/>
  <c r="F276"/>
  <c r="G276" s="1"/>
  <c r="H272"/>
  <c r="I272" s="1"/>
  <c r="L272"/>
  <c r="M272" s="1"/>
  <c r="F272"/>
  <c r="G272" s="1"/>
  <c r="D272"/>
  <c r="E272" s="1"/>
  <c r="J272"/>
  <c r="K272" s="1"/>
  <c r="H268"/>
  <c r="I268" s="1"/>
  <c r="J268"/>
  <c r="K268" s="1"/>
  <c r="L268"/>
  <c r="M268" s="1"/>
  <c r="D268"/>
  <c r="E268" s="1"/>
  <c r="F268"/>
  <c r="G268" s="1"/>
  <c r="L264"/>
  <c r="M264" s="1"/>
  <c r="F264"/>
  <c r="G264" s="1"/>
  <c r="D264"/>
  <c r="E264" s="1"/>
  <c r="H264"/>
  <c r="I264" s="1"/>
  <c r="J264"/>
  <c r="K264" s="1"/>
  <c r="J273"/>
  <c r="K273" s="1"/>
  <c r="D273"/>
  <c r="E273" s="1"/>
  <c r="H273"/>
  <c r="I273" s="1"/>
  <c r="F273"/>
  <c r="G273" s="1"/>
  <c r="L273"/>
  <c r="M273" s="1"/>
  <c r="H269"/>
  <c r="I269" s="1"/>
  <c r="L269"/>
  <c r="M269" s="1"/>
  <c r="D269"/>
  <c r="E269" s="1"/>
  <c r="J269"/>
  <c r="K269" s="1"/>
  <c r="F269"/>
  <c r="G269" s="1"/>
  <c r="J265"/>
  <c r="K265" s="1"/>
  <c r="D265"/>
  <c r="H265"/>
  <c r="I265" s="1"/>
  <c r="F265"/>
  <c r="G265" s="1"/>
  <c r="L265"/>
  <c r="M265" s="1"/>
  <c r="L295"/>
  <c r="M295" s="1"/>
  <c r="F295"/>
  <c r="G295" s="1"/>
  <c r="J295"/>
  <c r="K295" s="1"/>
  <c r="D295"/>
  <c r="E295" s="1"/>
  <c r="H295"/>
  <c r="I295" s="1"/>
  <c r="F287"/>
  <c r="G287" s="1"/>
  <c r="H287"/>
  <c r="I287" s="1"/>
  <c r="L287"/>
  <c r="M287" s="1"/>
  <c r="J287"/>
  <c r="K287" s="1"/>
  <c r="D287"/>
  <c r="E287" s="1"/>
  <c r="J279"/>
  <c r="K279" s="1"/>
  <c r="D279"/>
  <c r="E279" s="1"/>
  <c r="H279"/>
  <c r="I279" s="1"/>
  <c r="L279"/>
  <c r="M279" s="1"/>
  <c r="F279"/>
  <c r="G279" s="1"/>
  <c r="H300"/>
  <c r="I300" s="1"/>
  <c r="F300"/>
  <c r="G300" s="1"/>
  <c r="D300"/>
  <c r="J300"/>
  <c r="K300" s="1"/>
  <c r="L300"/>
  <c r="M300" s="1"/>
  <c r="J299"/>
  <c r="K299" s="1"/>
  <c r="D299"/>
  <c r="E299" s="1"/>
  <c r="F299"/>
  <c r="G299" s="1"/>
  <c r="H299"/>
  <c r="I299" s="1"/>
  <c r="L299"/>
  <c r="M299" s="1"/>
  <c r="F298"/>
  <c r="G298" s="1"/>
  <c r="J298"/>
  <c r="K298" s="1"/>
  <c r="L298"/>
  <c r="M298" s="1"/>
  <c r="H298"/>
  <c r="I298" s="1"/>
  <c r="D298"/>
  <c r="E298" s="1"/>
  <c r="H297"/>
  <c r="I297" s="1"/>
  <c r="L297"/>
  <c r="M297" s="1"/>
  <c r="F297"/>
  <c r="G297" s="1"/>
  <c r="J297"/>
  <c r="K297" s="1"/>
  <c r="D297"/>
  <c r="E297" s="1"/>
  <c r="L296"/>
  <c r="M296" s="1"/>
  <c r="D296"/>
  <c r="E296" s="1"/>
  <c r="F296"/>
  <c r="G296" s="1"/>
  <c r="J296"/>
  <c r="K296" s="1"/>
  <c r="H296"/>
  <c r="I296" s="1"/>
  <c r="H292"/>
  <c r="I292" s="1"/>
  <c r="D292"/>
  <c r="E292" s="1"/>
  <c r="F292"/>
  <c r="G292" s="1"/>
  <c r="L292"/>
  <c r="M292" s="1"/>
  <c r="J292"/>
  <c r="K292" s="1"/>
  <c r="L288"/>
  <c r="M288" s="1"/>
  <c r="F288"/>
  <c r="G288" s="1"/>
  <c r="J288"/>
  <c r="K288" s="1"/>
  <c r="D288"/>
  <c r="E288" s="1"/>
  <c r="H288"/>
  <c r="I288" s="1"/>
  <c r="H284"/>
  <c r="I284" s="1"/>
  <c r="L284"/>
  <c r="M284" s="1"/>
  <c r="J284"/>
  <c r="K284" s="1"/>
  <c r="D284"/>
  <c r="E284" s="1"/>
  <c r="F284"/>
  <c r="G284" s="1"/>
  <c r="L280"/>
  <c r="M280" s="1"/>
  <c r="J280"/>
  <c r="K280" s="1"/>
  <c r="H280"/>
  <c r="I280" s="1"/>
  <c r="F280"/>
  <c r="G280" s="1"/>
  <c r="D280"/>
  <c r="D293"/>
  <c r="E293" s="1"/>
  <c r="H293"/>
  <c r="I293" s="1"/>
  <c r="J293"/>
  <c r="K293" s="1"/>
  <c r="L293"/>
  <c r="M293" s="1"/>
  <c r="F293"/>
  <c r="G293" s="1"/>
  <c r="D289"/>
  <c r="E289" s="1"/>
  <c r="F289"/>
  <c r="G289" s="1"/>
  <c r="J289"/>
  <c r="K289" s="1"/>
  <c r="L289"/>
  <c r="M289" s="1"/>
  <c r="H289"/>
  <c r="I289" s="1"/>
  <c r="L285"/>
  <c r="M285" s="1"/>
  <c r="D285"/>
  <c r="E285" s="1"/>
  <c r="F285"/>
  <c r="G285" s="1"/>
  <c r="H285"/>
  <c r="I285" s="1"/>
  <c r="J285"/>
  <c r="K285" s="1"/>
  <c r="L281"/>
  <c r="M281" s="1"/>
  <c r="F281"/>
  <c r="G281" s="1"/>
  <c r="H281"/>
  <c r="I281" s="1"/>
  <c r="D281"/>
  <c r="E281" s="1"/>
  <c r="J281"/>
  <c r="K281" s="1"/>
  <c r="H277"/>
  <c r="I277" s="1"/>
  <c r="J277"/>
  <c r="K277" s="1"/>
  <c r="D277"/>
  <c r="E277" s="1"/>
  <c r="F277"/>
  <c r="G277" s="1"/>
  <c r="L277"/>
  <c r="M277" s="1"/>
  <c r="D291"/>
  <c r="E291" s="1"/>
  <c r="L291"/>
  <c r="M291" s="1"/>
  <c r="J291"/>
  <c r="K291" s="1"/>
  <c r="F291"/>
  <c r="G291" s="1"/>
  <c r="H291"/>
  <c r="I291" s="1"/>
  <c r="F283"/>
  <c r="G283" s="1"/>
  <c r="H283"/>
  <c r="I283" s="1"/>
  <c r="L283"/>
  <c r="M283" s="1"/>
  <c r="J283"/>
  <c r="K283" s="1"/>
  <c r="D283"/>
  <c r="E283" s="1"/>
  <c r="J294"/>
  <c r="K294" s="1"/>
  <c r="L294"/>
  <c r="M294" s="1"/>
  <c r="H294"/>
  <c r="I294" s="1"/>
  <c r="D294"/>
  <c r="E294" s="1"/>
  <c r="F294"/>
  <c r="G294" s="1"/>
  <c r="F290"/>
  <c r="G290" s="1"/>
  <c r="J290"/>
  <c r="K290" s="1"/>
  <c r="H290"/>
  <c r="I290" s="1"/>
  <c r="D290"/>
  <c r="E290" s="1"/>
  <c r="L290"/>
  <c r="M290" s="1"/>
  <c r="J286"/>
  <c r="K286" s="1"/>
  <c r="F286"/>
  <c r="G286" s="1"/>
  <c r="H286"/>
  <c r="I286" s="1"/>
  <c r="D286"/>
  <c r="E286" s="1"/>
  <c r="L286"/>
  <c r="M286" s="1"/>
  <c r="F282"/>
  <c r="G282" s="1"/>
  <c r="H282"/>
  <c r="I282" s="1"/>
  <c r="D282"/>
  <c r="E282" s="1"/>
  <c r="L282"/>
  <c r="M282" s="1"/>
  <c r="J282"/>
  <c r="K282" s="1"/>
  <c r="J278"/>
  <c r="K278" s="1"/>
  <c r="F278"/>
  <c r="G278" s="1"/>
  <c r="D278"/>
  <c r="E278" s="1"/>
  <c r="L278"/>
  <c r="M278" s="1"/>
  <c r="H278"/>
  <c r="I278" s="1"/>
  <c r="L310"/>
  <c r="M310" s="1"/>
  <c r="F310"/>
  <c r="G310" s="1"/>
  <c r="H310"/>
  <c r="I310" s="1"/>
  <c r="D310"/>
  <c r="E310" s="1"/>
  <c r="J310"/>
  <c r="K310" s="1"/>
  <c r="J309"/>
  <c r="K309" s="1"/>
  <c r="L309"/>
  <c r="M309" s="1"/>
  <c r="H309"/>
  <c r="I309" s="1"/>
  <c r="F309"/>
  <c r="G309" s="1"/>
  <c r="D309"/>
  <c r="E309" s="1"/>
  <c r="J308"/>
  <c r="K308" s="1"/>
  <c r="L308"/>
  <c r="M308" s="1"/>
  <c r="D308"/>
  <c r="F308"/>
  <c r="G308" s="1"/>
  <c r="H308"/>
  <c r="I308" s="1"/>
  <c r="J307"/>
  <c r="K307" s="1"/>
  <c r="F307"/>
  <c r="G307" s="1"/>
  <c r="H307"/>
  <c r="I307" s="1"/>
  <c r="D307"/>
  <c r="L307"/>
  <c r="M307" s="1"/>
  <c r="H306"/>
  <c r="I306" s="1"/>
  <c r="L306"/>
  <c r="M306" s="1"/>
  <c r="D306"/>
  <c r="E306" s="1"/>
  <c r="J306"/>
  <c r="K306" s="1"/>
  <c r="F306"/>
  <c r="G306" s="1"/>
  <c r="H305"/>
  <c r="I305" s="1"/>
  <c r="L305"/>
  <c r="M305" s="1"/>
  <c r="D305"/>
  <c r="E305" s="1"/>
  <c r="J305"/>
  <c r="K305" s="1"/>
  <c r="F305"/>
  <c r="G305" s="1"/>
  <c r="H304"/>
  <c r="I304" s="1"/>
  <c r="F304"/>
  <c r="G304" s="1"/>
  <c r="D304"/>
  <c r="E304" s="1"/>
  <c r="L304"/>
  <c r="M304" s="1"/>
  <c r="J304"/>
  <c r="K304" s="1"/>
  <c r="F303"/>
  <c r="G303" s="1"/>
  <c r="H303"/>
  <c r="I303" s="1"/>
  <c r="L303"/>
  <c r="M303" s="1"/>
  <c r="J303"/>
  <c r="K303" s="1"/>
  <c r="D303"/>
  <c r="E303" s="1"/>
  <c r="J302"/>
  <c r="K302" s="1"/>
  <c r="F302"/>
  <c r="G302" s="1"/>
  <c r="D302"/>
  <c r="E302" s="1"/>
  <c r="L302"/>
  <c r="M302" s="1"/>
  <c r="H302"/>
  <c r="I302" s="1"/>
  <c r="F301"/>
  <c r="G301" s="1"/>
  <c r="H301"/>
  <c r="I301" s="1"/>
  <c r="L301"/>
  <c r="M301" s="1"/>
  <c r="D301"/>
  <c r="E301" s="1"/>
  <c r="J301"/>
  <c r="K301" s="1"/>
  <c r="F24" i="31"/>
  <c r="G24" s="1"/>
  <c r="L24"/>
  <c r="M24" s="1"/>
  <c r="C198" i="22"/>
  <c r="C194"/>
  <c r="C193"/>
  <c r="C199"/>
  <c r="C195"/>
  <c r="C196"/>
  <c r="C215"/>
  <c r="C207"/>
  <c r="C216"/>
  <c r="C208"/>
  <c r="C204"/>
  <c r="C200"/>
  <c r="C212"/>
  <c r="C213"/>
  <c r="C209"/>
  <c r="C205"/>
  <c r="C201"/>
  <c r="C214"/>
  <c r="C210"/>
  <c r="C206"/>
  <c r="C202"/>
  <c r="C217"/>
  <c r="C219"/>
  <c r="C218"/>
  <c r="C219" i="25"/>
  <c r="C218"/>
  <c r="C217"/>
  <c r="C213"/>
  <c r="C209"/>
  <c r="C205"/>
  <c r="C201"/>
  <c r="C208"/>
  <c r="C214"/>
  <c r="C210"/>
  <c r="C206"/>
  <c r="C202"/>
  <c r="C212"/>
  <c r="C204"/>
  <c r="C215"/>
  <c r="C211"/>
  <c r="C207"/>
  <c r="C203"/>
  <c r="C199"/>
  <c r="C195"/>
  <c r="C196"/>
  <c r="C197"/>
  <c r="C193"/>
  <c r="C24" i="37"/>
  <c r="H24" s="1"/>
  <c r="I24" s="1"/>
  <c r="J24"/>
  <c r="K24" s="1"/>
  <c r="C241" i="25"/>
  <c r="C240"/>
  <c r="C239"/>
  <c r="C238"/>
  <c r="C237"/>
  <c r="C236"/>
  <c r="C235"/>
  <c r="C26" i="31"/>
  <c r="C234" i="25"/>
  <c r="C241" i="22"/>
  <c r="C240"/>
  <c r="C239"/>
  <c r="C238"/>
  <c r="C237"/>
  <c r="C236"/>
  <c r="C235"/>
  <c r="C234"/>
  <c r="H333" i="28"/>
  <c r="I333" s="1"/>
  <c r="L333"/>
  <c r="M333" s="1"/>
  <c r="F333"/>
  <c r="G333" s="1"/>
  <c r="J333"/>
  <c r="K333" s="1"/>
  <c r="D333"/>
  <c r="E333" s="1"/>
  <c r="J332"/>
  <c r="K332" s="1"/>
  <c r="L332"/>
  <c r="M332" s="1"/>
  <c r="F332"/>
  <c r="G332" s="1"/>
  <c r="H332"/>
  <c r="I332" s="1"/>
  <c r="D332"/>
  <c r="J331"/>
  <c r="K331" s="1"/>
  <c r="D331"/>
  <c r="E331" s="1"/>
  <c r="L331"/>
  <c r="M331" s="1"/>
  <c r="H331"/>
  <c r="I331" s="1"/>
  <c r="F331"/>
  <c r="G331" s="1"/>
  <c r="L330"/>
  <c r="M330" s="1"/>
  <c r="F330"/>
  <c r="G330" s="1"/>
  <c r="D330"/>
  <c r="J330"/>
  <c r="K330" s="1"/>
  <c r="H330"/>
  <c r="I330" s="1"/>
  <c r="L329"/>
  <c r="M329" s="1"/>
  <c r="D329"/>
  <c r="E329" s="1"/>
  <c r="F329"/>
  <c r="G329" s="1"/>
  <c r="H329"/>
  <c r="I329" s="1"/>
  <c r="J329"/>
  <c r="K329" s="1"/>
  <c r="J328"/>
  <c r="K328" s="1"/>
  <c r="H328"/>
  <c r="I328" s="1"/>
  <c r="D328"/>
  <c r="F328"/>
  <c r="G328" s="1"/>
  <c r="L328"/>
  <c r="M328" s="1"/>
  <c r="F327"/>
  <c r="G327" s="1"/>
  <c r="J327"/>
  <c r="K327" s="1"/>
  <c r="H327"/>
  <c r="I327" s="1"/>
  <c r="D327"/>
  <c r="L327"/>
  <c r="M327" s="1"/>
  <c r="H326"/>
  <c r="I326" s="1"/>
  <c r="D326"/>
  <c r="E326" s="1"/>
  <c r="F326"/>
  <c r="G326" s="1"/>
  <c r="L326"/>
  <c r="M326" s="1"/>
  <c r="J326"/>
  <c r="K326" s="1"/>
  <c r="J325"/>
  <c r="K325" s="1"/>
  <c r="F325"/>
  <c r="G325" s="1"/>
  <c r="L325"/>
  <c r="M325" s="1"/>
  <c r="H325"/>
  <c r="I325" s="1"/>
  <c r="D325"/>
  <c r="E325" s="1"/>
  <c r="C26" i="37"/>
  <c r="C233" i="22"/>
  <c r="J324" i="28"/>
  <c r="K324" s="1"/>
  <c r="F324"/>
  <c r="G324" s="1"/>
  <c r="L324"/>
  <c r="M324" s="1"/>
  <c r="D324"/>
  <c r="H324"/>
  <c r="I324" s="1"/>
  <c r="F323"/>
  <c r="G323" s="1"/>
  <c r="L323"/>
  <c r="M323" s="1"/>
  <c r="H323"/>
  <c r="I323" s="1"/>
  <c r="D323"/>
  <c r="E323" s="1"/>
  <c r="J323"/>
  <c r="K323" s="1"/>
  <c r="L322"/>
  <c r="M322" s="1"/>
  <c r="J322"/>
  <c r="K322" s="1"/>
  <c r="H322"/>
  <c r="I322" s="1"/>
  <c r="D322"/>
  <c r="E322" s="1"/>
  <c r="F322"/>
  <c r="G322" s="1"/>
  <c r="D321"/>
  <c r="E321" s="1"/>
  <c r="J321"/>
  <c r="K321" s="1"/>
  <c r="F321"/>
  <c r="G321" s="1"/>
  <c r="H321"/>
  <c r="I321" s="1"/>
  <c r="L321"/>
  <c r="M321" s="1"/>
  <c r="J320"/>
  <c r="K320" s="1"/>
  <c r="D320"/>
  <c r="E320" s="1"/>
  <c r="H320"/>
  <c r="I320" s="1"/>
  <c r="F320"/>
  <c r="G320" s="1"/>
  <c r="L320"/>
  <c r="M320" s="1"/>
  <c r="L319"/>
  <c r="M319" s="1"/>
  <c r="F319"/>
  <c r="G319" s="1"/>
  <c r="D319"/>
  <c r="J319"/>
  <c r="K319" s="1"/>
  <c r="H319"/>
  <c r="I319" s="1"/>
  <c r="H318"/>
  <c r="I318" s="1"/>
  <c r="L318"/>
  <c r="M318" s="1"/>
  <c r="F318"/>
  <c r="G318" s="1"/>
  <c r="D318"/>
  <c r="E318" s="1"/>
  <c r="J318"/>
  <c r="K318" s="1"/>
  <c r="C233" i="25"/>
  <c r="C232" i="22"/>
  <c r="C231"/>
  <c r="C230"/>
  <c r="C231" i="25"/>
  <c r="J317" i="28"/>
  <c r="K317" s="1"/>
  <c r="F317"/>
  <c r="G317" s="1"/>
  <c r="H317"/>
  <c r="I317" s="1"/>
  <c r="L317"/>
  <c r="M317" s="1"/>
  <c r="D317"/>
  <c r="E317" s="1"/>
  <c r="J316"/>
  <c r="K316" s="1"/>
  <c r="F316"/>
  <c r="G316" s="1"/>
  <c r="H316"/>
  <c r="I316" s="1"/>
  <c r="L316"/>
  <c r="M316" s="1"/>
  <c r="D316"/>
  <c r="H315"/>
  <c r="I315" s="1"/>
  <c r="D315"/>
  <c r="E315" s="1"/>
  <c r="J315"/>
  <c r="K315" s="1"/>
  <c r="L315"/>
  <c r="M315" s="1"/>
  <c r="F315"/>
  <c r="G315" s="1"/>
  <c r="C232" i="25"/>
  <c r="C230"/>
  <c r="C229"/>
  <c r="C229" i="22"/>
  <c r="C228"/>
  <c r="H314" i="28"/>
  <c r="I314" s="1"/>
  <c r="F314"/>
  <c r="G314" s="1"/>
  <c r="J314"/>
  <c r="K314" s="1"/>
  <c r="D314"/>
  <c r="E314" s="1"/>
  <c r="L314"/>
  <c r="M314" s="1"/>
  <c r="J313"/>
  <c r="K313" s="1"/>
  <c r="F313"/>
  <c r="G313" s="1"/>
  <c r="D313"/>
  <c r="E313" s="1"/>
  <c r="L313"/>
  <c r="M313" s="1"/>
  <c r="H313"/>
  <c r="I313" s="1"/>
  <c r="C228" i="25"/>
  <c r="C192" i="22"/>
  <c r="H263" i="28"/>
  <c r="I263" s="1"/>
  <c r="D263"/>
  <c r="E263" s="1"/>
  <c r="F263"/>
  <c r="G263" s="1"/>
  <c r="J263"/>
  <c r="K263" s="1"/>
  <c r="L263"/>
  <c r="M263" s="1"/>
  <c r="C192" i="25"/>
  <c r="H25" i="31"/>
  <c r="I25" s="1"/>
  <c r="D25"/>
  <c r="E25" s="1"/>
  <c r="J25"/>
  <c r="K25" s="1"/>
  <c r="C226" i="25"/>
  <c r="C221"/>
  <c r="C224"/>
  <c r="C227"/>
  <c r="C222"/>
  <c r="C225"/>
  <c r="C223"/>
  <c r="C220"/>
  <c r="C224" i="22"/>
  <c r="C225"/>
  <c r="C220"/>
  <c r="C227"/>
  <c r="C226"/>
  <c r="C221"/>
  <c r="C222"/>
  <c r="C223"/>
  <c r="F311" i="28"/>
  <c r="G311" s="1"/>
  <c r="J311"/>
  <c r="K311" s="1"/>
  <c r="D311"/>
  <c r="E311" s="1"/>
  <c r="H311"/>
  <c r="I311" s="1"/>
  <c r="L311"/>
  <c r="M311" s="1"/>
  <c r="F312"/>
  <c r="G312" s="1"/>
  <c r="J312"/>
  <c r="K312" s="1"/>
  <c r="H312"/>
  <c r="I312" s="1"/>
  <c r="D312"/>
  <c r="E312" s="1"/>
  <c r="L312"/>
  <c r="M312" s="1"/>
  <c r="C25" i="37"/>
  <c r="C191" i="25"/>
  <c r="C189"/>
  <c r="C186"/>
  <c r="C191" i="22"/>
  <c r="C190"/>
  <c r="C189"/>
  <c r="C188"/>
  <c r="C187"/>
  <c r="C186"/>
  <c r="C185"/>
  <c r="C184"/>
  <c r="C183"/>
  <c r="C190" i="25"/>
  <c r="C187"/>
  <c r="C185"/>
  <c r="C23" i="31"/>
  <c r="H262" i="28"/>
  <c r="I262" s="1"/>
  <c r="J262"/>
  <c r="K262" s="1"/>
  <c r="F262"/>
  <c r="G262" s="1"/>
  <c r="D262"/>
  <c r="E262" s="1"/>
  <c r="L262"/>
  <c r="M262" s="1"/>
  <c r="F261"/>
  <c r="G261" s="1"/>
  <c r="H261"/>
  <c r="I261" s="1"/>
  <c r="L261"/>
  <c r="M261" s="1"/>
  <c r="D261"/>
  <c r="J261"/>
  <c r="K261" s="1"/>
  <c r="F260"/>
  <c r="G260" s="1"/>
  <c r="J260"/>
  <c r="K260" s="1"/>
  <c r="L260"/>
  <c r="M260" s="1"/>
  <c r="H260"/>
  <c r="I260" s="1"/>
  <c r="D260"/>
  <c r="E260" s="1"/>
  <c r="F259"/>
  <c r="G259" s="1"/>
  <c r="L259"/>
  <c r="M259" s="1"/>
  <c r="J259"/>
  <c r="K259" s="1"/>
  <c r="D259"/>
  <c r="E259" s="1"/>
  <c r="H259"/>
  <c r="I259" s="1"/>
  <c r="L258"/>
  <c r="M258" s="1"/>
  <c r="F258"/>
  <c r="G258" s="1"/>
  <c r="D258"/>
  <c r="E258" s="1"/>
  <c r="H258"/>
  <c r="I258" s="1"/>
  <c r="J258"/>
  <c r="K258" s="1"/>
  <c r="J257"/>
  <c r="K257" s="1"/>
  <c r="H257"/>
  <c r="I257" s="1"/>
  <c r="L257"/>
  <c r="M257" s="1"/>
  <c r="F257"/>
  <c r="G257" s="1"/>
  <c r="D257"/>
  <c r="J256"/>
  <c r="K256" s="1"/>
  <c r="H256"/>
  <c r="I256" s="1"/>
  <c r="D256"/>
  <c r="E256" s="1"/>
  <c r="L256"/>
  <c r="M256" s="1"/>
  <c r="F256"/>
  <c r="G256" s="1"/>
  <c r="H255"/>
  <c r="I255" s="1"/>
  <c r="D255"/>
  <c r="F255"/>
  <c r="G255" s="1"/>
  <c r="L255"/>
  <c r="M255" s="1"/>
  <c r="J255"/>
  <c r="K255" s="1"/>
  <c r="L254"/>
  <c r="M254" s="1"/>
  <c r="H254"/>
  <c r="I254" s="1"/>
  <c r="F254"/>
  <c r="G254" s="1"/>
  <c r="D254"/>
  <c r="E254" s="1"/>
  <c r="J254"/>
  <c r="K254" s="1"/>
  <c r="D253"/>
  <c r="J253"/>
  <c r="K253" s="1"/>
  <c r="H253"/>
  <c r="I253" s="1"/>
  <c r="L253"/>
  <c r="M253" s="1"/>
  <c r="F253"/>
  <c r="G253" s="1"/>
  <c r="C188" i="25"/>
  <c r="C23" i="37"/>
  <c r="C181" i="22"/>
  <c r="C179"/>
  <c r="C175"/>
  <c r="C173"/>
  <c r="C22" i="37"/>
  <c r="L252" i="28"/>
  <c r="M252" s="1"/>
  <c r="D252"/>
  <c r="F252"/>
  <c r="G252" s="1"/>
  <c r="J252"/>
  <c r="K252" s="1"/>
  <c r="H252"/>
  <c r="I252" s="1"/>
  <c r="H250"/>
  <c r="I250" s="1"/>
  <c r="D250"/>
  <c r="E250" s="1"/>
  <c r="L250"/>
  <c r="M250" s="1"/>
  <c r="F250"/>
  <c r="G250" s="1"/>
  <c r="J250"/>
  <c r="K250" s="1"/>
  <c r="H248"/>
  <c r="I248" s="1"/>
  <c r="F248"/>
  <c r="G248" s="1"/>
  <c r="J248"/>
  <c r="K248" s="1"/>
  <c r="L248"/>
  <c r="M248" s="1"/>
  <c r="D248"/>
  <c r="H246"/>
  <c r="I246" s="1"/>
  <c r="L246"/>
  <c r="M246" s="1"/>
  <c r="D246"/>
  <c r="E246" s="1"/>
  <c r="J246"/>
  <c r="K246" s="1"/>
  <c r="F246"/>
  <c r="G246" s="1"/>
  <c r="C182" i="25"/>
  <c r="L244" i="28"/>
  <c r="M244" s="1"/>
  <c r="D244"/>
  <c r="E244" s="1"/>
  <c r="J244"/>
  <c r="K244" s="1"/>
  <c r="H244"/>
  <c r="I244" s="1"/>
  <c r="F244"/>
  <c r="G244" s="1"/>
  <c r="C180" i="25"/>
  <c r="L242" i="28"/>
  <c r="M242" s="1"/>
  <c r="J242"/>
  <c r="K242" s="1"/>
  <c r="F242"/>
  <c r="G242" s="1"/>
  <c r="D242"/>
  <c r="E242" s="1"/>
  <c r="H242"/>
  <c r="I242" s="1"/>
  <c r="C178" i="25"/>
  <c r="J240" i="28"/>
  <c r="K240" s="1"/>
  <c r="D240"/>
  <c r="E240" s="1"/>
  <c r="F240"/>
  <c r="G240" s="1"/>
  <c r="H240"/>
  <c r="I240" s="1"/>
  <c r="L240"/>
  <c r="M240" s="1"/>
  <c r="C176" i="25"/>
  <c r="F238" i="28"/>
  <c r="G238" s="1"/>
  <c r="J238"/>
  <c r="K238" s="1"/>
  <c r="L238"/>
  <c r="M238" s="1"/>
  <c r="D238"/>
  <c r="E238" s="1"/>
  <c r="H238"/>
  <c r="I238" s="1"/>
  <c r="C174" i="25"/>
  <c r="J236" i="28"/>
  <c r="K236" s="1"/>
  <c r="D236"/>
  <c r="E236" s="1"/>
  <c r="H236"/>
  <c r="I236" s="1"/>
  <c r="F236"/>
  <c r="G236" s="1"/>
  <c r="L236"/>
  <c r="M236" s="1"/>
  <c r="C172" i="25"/>
  <c r="L234" i="28"/>
  <c r="M234" s="1"/>
  <c r="D234"/>
  <c r="E234" s="1"/>
  <c r="J234"/>
  <c r="K234" s="1"/>
  <c r="H234"/>
  <c r="I234" s="1"/>
  <c r="F234"/>
  <c r="G234" s="1"/>
  <c r="C170" i="25"/>
  <c r="J232" i="28"/>
  <c r="K232" s="1"/>
  <c r="F232"/>
  <c r="G232" s="1"/>
  <c r="D232"/>
  <c r="E232" s="1"/>
  <c r="L232"/>
  <c r="M232" s="1"/>
  <c r="H232"/>
  <c r="I232" s="1"/>
  <c r="C168" i="25"/>
  <c r="F230" i="28"/>
  <c r="G230" s="1"/>
  <c r="L230"/>
  <c r="M230" s="1"/>
  <c r="J230"/>
  <c r="K230" s="1"/>
  <c r="D230"/>
  <c r="E230" s="1"/>
  <c r="H230"/>
  <c r="I230" s="1"/>
  <c r="C22" i="31"/>
  <c r="C166" i="25"/>
  <c r="C167" i="22"/>
  <c r="C182"/>
  <c r="C180"/>
  <c r="C178"/>
  <c r="C176"/>
  <c r="C174"/>
  <c r="C172"/>
  <c r="C170"/>
  <c r="C168"/>
  <c r="C166"/>
  <c r="C177"/>
  <c r="C171"/>
  <c r="C169"/>
  <c r="L251" i="28"/>
  <c r="M251" s="1"/>
  <c r="D251"/>
  <c r="H251"/>
  <c r="I251" s="1"/>
  <c r="F251"/>
  <c r="G251" s="1"/>
  <c r="J251"/>
  <c r="K251" s="1"/>
  <c r="F249"/>
  <c r="G249" s="1"/>
  <c r="J249"/>
  <c r="K249" s="1"/>
  <c r="H249"/>
  <c r="I249" s="1"/>
  <c r="L249"/>
  <c r="M249" s="1"/>
  <c r="D249"/>
  <c r="E249" s="1"/>
  <c r="F247"/>
  <c r="G247" s="1"/>
  <c r="D247"/>
  <c r="E247" s="1"/>
  <c r="H247"/>
  <c r="I247" s="1"/>
  <c r="L247"/>
  <c r="M247" s="1"/>
  <c r="J247"/>
  <c r="K247" s="1"/>
  <c r="H245"/>
  <c r="I245" s="1"/>
  <c r="D245"/>
  <c r="F245"/>
  <c r="G245" s="1"/>
  <c r="L245"/>
  <c r="M245" s="1"/>
  <c r="J245"/>
  <c r="K245" s="1"/>
  <c r="C181" i="25"/>
  <c r="F243" i="28"/>
  <c r="G243" s="1"/>
  <c r="H243"/>
  <c r="I243" s="1"/>
  <c r="L243"/>
  <c r="M243" s="1"/>
  <c r="D243"/>
  <c r="J243"/>
  <c r="K243" s="1"/>
  <c r="C179" i="25"/>
  <c r="J241" i="28"/>
  <c r="K241" s="1"/>
  <c r="H241"/>
  <c r="I241" s="1"/>
  <c r="D241"/>
  <c r="E241" s="1"/>
  <c r="L241"/>
  <c r="M241" s="1"/>
  <c r="F241"/>
  <c r="G241" s="1"/>
  <c r="C177" i="25"/>
  <c r="J239" i="28"/>
  <c r="K239" s="1"/>
  <c r="H239"/>
  <c r="I239" s="1"/>
  <c r="D239"/>
  <c r="E239" s="1"/>
  <c r="F239"/>
  <c r="G239" s="1"/>
  <c r="L239"/>
  <c r="M239" s="1"/>
  <c r="C175" i="25"/>
  <c r="L237" i="28"/>
  <c r="M237" s="1"/>
  <c r="D237"/>
  <c r="E237" s="1"/>
  <c r="F237"/>
  <c r="G237" s="1"/>
  <c r="H237"/>
  <c r="I237" s="1"/>
  <c r="J237"/>
  <c r="K237" s="1"/>
  <c r="C173" i="25"/>
  <c r="F235" i="28"/>
  <c r="G235" s="1"/>
  <c r="J235"/>
  <c r="K235" s="1"/>
  <c r="H235"/>
  <c r="I235" s="1"/>
  <c r="L235"/>
  <c r="M235" s="1"/>
  <c r="D235"/>
  <c r="E235" s="1"/>
  <c r="C171" i="25"/>
  <c r="J233" i="28"/>
  <c r="K233" s="1"/>
  <c r="H233"/>
  <c r="I233" s="1"/>
  <c r="D233"/>
  <c r="E233" s="1"/>
  <c r="L233"/>
  <c r="M233" s="1"/>
  <c r="F233"/>
  <c r="G233" s="1"/>
  <c r="C169" i="25"/>
  <c r="J231" i="28"/>
  <c r="K231" s="1"/>
  <c r="L231"/>
  <c r="M231" s="1"/>
  <c r="D231"/>
  <c r="E231" s="1"/>
  <c r="F231"/>
  <c r="G231" s="1"/>
  <c r="H231"/>
  <c r="I231" s="1"/>
  <c r="C167" i="25"/>
  <c r="D229" i="28"/>
  <c r="E229" s="1"/>
  <c r="H229"/>
  <c r="I229" s="1"/>
  <c r="J229"/>
  <c r="K229" s="1"/>
  <c r="F229"/>
  <c r="G229" s="1"/>
  <c r="L229"/>
  <c r="M229" s="1"/>
  <c r="D225"/>
  <c r="E225" s="1"/>
  <c r="L225"/>
  <c r="M225" s="1"/>
  <c r="J225"/>
  <c r="K225" s="1"/>
  <c r="F225"/>
  <c r="G225" s="1"/>
  <c r="H225"/>
  <c r="I225" s="1"/>
  <c r="C164" i="22"/>
  <c r="F227" i="28"/>
  <c r="G227" s="1"/>
  <c r="H227"/>
  <c r="I227" s="1"/>
  <c r="D227"/>
  <c r="E227" s="1"/>
  <c r="L227"/>
  <c r="M227" s="1"/>
  <c r="J227"/>
  <c r="K227" s="1"/>
  <c r="J228"/>
  <c r="K228" s="1"/>
  <c r="L228"/>
  <c r="M228" s="1"/>
  <c r="D228"/>
  <c r="E228" s="1"/>
  <c r="F228"/>
  <c r="G228" s="1"/>
  <c r="H228"/>
  <c r="I228" s="1"/>
  <c r="L226"/>
  <c r="M226" s="1"/>
  <c r="F226"/>
  <c r="G226" s="1"/>
  <c r="H226"/>
  <c r="I226" s="1"/>
  <c r="D226"/>
  <c r="E226" s="1"/>
  <c r="J226"/>
  <c r="K226" s="1"/>
  <c r="H222"/>
  <c r="I222" s="1"/>
  <c r="F222"/>
  <c r="G222" s="1"/>
  <c r="J222"/>
  <c r="K222" s="1"/>
  <c r="D222"/>
  <c r="E222" s="1"/>
  <c r="L222"/>
  <c r="M222" s="1"/>
  <c r="C165" i="25"/>
  <c r="J224" i="28"/>
  <c r="K224" s="1"/>
  <c r="F224"/>
  <c r="G224" s="1"/>
  <c r="L224"/>
  <c r="M224" s="1"/>
  <c r="D224"/>
  <c r="E224" s="1"/>
  <c r="H224"/>
  <c r="I224" s="1"/>
  <c r="C165" i="22"/>
  <c r="J223" i="28"/>
  <c r="K223" s="1"/>
  <c r="F223"/>
  <c r="G223" s="1"/>
  <c r="H223"/>
  <c r="I223" s="1"/>
  <c r="L223"/>
  <c r="M223" s="1"/>
  <c r="D223"/>
  <c r="E223" s="1"/>
  <c r="C164" i="25"/>
  <c r="J220" i="28"/>
  <c r="K220" s="1"/>
  <c r="F220"/>
  <c r="G220" s="1"/>
  <c r="H220"/>
  <c r="I220" s="1"/>
  <c r="L220"/>
  <c r="M220" s="1"/>
  <c r="D220"/>
  <c r="E220" s="1"/>
  <c r="C163" i="25"/>
  <c r="C161"/>
  <c r="C163" i="22"/>
  <c r="C162"/>
  <c r="F221" i="28"/>
  <c r="G221" s="1"/>
  <c r="H221"/>
  <c r="I221" s="1"/>
  <c r="L221"/>
  <c r="M221" s="1"/>
  <c r="J221"/>
  <c r="K221" s="1"/>
  <c r="D221"/>
  <c r="E221" s="1"/>
  <c r="F219"/>
  <c r="G219" s="1"/>
  <c r="D219"/>
  <c r="E219" s="1"/>
  <c r="H219"/>
  <c r="I219" s="1"/>
  <c r="L219"/>
  <c r="M219" s="1"/>
  <c r="J219"/>
  <c r="K219" s="1"/>
  <c r="C162" i="25"/>
  <c r="L218" i="28"/>
  <c r="M218" s="1"/>
  <c r="J218"/>
  <c r="K218" s="1"/>
  <c r="F218"/>
  <c r="G218" s="1"/>
  <c r="H218"/>
  <c r="I218" s="1"/>
  <c r="D218"/>
  <c r="E218" s="1"/>
  <c r="J216"/>
  <c r="K216" s="1"/>
  <c r="H216"/>
  <c r="I216" s="1"/>
  <c r="F216"/>
  <c r="G216" s="1"/>
  <c r="L216"/>
  <c r="M216" s="1"/>
  <c r="D216"/>
  <c r="E216" s="1"/>
  <c r="C159" i="25"/>
  <c r="F214" i="28"/>
  <c r="G214" s="1"/>
  <c r="L214"/>
  <c r="M214" s="1"/>
  <c r="J214"/>
  <c r="K214" s="1"/>
  <c r="D214"/>
  <c r="E214" s="1"/>
  <c r="H214"/>
  <c r="I214" s="1"/>
  <c r="C157" i="25"/>
  <c r="C158" i="22"/>
  <c r="C161"/>
  <c r="C159"/>
  <c r="C157"/>
  <c r="C160"/>
  <c r="L217" i="28"/>
  <c r="M217" s="1"/>
  <c r="F217"/>
  <c r="G217" s="1"/>
  <c r="D217"/>
  <c r="E217" s="1"/>
  <c r="J217"/>
  <c r="K217" s="1"/>
  <c r="H217"/>
  <c r="I217" s="1"/>
  <c r="C160" i="25"/>
  <c r="J215" i="28"/>
  <c r="K215" s="1"/>
  <c r="L215"/>
  <c r="M215" s="1"/>
  <c r="H215"/>
  <c r="I215" s="1"/>
  <c r="D215"/>
  <c r="E215" s="1"/>
  <c r="F215"/>
  <c r="G215" s="1"/>
  <c r="C158" i="25"/>
  <c r="C156"/>
  <c r="C156" i="22"/>
  <c r="C154"/>
  <c r="C152"/>
  <c r="C150"/>
  <c r="C21" i="37"/>
  <c r="J212" i="28"/>
  <c r="K212" s="1"/>
  <c r="H212"/>
  <c r="I212" s="1"/>
  <c r="F212"/>
  <c r="G212" s="1"/>
  <c r="L212"/>
  <c r="M212" s="1"/>
  <c r="D212"/>
  <c r="E212" s="1"/>
  <c r="C155" i="25"/>
  <c r="L210" i="28"/>
  <c r="M210" s="1"/>
  <c r="F210"/>
  <c r="G210" s="1"/>
  <c r="H210"/>
  <c r="I210" s="1"/>
  <c r="J210"/>
  <c r="K210" s="1"/>
  <c r="D210"/>
  <c r="E210" s="1"/>
  <c r="C153" i="25"/>
  <c r="J208" i="28"/>
  <c r="K208" s="1"/>
  <c r="L208"/>
  <c r="M208" s="1"/>
  <c r="F208"/>
  <c r="G208" s="1"/>
  <c r="H208"/>
  <c r="I208" s="1"/>
  <c r="D208"/>
  <c r="C151" i="25"/>
  <c r="L206" i="28"/>
  <c r="M206" s="1"/>
  <c r="D206"/>
  <c r="E206" s="1"/>
  <c r="J206"/>
  <c r="K206" s="1"/>
  <c r="H206"/>
  <c r="I206" s="1"/>
  <c r="F206"/>
  <c r="G206" s="1"/>
  <c r="C21" i="31"/>
  <c r="C149" i="25"/>
  <c r="C155" i="22"/>
  <c r="C153"/>
  <c r="C151"/>
  <c r="C149"/>
  <c r="L213" i="28"/>
  <c r="M213" s="1"/>
  <c r="D213"/>
  <c r="E213" s="1"/>
  <c r="H213"/>
  <c r="I213" s="1"/>
  <c r="J213"/>
  <c r="K213" s="1"/>
  <c r="F213"/>
  <c r="G213" s="1"/>
  <c r="F211"/>
  <c r="G211" s="1"/>
  <c r="D211"/>
  <c r="J211"/>
  <c r="K211" s="1"/>
  <c r="L211"/>
  <c r="M211" s="1"/>
  <c r="H211"/>
  <c r="I211" s="1"/>
  <c r="C154" i="25"/>
  <c r="L209" i="28"/>
  <c r="M209" s="1"/>
  <c r="F209"/>
  <c r="G209" s="1"/>
  <c r="D209"/>
  <c r="E209" s="1"/>
  <c r="J209"/>
  <c r="K209" s="1"/>
  <c r="H209"/>
  <c r="I209" s="1"/>
  <c r="C152" i="25"/>
  <c r="J207" i="28"/>
  <c r="K207" s="1"/>
  <c r="D207"/>
  <c r="E207" s="1"/>
  <c r="H207"/>
  <c r="I207" s="1"/>
  <c r="F207"/>
  <c r="G207" s="1"/>
  <c r="L207"/>
  <c r="M207" s="1"/>
  <c r="C150" i="25"/>
  <c r="D205" i="28"/>
  <c r="E205" s="1"/>
  <c r="H205"/>
  <c r="I205" s="1"/>
  <c r="J205"/>
  <c r="K205" s="1"/>
  <c r="F205"/>
  <c r="G205" s="1"/>
  <c r="L205"/>
  <c r="M205" s="1"/>
  <c r="J204"/>
  <c r="K204" s="1"/>
  <c r="D204"/>
  <c r="E204" s="1"/>
  <c r="H204"/>
  <c r="I204" s="1"/>
  <c r="L204"/>
  <c r="M204" s="1"/>
  <c r="F204"/>
  <c r="G204" s="1"/>
  <c r="L202"/>
  <c r="M202" s="1"/>
  <c r="D202"/>
  <c r="E202" s="1"/>
  <c r="F202"/>
  <c r="G202" s="1"/>
  <c r="J202"/>
  <c r="K202" s="1"/>
  <c r="H202"/>
  <c r="I202" s="1"/>
  <c r="J200"/>
  <c r="K200" s="1"/>
  <c r="D200"/>
  <c r="L200"/>
  <c r="M200" s="1"/>
  <c r="H200"/>
  <c r="I200" s="1"/>
  <c r="F200"/>
  <c r="G200" s="1"/>
  <c r="L198"/>
  <c r="M198" s="1"/>
  <c r="H198"/>
  <c r="I198" s="1"/>
  <c r="J198"/>
  <c r="K198" s="1"/>
  <c r="D198"/>
  <c r="E198" s="1"/>
  <c r="F198"/>
  <c r="G198" s="1"/>
  <c r="C148" i="25"/>
  <c r="C148" i="22"/>
  <c r="C147"/>
  <c r="F203" i="28"/>
  <c r="G203" s="1"/>
  <c r="L203"/>
  <c r="M203" s="1"/>
  <c r="H203"/>
  <c r="I203" s="1"/>
  <c r="J203"/>
  <c r="K203" s="1"/>
  <c r="D203"/>
  <c r="H201"/>
  <c r="I201" s="1"/>
  <c r="L201"/>
  <c r="M201" s="1"/>
  <c r="F201"/>
  <c r="G201" s="1"/>
  <c r="D201"/>
  <c r="E201" s="1"/>
  <c r="J201"/>
  <c r="K201" s="1"/>
  <c r="L199"/>
  <c r="M199" s="1"/>
  <c r="H199"/>
  <c r="I199" s="1"/>
  <c r="D199"/>
  <c r="E199" s="1"/>
  <c r="J199"/>
  <c r="K199" s="1"/>
  <c r="F199"/>
  <c r="G199" s="1"/>
  <c r="C147" i="25"/>
  <c r="D197" i="28"/>
  <c r="E197" s="1"/>
  <c r="F197"/>
  <c r="G197" s="1"/>
  <c r="H197"/>
  <c r="I197" s="1"/>
  <c r="J197"/>
  <c r="K197" s="1"/>
  <c r="L197"/>
  <c r="M197" s="1"/>
  <c r="C145" i="22"/>
  <c r="C146" i="25"/>
  <c r="J196" i="28"/>
  <c r="K196" s="1"/>
  <c r="F196"/>
  <c r="G196" s="1"/>
  <c r="L196"/>
  <c r="M196" s="1"/>
  <c r="D196"/>
  <c r="E196" s="1"/>
  <c r="H196"/>
  <c r="I196" s="1"/>
  <c r="C144" i="25"/>
  <c r="C146" i="22"/>
  <c r="F195" i="28"/>
  <c r="G195" s="1"/>
  <c r="H195"/>
  <c r="I195" s="1"/>
  <c r="D195"/>
  <c r="L195"/>
  <c r="M195" s="1"/>
  <c r="J195"/>
  <c r="K195" s="1"/>
  <c r="C145" i="25"/>
  <c r="C143" i="22"/>
  <c r="C141"/>
  <c r="C139"/>
  <c r="J194" i="28"/>
  <c r="K194" s="1"/>
  <c r="L194"/>
  <c r="M194" s="1"/>
  <c r="F194"/>
  <c r="G194" s="1"/>
  <c r="H194"/>
  <c r="I194" s="1"/>
  <c r="D194"/>
  <c r="E194" s="1"/>
  <c r="J192"/>
  <c r="K192" s="1"/>
  <c r="F192"/>
  <c r="G192" s="1"/>
  <c r="D192"/>
  <c r="H192"/>
  <c r="I192" s="1"/>
  <c r="L192"/>
  <c r="M192" s="1"/>
  <c r="C142" i="25"/>
  <c r="L190" i="28"/>
  <c r="M190" s="1"/>
  <c r="J190"/>
  <c r="K190" s="1"/>
  <c r="H190"/>
  <c r="I190" s="1"/>
  <c r="D190"/>
  <c r="E190" s="1"/>
  <c r="F190"/>
  <c r="G190" s="1"/>
  <c r="C140" i="25"/>
  <c r="C144" i="22"/>
  <c r="C142"/>
  <c r="C140"/>
  <c r="H193" i="28"/>
  <c r="I193" s="1"/>
  <c r="F193"/>
  <c r="G193" s="1"/>
  <c r="J193"/>
  <c r="K193" s="1"/>
  <c r="D193"/>
  <c r="E193" s="1"/>
  <c r="L193"/>
  <c r="M193" s="1"/>
  <c r="C143" i="25"/>
  <c r="H191" i="28"/>
  <c r="I191" s="1"/>
  <c r="D191"/>
  <c r="E191" s="1"/>
  <c r="J191"/>
  <c r="K191" s="1"/>
  <c r="L191"/>
  <c r="M191" s="1"/>
  <c r="F191"/>
  <c r="G191" s="1"/>
  <c r="C141" i="25"/>
  <c r="C139"/>
  <c r="C20" i="37"/>
  <c r="D188" i="28"/>
  <c r="E188" s="1"/>
  <c r="H188"/>
  <c r="I188" s="1"/>
  <c r="F188"/>
  <c r="G188" s="1"/>
  <c r="L188"/>
  <c r="M188" s="1"/>
  <c r="J188"/>
  <c r="K188" s="1"/>
  <c r="C138" i="25"/>
  <c r="D186" i="28"/>
  <c r="E186" s="1"/>
  <c r="F186"/>
  <c r="G186" s="1"/>
  <c r="L186"/>
  <c r="M186" s="1"/>
  <c r="J186"/>
  <c r="K186" s="1"/>
  <c r="H186"/>
  <c r="I186" s="1"/>
  <c r="C136" i="25"/>
  <c r="J184" i="28"/>
  <c r="K184" s="1"/>
  <c r="H184"/>
  <c r="I184" s="1"/>
  <c r="L184"/>
  <c r="M184" s="1"/>
  <c r="F184"/>
  <c r="G184" s="1"/>
  <c r="D184"/>
  <c r="C134" i="25"/>
  <c r="H182" i="28"/>
  <c r="I182" s="1"/>
  <c r="D182"/>
  <c r="E182" s="1"/>
  <c r="F182"/>
  <c r="G182" s="1"/>
  <c r="L182"/>
  <c r="M182" s="1"/>
  <c r="J182"/>
  <c r="K182" s="1"/>
  <c r="C20" i="31"/>
  <c r="C132" i="25"/>
  <c r="C138" i="22"/>
  <c r="C136"/>
  <c r="C134"/>
  <c r="C132"/>
  <c r="C137"/>
  <c r="C135"/>
  <c r="C133"/>
  <c r="D189" i="28"/>
  <c r="E189" s="1"/>
  <c r="F189"/>
  <c r="G189" s="1"/>
  <c r="L189"/>
  <c r="M189" s="1"/>
  <c r="J189"/>
  <c r="K189" s="1"/>
  <c r="H189"/>
  <c r="I189" s="1"/>
  <c r="F187"/>
  <c r="G187" s="1"/>
  <c r="D187"/>
  <c r="L187"/>
  <c r="M187" s="1"/>
  <c r="J187"/>
  <c r="K187" s="1"/>
  <c r="H187"/>
  <c r="I187" s="1"/>
  <c r="C137" i="25"/>
  <c r="J185" i="28"/>
  <c r="K185" s="1"/>
  <c r="H185"/>
  <c r="I185" s="1"/>
  <c r="D185"/>
  <c r="E185" s="1"/>
  <c r="F185"/>
  <c r="G185" s="1"/>
  <c r="L185"/>
  <c r="M185" s="1"/>
  <c r="C135" i="25"/>
  <c r="L183" i="28"/>
  <c r="M183" s="1"/>
  <c r="H183"/>
  <c r="I183" s="1"/>
  <c r="J183"/>
  <c r="K183" s="1"/>
  <c r="D183"/>
  <c r="E183" s="1"/>
  <c r="F183"/>
  <c r="G183" s="1"/>
  <c r="C133" i="25"/>
  <c r="F181" i="28"/>
  <c r="G181" s="1"/>
  <c r="H181"/>
  <c r="I181" s="1"/>
  <c r="J181"/>
  <c r="K181" s="1"/>
  <c r="L181"/>
  <c r="M181" s="1"/>
  <c r="D181"/>
  <c r="E181" s="1"/>
  <c r="F179"/>
  <c r="G179" s="1"/>
  <c r="D179"/>
  <c r="L179"/>
  <c r="M179" s="1"/>
  <c r="J179"/>
  <c r="K179" s="1"/>
  <c r="H179"/>
  <c r="I179" s="1"/>
  <c r="J177"/>
  <c r="K177" s="1"/>
  <c r="H177"/>
  <c r="I177" s="1"/>
  <c r="D177"/>
  <c r="E177" s="1"/>
  <c r="F177"/>
  <c r="G177" s="1"/>
  <c r="L177"/>
  <c r="M177" s="1"/>
  <c r="D175"/>
  <c r="H175"/>
  <c r="I175" s="1"/>
  <c r="F175"/>
  <c r="G175" s="1"/>
  <c r="L175"/>
  <c r="M175" s="1"/>
  <c r="J175"/>
  <c r="K175" s="1"/>
  <c r="H180"/>
  <c r="I180" s="1"/>
  <c r="F180"/>
  <c r="G180" s="1"/>
  <c r="L180"/>
  <c r="M180" s="1"/>
  <c r="D180"/>
  <c r="E180" s="1"/>
  <c r="J180"/>
  <c r="K180" s="1"/>
  <c r="H178"/>
  <c r="I178" s="1"/>
  <c r="L178"/>
  <c r="M178" s="1"/>
  <c r="F178"/>
  <c r="G178" s="1"/>
  <c r="D178"/>
  <c r="E178" s="1"/>
  <c r="J178"/>
  <c r="K178" s="1"/>
  <c r="J176"/>
  <c r="K176" s="1"/>
  <c r="F176"/>
  <c r="G176" s="1"/>
  <c r="L176"/>
  <c r="M176" s="1"/>
  <c r="H176"/>
  <c r="I176" s="1"/>
  <c r="D176"/>
  <c r="D174"/>
  <c r="F174"/>
  <c r="G174" s="1"/>
  <c r="L174"/>
  <c r="M174" s="1"/>
  <c r="H174"/>
  <c r="I174" s="1"/>
  <c r="J174"/>
  <c r="K174" s="1"/>
  <c r="C131" i="25"/>
  <c r="C130"/>
  <c r="C130" i="22"/>
  <c r="C128"/>
  <c r="H172" i="28"/>
  <c r="I172" s="1"/>
  <c r="D172"/>
  <c r="E172" s="1"/>
  <c r="F172"/>
  <c r="G172" s="1"/>
  <c r="L172"/>
  <c r="M172" s="1"/>
  <c r="J172"/>
  <c r="K172" s="1"/>
  <c r="C129" i="25"/>
  <c r="C19" i="31"/>
  <c r="J19" s="1"/>
  <c r="K19" s="1"/>
  <c r="C129" i="22"/>
  <c r="C127"/>
  <c r="D173" i="28"/>
  <c r="E173" s="1"/>
  <c r="H173"/>
  <c r="I173" s="1"/>
  <c r="F173"/>
  <c r="G173" s="1"/>
  <c r="L173"/>
  <c r="M173" s="1"/>
  <c r="J173"/>
  <c r="K173" s="1"/>
  <c r="F171"/>
  <c r="G171" s="1"/>
  <c r="H171"/>
  <c r="I171" s="1"/>
  <c r="L171"/>
  <c r="M171" s="1"/>
  <c r="D171"/>
  <c r="J171"/>
  <c r="K171" s="1"/>
  <c r="C128" i="25"/>
  <c r="C117"/>
  <c r="C115"/>
  <c r="C116"/>
  <c r="L166" i="28"/>
  <c r="M166" s="1"/>
  <c r="H166"/>
  <c r="I166" s="1"/>
  <c r="D166"/>
  <c r="E166" s="1"/>
  <c r="J166"/>
  <c r="K166" s="1"/>
  <c r="F166"/>
  <c r="G166" s="1"/>
  <c r="J164"/>
  <c r="K164" s="1"/>
  <c r="D164"/>
  <c r="E164" s="1"/>
  <c r="H164"/>
  <c r="I164" s="1"/>
  <c r="F164"/>
  <c r="G164" s="1"/>
  <c r="L164"/>
  <c r="M164" s="1"/>
  <c r="J162"/>
  <c r="K162" s="1"/>
  <c r="F162"/>
  <c r="G162" s="1"/>
  <c r="D162"/>
  <c r="E162" s="1"/>
  <c r="H162"/>
  <c r="I162" s="1"/>
  <c r="L162"/>
  <c r="M162" s="1"/>
  <c r="J160"/>
  <c r="K160" s="1"/>
  <c r="L160"/>
  <c r="M160" s="1"/>
  <c r="D160"/>
  <c r="F160"/>
  <c r="G160" s="1"/>
  <c r="H160"/>
  <c r="I160" s="1"/>
  <c r="L158"/>
  <c r="M158" s="1"/>
  <c r="F158"/>
  <c r="G158" s="1"/>
  <c r="J158"/>
  <c r="K158" s="1"/>
  <c r="D158"/>
  <c r="E158" s="1"/>
  <c r="H158"/>
  <c r="I158" s="1"/>
  <c r="F165"/>
  <c r="G165" s="1"/>
  <c r="H165"/>
  <c r="I165" s="1"/>
  <c r="D165"/>
  <c r="E165" s="1"/>
  <c r="J165"/>
  <c r="K165" s="1"/>
  <c r="L165"/>
  <c r="M165" s="1"/>
  <c r="F163"/>
  <c r="G163" s="1"/>
  <c r="D163"/>
  <c r="L163"/>
  <c r="M163" s="1"/>
  <c r="J163"/>
  <c r="K163" s="1"/>
  <c r="H163"/>
  <c r="I163" s="1"/>
  <c r="J161"/>
  <c r="K161" s="1"/>
  <c r="L161"/>
  <c r="M161" s="1"/>
  <c r="F161"/>
  <c r="G161" s="1"/>
  <c r="D161"/>
  <c r="E161" s="1"/>
  <c r="H161"/>
  <c r="I161" s="1"/>
  <c r="L159"/>
  <c r="M159" s="1"/>
  <c r="F159"/>
  <c r="G159" s="1"/>
  <c r="H159"/>
  <c r="I159" s="1"/>
  <c r="J159"/>
  <c r="K159" s="1"/>
  <c r="D159"/>
  <c r="E159" s="1"/>
  <c r="H157"/>
  <c r="I157" s="1"/>
  <c r="F157"/>
  <c r="G157" s="1"/>
  <c r="L157"/>
  <c r="M157" s="1"/>
  <c r="D157"/>
  <c r="J157"/>
  <c r="K157" s="1"/>
  <c r="L155"/>
  <c r="M155" s="1"/>
  <c r="D155"/>
  <c r="E155" s="1"/>
  <c r="H155"/>
  <c r="I155" s="1"/>
  <c r="J155"/>
  <c r="K155" s="1"/>
  <c r="F155"/>
  <c r="G155" s="1"/>
  <c r="F156"/>
  <c r="G156" s="1"/>
  <c r="J156"/>
  <c r="K156" s="1"/>
  <c r="H156"/>
  <c r="I156" s="1"/>
  <c r="L156"/>
  <c r="M156" s="1"/>
  <c r="D156"/>
  <c r="C116" i="22"/>
  <c r="C117"/>
  <c r="C115"/>
  <c r="C126"/>
  <c r="C19" i="37"/>
  <c r="F170" i="28"/>
  <c r="G170" s="1"/>
  <c r="J170"/>
  <c r="K170" s="1"/>
  <c r="H170"/>
  <c r="I170" s="1"/>
  <c r="L170"/>
  <c r="M170" s="1"/>
  <c r="D170"/>
  <c r="E170" s="1"/>
  <c r="C127" i="25"/>
  <c r="J168" i="28"/>
  <c r="K168" s="1"/>
  <c r="D168"/>
  <c r="F168"/>
  <c r="G168" s="1"/>
  <c r="H168"/>
  <c r="I168" s="1"/>
  <c r="L168"/>
  <c r="M168" s="1"/>
  <c r="H19" i="31"/>
  <c r="I19" s="1"/>
  <c r="D19"/>
  <c r="E19" s="1"/>
  <c r="C125" i="25"/>
  <c r="C121"/>
  <c r="C120"/>
  <c r="C118"/>
  <c r="C124"/>
  <c r="C122"/>
  <c r="C123"/>
  <c r="C119"/>
  <c r="C120" i="22"/>
  <c r="C121"/>
  <c r="C123"/>
  <c r="C119"/>
  <c r="C124"/>
  <c r="C122"/>
  <c r="C125"/>
  <c r="C118"/>
  <c r="J169" i="28"/>
  <c r="K169" s="1"/>
  <c r="H169"/>
  <c r="I169" s="1"/>
  <c r="D169"/>
  <c r="E169" s="1"/>
  <c r="F169"/>
  <c r="G169" s="1"/>
  <c r="L169"/>
  <c r="M169" s="1"/>
  <c r="C126" i="25"/>
  <c r="L167" i="28"/>
  <c r="M167" s="1"/>
  <c r="D167"/>
  <c r="H167"/>
  <c r="I167" s="1"/>
  <c r="F167"/>
  <c r="G167" s="1"/>
  <c r="J167"/>
  <c r="K167" s="1"/>
  <c r="D154"/>
  <c r="E154" s="1"/>
  <c r="H154"/>
  <c r="I154" s="1"/>
  <c r="F154"/>
  <c r="G154" s="1"/>
  <c r="J154"/>
  <c r="K154" s="1"/>
  <c r="L154"/>
  <c r="M154" s="1"/>
  <c r="C114" i="25"/>
  <c r="F153" i="28"/>
  <c r="G153" s="1"/>
  <c r="L153"/>
  <c r="M153" s="1"/>
  <c r="J153"/>
  <c r="K153" s="1"/>
  <c r="D153"/>
  <c r="E153" s="1"/>
  <c r="H153"/>
  <c r="I153" s="1"/>
  <c r="J151"/>
  <c r="K151" s="1"/>
  <c r="H151"/>
  <c r="I151" s="1"/>
  <c r="F151"/>
  <c r="G151" s="1"/>
  <c r="D151"/>
  <c r="E151" s="1"/>
  <c r="L151"/>
  <c r="M151" s="1"/>
  <c r="C113" i="22"/>
  <c r="J152" i="28"/>
  <c r="K152" s="1"/>
  <c r="H152"/>
  <c r="I152" s="1"/>
  <c r="L152"/>
  <c r="M152" s="1"/>
  <c r="F152"/>
  <c r="G152" s="1"/>
  <c r="D152"/>
  <c r="E152" s="1"/>
  <c r="H150"/>
  <c r="I150" s="1"/>
  <c r="F150"/>
  <c r="G150" s="1"/>
  <c r="D150"/>
  <c r="E150" s="1"/>
  <c r="J150"/>
  <c r="K150" s="1"/>
  <c r="L150"/>
  <c r="M150" s="1"/>
  <c r="C114" i="22"/>
  <c r="C111"/>
  <c r="C108"/>
  <c r="F148" i="28"/>
  <c r="G148" s="1"/>
  <c r="J148"/>
  <c r="K148" s="1"/>
  <c r="H148"/>
  <c r="I148" s="1"/>
  <c r="D148"/>
  <c r="E148" s="1"/>
  <c r="L148"/>
  <c r="M148" s="1"/>
  <c r="C112" i="22"/>
  <c r="C111" i="25"/>
  <c r="C112"/>
  <c r="H149" i="28"/>
  <c r="I149" s="1"/>
  <c r="J149"/>
  <c r="K149" s="1"/>
  <c r="L149"/>
  <c r="M149" s="1"/>
  <c r="F149"/>
  <c r="G149" s="1"/>
  <c r="D149"/>
  <c r="E149" s="1"/>
  <c r="C113" i="25"/>
  <c r="J147" i="28"/>
  <c r="K147" s="1"/>
  <c r="H147"/>
  <c r="I147" s="1"/>
  <c r="L147"/>
  <c r="M147" s="1"/>
  <c r="D147"/>
  <c r="E147" s="1"/>
  <c r="F147"/>
  <c r="G147" s="1"/>
  <c r="C110" i="25"/>
  <c r="C110" i="22"/>
  <c r="H145" i="28"/>
  <c r="I145" s="1"/>
  <c r="F145"/>
  <c r="G145" s="1"/>
  <c r="L145"/>
  <c r="M145" s="1"/>
  <c r="D145"/>
  <c r="E145" s="1"/>
  <c r="J145"/>
  <c r="K145" s="1"/>
  <c r="C109" i="25"/>
  <c r="C109" i="22"/>
  <c r="F146" i="28"/>
  <c r="G146" s="1"/>
  <c r="H146"/>
  <c r="I146" s="1"/>
  <c r="J146"/>
  <c r="K146" s="1"/>
  <c r="L146"/>
  <c r="M146" s="1"/>
  <c r="D146"/>
  <c r="E146" s="1"/>
  <c r="D143"/>
  <c r="E143" s="1"/>
  <c r="F143"/>
  <c r="G143" s="1"/>
  <c r="L143"/>
  <c r="M143" s="1"/>
  <c r="H143"/>
  <c r="I143" s="1"/>
  <c r="J143"/>
  <c r="K143" s="1"/>
  <c r="C107" i="22"/>
  <c r="D142" i="28"/>
  <c r="E142" s="1"/>
  <c r="L142"/>
  <c r="M142" s="1"/>
  <c r="F142"/>
  <c r="G142" s="1"/>
  <c r="H142"/>
  <c r="I142" s="1"/>
  <c r="J142"/>
  <c r="K142" s="1"/>
  <c r="C106" i="25"/>
  <c r="C108"/>
  <c r="C106" i="22"/>
  <c r="C107" i="25"/>
  <c r="C105" i="22"/>
  <c r="C103"/>
  <c r="C101"/>
  <c r="C99"/>
  <c r="C18" i="37"/>
  <c r="F140" i="28"/>
  <c r="G140" s="1"/>
  <c r="H140"/>
  <c r="I140" s="1"/>
  <c r="L140"/>
  <c r="M140" s="1"/>
  <c r="D140"/>
  <c r="J140"/>
  <c r="K140" s="1"/>
  <c r="C104" i="25"/>
  <c r="F138" i="28"/>
  <c r="G138" s="1"/>
  <c r="J138"/>
  <c r="K138" s="1"/>
  <c r="L138"/>
  <c r="M138" s="1"/>
  <c r="H138"/>
  <c r="I138" s="1"/>
  <c r="D138"/>
  <c r="E138" s="1"/>
  <c r="C102" i="25"/>
  <c r="C100"/>
  <c r="H134" i="28"/>
  <c r="I134" s="1"/>
  <c r="J134"/>
  <c r="K134" s="1"/>
  <c r="D134"/>
  <c r="E134" s="1"/>
  <c r="L134"/>
  <c r="M134" s="1"/>
  <c r="F134"/>
  <c r="G134" s="1"/>
  <c r="C18" i="31"/>
  <c r="C98" i="25"/>
  <c r="C104" i="22"/>
  <c r="C102"/>
  <c r="C100"/>
  <c r="C98"/>
  <c r="D141" i="28"/>
  <c r="E141" s="1"/>
  <c r="H141"/>
  <c r="I141" s="1"/>
  <c r="J141"/>
  <c r="K141" s="1"/>
  <c r="L141"/>
  <c r="M141" s="1"/>
  <c r="F141"/>
  <c r="G141" s="1"/>
  <c r="C105" i="25"/>
  <c r="J139" i="28"/>
  <c r="K139" s="1"/>
  <c r="D139"/>
  <c r="E139" s="1"/>
  <c r="F139"/>
  <c r="G139" s="1"/>
  <c r="L139"/>
  <c r="M139" s="1"/>
  <c r="H139"/>
  <c r="I139" s="1"/>
  <c r="C103" i="25"/>
  <c r="H137" i="28"/>
  <c r="I137" s="1"/>
  <c r="J137"/>
  <c r="K137" s="1"/>
  <c r="D137"/>
  <c r="E137" s="1"/>
  <c r="F137"/>
  <c r="G137" s="1"/>
  <c r="L137"/>
  <c r="M137" s="1"/>
  <c r="C101" i="25"/>
  <c r="J135" i="28"/>
  <c r="K135" s="1"/>
  <c r="H135"/>
  <c r="I135" s="1"/>
  <c r="F135"/>
  <c r="G135" s="1"/>
  <c r="D135"/>
  <c r="E135" s="1"/>
  <c r="L135"/>
  <c r="M135" s="1"/>
  <c r="C99" i="25"/>
  <c r="J133" i="28"/>
  <c r="K133" s="1"/>
  <c r="L133"/>
  <c r="M133" s="1"/>
  <c r="F133"/>
  <c r="G133" s="1"/>
  <c r="H133"/>
  <c r="I133" s="1"/>
  <c r="D133"/>
  <c r="C96" i="22"/>
  <c r="J132" i="28"/>
  <c r="K132" s="1"/>
  <c r="F132"/>
  <c r="G132" s="1"/>
  <c r="D132"/>
  <c r="E132" s="1"/>
  <c r="H132"/>
  <c r="I132" s="1"/>
  <c r="L132"/>
  <c r="M132" s="1"/>
  <c r="H130"/>
  <c r="I130" s="1"/>
  <c r="L130"/>
  <c r="M130" s="1"/>
  <c r="J130"/>
  <c r="K130" s="1"/>
  <c r="F130"/>
  <c r="G130" s="1"/>
  <c r="D130"/>
  <c r="L128"/>
  <c r="M128" s="1"/>
  <c r="H128"/>
  <c r="I128" s="1"/>
  <c r="D128"/>
  <c r="E128" s="1"/>
  <c r="J128"/>
  <c r="K128" s="1"/>
  <c r="F128"/>
  <c r="G128" s="1"/>
  <c r="L126"/>
  <c r="M126" s="1"/>
  <c r="F126"/>
  <c r="G126" s="1"/>
  <c r="D126"/>
  <c r="E126" s="1"/>
  <c r="J126"/>
  <c r="K126" s="1"/>
  <c r="H126"/>
  <c r="I126" s="1"/>
  <c r="C97" i="25"/>
  <c r="C97" i="22"/>
  <c r="L131" i="28"/>
  <c r="M131" s="1"/>
  <c r="J131"/>
  <c r="K131" s="1"/>
  <c r="D131"/>
  <c r="E131" s="1"/>
  <c r="H131"/>
  <c r="I131" s="1"/>
  <c r="F131"/>
  <c r="G131" s="1"/>
  <c r="H129"/>
  <c r="I129" s="1"/>
  <c r="J129"/>
  <c r="K129" s="1"/>
  <c r="D129"/>
  <c r="E129" s="1"/>
  <c r="L129"/>
  <c r="M129" s="1"/>
  <c r="F129"/>
  <c r="G129" s="1"/>
  <c r="F127"/>
  <c r="G127" s="1"/>
  <c r="H127"/>
  <c r="I127" s="1"/>
  <c r="J127"/>
  <c r="K127" s="1"/>
  <c r="L127"/>
  <c r="M127" s="1"/>
  <c r="D127"/>
  <c r="E127" s="1"/>
  <c r="C96" i="25"/>
  <c r="J125" i="28"/>
  <c r="K125" s="1"/>
  <c r="H125"/>
  <c r="I125" s="1"/>
  <c r="L125"/>
  <c r="M125" s="1"/>
  <c r="D125"/>
  <c r="F125"/>
  <c r="G125" s="1"/>
  <c r="C94" i="22"/>
  <c r="J124" i="28"/>
  <c r="K124" s="1"/>
  <c r="D124"/>
  <c r="E124" s="1"/>
  <c r="L124"/>
  <c r="M124" s="1"/>
  <c r="F124"/>
  <c r="G124" s="1"/>
  <c r="H124"/>
  <c r="I124" s="1"/>
  <c r="C95" i="25"/>
  <c r="C93"/>
  <c r="C95" i="22"/>
  <c r="L123" i="28"/>
  <c r="M123" s="1"/>
  <c r="F123"/>
  <c r="G123" s="1"/>
  <c r="J123"/>
  <c r="K123" s="1"/>
  <c r="D123"/>
  <c r="E123" s="1"/>
  <c r="H123"/>
  <c r="I123" s="1"/>
  <c r="C94" i="25"/>
  <c r="C90" i="22"/>
  <c r="C84"/>
  <c r="H122" i="28"/>
  <c r="I122" s="1"/>
  <c r="D122"/>
  <c r="L122"/>
  <c r="M122" s="1"/>
  <c r="J122"/>
  <c r="K122" s="1"/>
  <c r="F122"/>
  <c r="G122" s="1"/>
  <c r="D120"/>
  <c r="E120" s="1"/>
  <c r="J120"/>
  <c r="K120" s="1"/>
  <c r="L120"/>
  <c r="M120" s="1"/>
  <c r="H120"/>
  <c r="I120" s="1"/>
  <c r="F120"/>
  <c r="G120" s="1"/>
  <c r="C91" i="25"/>
  <c r="H118" i="28"/>
  <c r="I118" s="1"/>
  <c r="L118"/>
  <c r="M118" s="1"/>
  <c r="D118"/>
  <c r="E118" s="1"/>
  <c r="F118"/>
  <c r="G118" s="1"/>
  <c r="J118"/>
  <c r="K118" s="1"/>
  <c r="C89" i="25"/>
  <c r="C93" i="22"/>
  <c r="C91"/>
  <c r="C89"/>
  <c r="C92"/>
  <c r="C88"/>
  <c r="L121" i="28"/>
  <c r="M121" s="1"/>
  <c r="F121"/>
  <c r="G121" s="1"/>
  <c r="D121"/>
  <c r="E121" s="1"/>
  <c r="H121"/>
  <c r="I121" s="1"/>
  <c r="J121"/>
  <c r="K121" s="1"/>
  <c r="C92" i="25"/>
  <c r="L119" i="28"/>
  <c r="M119" s="1"/>
  <c r="D119"/>
  <c r="F119"/>
  <c r="G119" s="1"/>
  <c r="J119"/>
  <c r="K119" s="1"/>
  <c r="H119"/>
  <c r="I119" s="1"/>
  <c r="C90" i="25"/>
  <c r="C88"/>
  <c r="J116" i="28"/>
  <c r="K116" s="1"/>
  <c r="D116"/>
  <c r="E116" s="1"/>
  <c r="F116"/>
  <c r="G116" s="1"/>
  <c r="L116"/>
  <c r="M116" s="1"/>
  <c r="H116"/>
  <c r="I116" s="1"/>
  <c r="C87" i="25"/>
  <c r="H114" i="28"/>
  <c r="I114" s="1"/>
  <c r="D114"/>
  <c r="J114"/>
  <c r="K114" s="1"/>
  <c r="F114"/>
  <c r="G114" s="1"/>
  <c r="L114"/>
  <c r="M114" s="1"/>
  <c r="C85" i="25"/>
  <c r="J112" i="28"/>
  <c r="K112" s="1"/>
  <c r="D112"/>
  <c r="E112" s="1"/>
  <c r="H112"/>
  <c r="I112" s="1"/>
  <c r="F112"/>
  <c r="G112" s="1"/>
  <c r="L112"/>
  <c r="M112" s="1"/>
  <c r="C83" i="25"/>
  <c r="F110" i="28"/>
  <c r="G110" s="1"/>
  <c r="H110"/>
  <c r="I110" s="1"/>
  <c r="J110"/>
  <c r="K110" s="1"/>
  <c r="L110"/>
  <c r="M110" s="1"/>
  <c r="D110"/>
  <c r="E110" s="1"/>
  <c r="C17" i="31"/>
  <c r="C81" i="25"/>
  <c r="C86" i="22"/>
  <c r="C82"/>
  <c r="C17" i="37"/>
  <c r="C87" i="22"/>
  <c r="C85"/>
  <c r="C83"/>
  <c r="C81"/>
  <c r="J117" i="28"/>
  <c r="K117" s="1"/>
  <c r="D117"/>
  <c r="E117" s="1"/>
  <c r="F117"/>
  <c r="G117" s="1"/>
  <c r="H117"/>
  <c r="I117" s="1"/>
  <c r="L117"/>
  <c r="M117" s="1"/>
  <c r="H115"/>
  <c r="I115" s="1"/>
  <c r="J115"/>
  <c r="K115" s="1"/>
  <c r="F115"/>
  <c r="G115" s="1"/>
  <c r="L115"/>
  <c r="M115" s="1"/>
  <c r="D115"/>
  <c r="E115" s="1"/>
  <c r="C86" i="25"/>
  <c r="L113" i="28"/>
  <c r="M113" s="1"/>
  <c r="D113"/>
  <c r="E113" s="1"/>
  <c r="H113"/>
  <c r="I113" s="1"/>
  <c r="J113"/>
  <c r="K113" s="1"/>
  <c r="F113"/>
  <c r="G113" s="1"/>
  <c r="C84" i="25"/>
  <c r="L111" i="28"/>
  <c r="M111" s="1"/>
  <c r="F111"/>
  <c r="G111" s="1"/>
  <c r="D111"/>
  <c r="E111" s="1"/>
  <c r="J111"/>
  <c r="K111" s="1"/>
  <c r="H111"/>
  <c r="I111" s="1"/>
  <c r="C82" i="25"/>
  <c r="J109" i="28"/>
  <c r="K109" s="1"/>
  <c r="F109"/>
  <c r="G109" s="1"/>
  <c r="D109"/>
  <c r="L109"/>
  <c r="M109" s="1"/>
  <c r="H109"/>
  <c r="I109" s="1"/>
  <c r="C73" i="22"/>
  <c r="C69"/>
  <c r="C16" i="37"/>
  <c r="J108" i="28"/>
  <c r="K108" s="1"/>
  <c r="F108"/>
  <c r="G108" s="1"/>
  <c r="H108"/>
  <c r="I108" s="1"/>
  <c r="L108"/>
  <c r="M108" s="1"/>
  <c r="D108"/>
  <c r="E108" s="1"/>
  <c r="H106"/>
  <c r="I106" s="1"/>
  <c r="F106"/>
  <c r="G106" s="1"/>
  <c r="D106"/>
  <c r="J106"/>
  <c r="K106" s="1"/>
  <c r="L106"/>
  <c r="M106" s="1"/>
  <c r="J104"/>
  <c r="K104" s="1"/>
  <c r="H104"/>
  <c r="I104" s="1"/>
  <c r="F104"/>
  <c r="G104" s="1"/>
  <c r="D104"/>
  <c r="E104" s="1"/>
  <c r="L104"/>
  <c r="M104" s="1"/>
  <c r="L102"/>
  <c r="M102" s="1"/>
  <c r="D102"/>
  <c r="E102" s="1"/>
  <c r="F102"/>
  <c r="G102" s="1"/>
  <c r="J102"/>
  <c r="K102" s="1"/>
  <c r="H102"/>
  <c r="I102" s="1"/>
  <c r="C80" i="25"/>
  <c r="L100" i="28"/>
  <c r="M100" s="1"/>
  <c r="D100"/>
  <c r="E100" s="1"/>
  <c r="J100"/>
  <c r="K100" s="1"/>
  <c r="F100"/>
  <c r="G100" s="1"/>
  <c r="H100"/>
  <c r="I100" s="1"/>
  <c r="C78" i="25"/>
  <c r="H98" i="28"/>
  <c r="I98" s="1"/>
  <c r="D98"/>
  <c r="F98"/>
  <c r="G98" s="1"/>
  <c r="L98"/>
  <c r="M98" s="1"/>
  <c r="J98"/>
  <c r="K98" s="1"/>
  <c r="C76" i="25"/>
  <c r="J96" i="28"/>
  <c r="K96" s="1"/>
  <c r="L96"/>
  <c r="M96" s="1"/>
  <c r="D96"/>
  <c r="E96" s="1"/>
  <c r="H96"/>
  <c r="I96" s="1"/>
  <c r="F96"/>
  <c r="G96" s="1"/>
  <c r="C74" i="25"/>
  <c r="H94" i="28"/>
  <c r="I94" s="1"/>
  <c r="J94"/>
  <c r="K94" s="1"/>
  <c r="F94"/>
  <c r="G94" s="1"/>
  <c r="D94"/>
  <c r="E94" s="1"/>
  <c r="L94"/>
  <c r="M94" s="1"/>
  <c r="C72" i="25"/>
  <c r="F92" i="28"/>
  <c r="G92" s="1"/>
  <c r="J92"/>
  <c r="K92" s="1"/>
  <c r="H92"/>
  <c r="I92" s="1"/>
  <c r="D92"/>
  <c r="E92" s="1"/>
  <c r="L92"/>
  <c r="M92" s="1"/>
  <c r="C70" i="25"/>
  <c r="H90" i="28"/>
  <c r="I90" s="1"/>
  <c r="L90"/>
  <c r="M90" s="1"/>
  <c r="D90"/>
  <c r="J90"/>
  <c r="K90" s="1"/>
  <c r="F90"/>
  <c r="G90" s="1"/>
  <c r="C68" i="25"/>
  <c r="D88" i="28"/>
  <c r="E88" s="1"/>
  <c r="H88"/>
  <c r="I88" s="1"/>
  <c r="F88"/>
  <c r="G88" s="1"/>
  <c r="J88"/>
  <c r="K88" s="1"/>
  <c r="L88"/>
  <c r="M88" s="1"/>
  <c r="C66" i="25"/>
  <c r="H86" i="28"/>
  <c r="I86" s="1"/>
  <c r="L86"/>
  <c r="M86" s="1"/>
  <c r="F86"/>
  <c r="G86" s="1"/>
  <c r="D86"/>
  <c r="E86" s="1"/>
  <c r="J86"/>
  <c r="K86" s="1"/>
  <c r="C16" i="31"/>
  <c r="C64" i="25"/>
  <c r="C77" i="22"/>
  <c r="C71"/>
  <c r="C65"/>
  <c r="C80"/>
  <c r="C78"/>
  <c r="C76"/>
  <c r="C74"/>
  <c r="C72"/>
  <c r="C70"/>
  <c r="C68"/>
  <c r="C66"/>
  <c r="C64"/>
  <c r="C79"/>
  <c r="C75"/>
  <c r="C67"/>
  <c r="J107" i="28"/>
  <c r="K107" s="1"/>
  <c r="D107"/>
  <c r="E107" s="1"/>
  <c r="H107"/>
  <c r="I107" s="1"/>
  <c r="L107"/>
  <c r="M107" s="1"/>
  <c r="F107"/>
  <c r="G107" s="1"/>
  <c r="F105"/>
  <c r="G105" s="1"/>
  <c r="L105"/>
  <c r="M105" s="1"/>
  <c r="H105"/>
  <c r="I105" s="1"/>
  <c r="D105"/>
  <c r="E105" s="1"/>
  <c r="J105"/>
  <c r="K105" s="1"/>
  <c r="D103"/>
  <c r="E103" s="1"/>
  <c r="J103"/>
  <c r="K103" s="1"/>
  <c r="F103"/>
  <c r="G103" s="1"/>
  <c r="H103"/>
  <c r="I103" s="1"/>
  <c r="L103"/>
  <c r="M103" s="1"/>
  <c r="J101"/>
  <c r="K101" s="1"/>
  <c r="D101"/>
  <c r="H101"/>
  <c r="I101" s="1"/>
  <c r="L101"/>
  <c r="M101" s="1"/>
  <c r="F101"/>
  <c r="G101" s="1"/>
  <c r="C79" i="25"/>
  <c r="F99" i="28"/>
  <c r="G99" s="1"/>
  <c r="D99"/>
  <c r="E99" s="1"/>
  <c r="J99"/>
  <c r="K99" s="1"/>
  <c r="H99"/>
  <c r="I99" s="1"/>
  <c r="L99"/>
  <c r="M99" s="1"/>
  <c r="C77" i="25"/>
  <c r="L97" i="28"/>
  <c r="M97" s="1"/>
  <c r="F97"/>
  <c r="G97" s="1"/>
  <c r="J97"/>
  <c r="K97" s="1"/>
  <c r="H97"/>
  <c r="I97" s="1"/>
  <c r="D97"/>
  <c r="E97" s="1"/>
  <c r="C75" i="25"/>
  <c r="J95" i="28"/>
  <c r="K95" s="1"/>
  <c r="H95"/>
  <c r="I95" s="1"/>
  <c r="D95"/>
  <c r="E95" s="1"/>
  <c r="L95"/>
  <c r="M95" s="1"/>
  <c r="F95"/>
  <c r="G95" s="1"/>
  <c r="C73" i="25"/>
  <c r="J93" i="28"/>
  <c r="K93" s="1"/>
  <c r="F93"/>
  <c r="G93" s="1"/>
  <c r="D93"/>
  <c r="H93"/>
  <c r="I93" s="1"/>
  <c r="L93"/>
  <c r="M93" s="1"/>
  <c r="C71" i="25"/>
  <c r="F91" i="28"/>
  <c r="G91" s="1"/>
  <c r="L91"/>
  <c r="M91" s="1"/>
  <c r="J91"/>
  <c r="K91" s="1"/>
  <c r="D91"/>
  <c r="E91" s="1"/>
  <c r="H91"/>
  <c r="I91" s="1"/>
  <c r="C69" i="25"/>
  <c r="D89" i="28"/>
  <c r="H89"/>
  <c r="I89" s="1"/>
  <c r="J89"/>
  <c r="K89" s="1"/>
  <c r="L89"/>
  <c r="M89" s="1"/>
  <c r="F89"/>
  <c r="G89" s="1"/>
  <c r="C67" i="25"/>
  <c r="J87" i="28"/>
  <c r="K87" s="1"/>
  <c r="H87"/>
  <c r="I87" s="1"/>
  <c r="F87"/>
  <c r="G87" s="1"/>
  <c r="D87"/>
  <c r="E87" s="1"/>
  <c r="L87"/>
  <c r="M87" s="1"/>
  <c r="C65" i="25"/>
  <c r="J85" i="28"/>
  <c r="K85" s="1"/>
  <c r="F85"/>
  <c r="G85" s="1"/>
  <c r="H85"/>
  <c r="I85" s="1"/>
  <c r="D85"/>
  <c r="E85" s="1"/>
  <c r="L85"/>
  <c r="M85" s="1"/>
  <c r="C54" i="22"/>
  <c r="C15" i="37"/>
  <c r="J83" i="28"/>
  <c r="K83" s="1"/>
  <c r="L83"/>
  <c r="M83" s="1"/>
  <c r="D83"/>
  <c r="E83" s="1"/>
  <c r="F83"/>
  <c r="G83" s="1"/>
  <c r="H83"/>
  <c r="I83" s="1"/>
  <c r="L81"/>
  <c r="M81" s="1"/>
  <c r="D81"/>
  <c r="J81"/>
  <c r="K81" s="1"/>
  <c r="F81"/>
  <c r="G81" s="1"/>
  <c r="H81"/>
  <c r="I81" s="1"/>
  <c r="D79"/>
  <c r="E79" s="1"/>
  <c r="F79"/>
  <c r="G79" s="1"/>
  <c r="H79"/>
  <c r="I79" s="1"/>
  <c r="J79"/>
  <c r="K79" s="1"/>
  <c r="L79"/>
  <c r="M79" s="1"/>
  <c r="J77"/>
  <c r="K77" s="1"/>
  <c r="D77"/>
  <c r="E77" s="1"/>
  <c r="F77"/>
  <c r="G77" s="1"/>
  <c r="L77"/>
  <c r="M77" s="1"/>
  <c r="H77"/>
  <c r="I77" s="1"/>
  <c r="C62" i="25"/>
  <c r="H75" i="28"/>
  <c r="I75" s="1"/>
  <c r="L75"/>
  <c r="M75" s="1"/>
  <c r="F75"/>
  <c r="G75" s="1"/>
  <c r="J75"/>
  <c r="K75" s="1"/>
  <c r="D75"/>
  <c r="E75" s="1"/>
  <c r="C60" i="25"/>
  <c r="L73" i="28"/>
  <c r="M73" s="1"/>
  <c r="F73"/>
  <c r="G73" s="1"/>
  <c r="D73"/>
  <c r="E73" s="1"/>
  <c r="J73"/>
  <c r="K73" s="1"/>
  <c r="H73"/>
  <c r="I73" s="1"/>
  <c r="C57" i="25"/>
  <c r="H70" i="28"/>
  <c r="I70" s="1"/>
  <c r="L70"/>
  <c r="M70" s="1"/>
  <c r="F70"/>
  <c r="G70" s="1"/>
  <c r="D70"/>
  <c r="E70" s="1"/>
  <c r="J70"/>
  <c r="K70" s="1"/>
  <c r="C55" i="25"/>
  <c r="F68" i="28"/>
  <c r="G68" s="1"/>
  <c r="D68"/>
  <c r="E68" s="1"/>
  <c r="J68"/>
  <c r="K68" s="1"/>
  <c r="H68"/>
  <c r="I68" s="1"/>
  <c r="L68"/>
  <c r="M68" s="1"/>
  <c r="C53" i="25"/>
  <c r="D66" i="28"/>
  <c r="J66"/>
  <c r="K66" s="1"/>
  <c r="F66"/>
  <c r="G66" s="1"/>
  <c r="L66"/>
  <c r="M66" s="1"/>
  <c r="H66"/>
  <c r="I66" s="1"/>
  <c r="C51" i="25"/>
  <c r="J64" i="28"/>
  <c r="K64" s="1"/>
  <c r="L64"/>
  <c r="M64" s="1"/>
  <c r="D64"/>
  <c r="E64" s="1"/>
  <c r="H64"/>
  <c r="I64" s="1"/>
  <c r="F64"/>
  <c r="G64" s="1"/>
  <c r="C49" i="25"/>
  <c r="H62" i="28"/>
  <c r="I62" s="1"/>
  <c r="J62"/>
  <c r="K62" s="1"/>
  <c r="L62"/>
  <c r="M62" s="1"/>
  <c r="D62"/>
  <c r="E62" s="1"/>
  <c r="F62"/>
  <c r="G62" s="1"/>
  <c r="C15" i="31"/>
  <c r="C47" i="25"/>
  <c r="C63" i="22"/>
  <c r="C59"/>
  <c r="C58"/>
  <c r="C52"/>
  <c r="C48"/>
  <c r="C62"/>
  <c r="C60"/>
  <c r="C57"/>
  <c r="C55"/>
  <c r="C53"/>
  <c r="C51"/>
  <c r="C49"/>
  <c r="C47"/>
  <c r="C61"/>
  <c r="C56"/>
  <c r="C50"/>
  <c r="F84" i="28"/>
  <c r="G84" s="1"/>
  <c r="H84"/>
  <c r="I84" s="1"/>
  <c r="L84"/>
  <c r="M84" s="1"/>
  <c r="D84"/>
  <c r="E84" s="1"/>
  <c r="J84"/>
  <c r="K84" s="1"/>
  <c r="H82"/>
  <c r="I82" s="1"/>
  <c r="L82"/>
  <c r="M82" s="1"/>
  <c r="J82"/>
  <c r="K82" s="1"/>
  <c r="D82"/>
  <c r="F82"/>
  <c r="G82" s="1"/>
  <c r="L80"/>
  <c r="M80" s="1"/>
  <c r="D80"/>
  <c r="E80" s="1"/>
  <c r="J80"/>
  <c r="K80" s="1"/>
  <c r="H80"/>
  <c r="I80" s="1"/>
  <c r="F80"/>
  <c r="G80" s="1"/>
  <c r="H78"/>
  <c r="I78" s="1"/>
  <c r="J78"/>
  <c r="K78" s="1"/>
  <c r="F78"/>
  <c r="G78" s="1"/>
  <c r="D78"/>
  <c r="E78" s="1"/>
  <c r="L78"/>
  <c r="M78" s="1"/>
  <c r="C63" i="25"/>
  <c r="F76" i="28"/>
  <c r="G76" s="1"/>
  <c r="L76"/>
  <c r="M76" s="1"/>
  <c r="D76"/>
  <c r="E76" s="1"/>
  <c r="J76"/>
  <c r="K76" s="1"/>
  <c r="H76"/>
  <c r="I76" s="1"/>
  <c r="C61" i="25"/>
  <c r="H74" i="28"/>
  <c r="I74" s="1"/>
  <c r="L74"/>
  <c r="M74" s="1"/>
  <c r="F74"/>
  <c r="G74" s="1"/>
  <c r="D74"/>
  <c r="J74"/>
  <c r="K74" s="1"/>
  <c r="C59" i="25"/>
  <c r="C58"/>
  <c r="H72" i="28"/>
  <c r="I72" s="1"/>
  <c r="F72"/>
  <c r="G72" s="1"/>
  <c r="J72"/>
  <c r="K72" s="1"/>
  <c r="D72"/>
  <c r="E72" s="1"/>
  <c r="L72"/>
  <c r="M72" s="1"/>
  <c r="J71"/>
  <c r="K71" s="1"/>
  <c r="F71"/>
  <c r="G71" s="1"/>
  <c r="D71"/>
  <c r="E71" s="1"/>
  <c r="L71"/>
  <c r="M71" s="1"/>
  <c r="H71"/>
  <c r="I71" s="1"/>
  <c r="C56" i="25"/>
  <c r="J69" i="28"/>
  <c r="K69" s="1"/>
  <c r="L69"/>
  <c r="M69" s="1"/>
  <c r="D69"/>
  <c r="F69"/>
  <c r="G69" s="1"/>
  <c r="H69"/>
  <c r="I69" s="1"/>
  <c r="C54" i="25"/>
  <c r="H67" i="28"/>
  <c r="I67" s="1"/>
  <c r="F67"/>
  <c r="G67" s="1"/>
  <c r="J67"/>
  <c r="K67" s="1"/>
  <c r="D67"/>
  <c r="L67"/>
  <c r="M67" s="1"/>
  <c r="C52" i="25"/>
  <c r="F65" i="28"/>
  <c r="G65" s="1"/>
  <c r="J65"/>
  <c r="K65" s="1"/>
  <c r="L65"/>
  <c r="M65" s="1"/>
  <c r="H65"/>
  <c r="I65" s="1"/>
  <c r="D65"/>
  <c r="E65" s="1"/>
  <c r="C50" i="25"/>
  <c r="J63" i="28"/>
  <c r="K63" s="1"/>
  <c r="H63"/>
  <c r="I63" s="1"/>
  <c r="L63"/>
  <c r="M63" s="1"/>
  <c r="F63"/>
  <c r="G63" s="1"/>
  <c r="D63"/>
  <c r="E63" s="1"/>
  <c r="C48" i="25"/>
  <c r="J61" i="28"/>
  <c r="K61" s="1"/>
  <c r="D61"/>
  <c r="F61"/>
  <c r="G61" s="1"/>
  <c r="L61"/>
  <c r="M61" s="1"/>
  <c r="H61"/>
  <c r="I61" s="1"/>
  <c r="C46" i="22"/>
  <c r="L58" i="28"/>
  <c r="M58" s="1"/>
  <c r="H58"/>
  <c r="I58" s="1"/>
  <c r="J58"/>
  <c r="K58" s="1"/>
  <c r="D58"/>
  <c r="E58" s="1"/>
  <c r="F58"/>
  <c r="G58" s="1"/>
  <c r="H56"/>
  <c r="I56" s="1"/>
  <c r="J56"/>
  <c r="K56" s="1"/>
  <c r="D56"/>
  <c r="E56" s="1"/>
  <c r="L56"/>
  <c r="M56" s="1"/>
  <c r="F56"/>
  <c r="G56" s="1"/>
  <c r="J54"/>
  <c r="K54" s="1"/>
  <c r="L54"/>
  <c r="M54" s="1"/>
  <c r="H54"/>
  <c r="I54" s="1"/>
  <c r="D54"/>
  <c r="E54" s="1"/>
  <c r="N54" s="1"/>
  <c r="F54"/>
  <c r="G54" s="1"/>
  <c r="J55"/>
  <c r="K55" s="1"/>
  <c r="H55"/>
  <c r="I55" s="1"/>
  <c r="L55"/>
  <c r="M55" s="1"/>
  <c r="D55"/>
  <c r="E55" s="1"/>
  <c r="F55"/>
  <c r="G55" s="1"/>
  <c r="C45" i="25"/>
  <c r="H60" i="28"/>
  <c r="I60" s="1"/>
  <c r="J60"/>
  <c r="K60" s="1"/>
  <c r="L60"/>
  <c r="M60" s="1"/>
  <c r="D60"/>
  <c r="E60" s="1"/>
  <c r="F60"/>
  <c r="G60" s="1"/>
  <c r="C46" i="25"/>
  <c r="H59" i="28"/>
  <c r="I59" s="1"/>
  <c r="L59"/>
  <c r="M59" s="1"/>
  <c r="J59"/>
  <c r="K59" s="1"/>
  <c r="D59"/>
  <c r="F59"/>
  <c r="G59" s="1"/>
  <c r="H57"/>
  <c r="I57" s="1"/>
  <c r="D57"/>
  <c r="E57" s="1"/>
  <c r="F57"/>
  <c r="G57" s="1"/>
  <c r="L57"/>
  <c r="M57" s="1"/>
  <c r="J57"/>
  <c r="K57" s="1"/>
  <c r="C45" i="22"/>
  <c r="F49" i="28"/>
  <c r="G49" s="1"/>
  <c r="H49"/>
  <c r="I49" s="1"/>
  <c r="J49"/>
  <c r="K49" s="1"/>
  <c r="L49"/>
  <c r="M49" s="1"/>
  <c r="D49"/>
  <c r="E49" s="1"/>
  <c r="J48"/>
  <c r="K48" s="1"/>
  <c r="F48"/>
  <c r="G48" s="1"/>
  <c r="H48"/>
  <c r="I48" s="1"/>
  <c r="D48"/>
  <c r="E48" s="1"/>
  <c r="L48"/>
  <c r="M48" s="1"/>
  <c r="L50"/>
  <c r="M50" s="1"/>
  <c r="F50"/>
  <c r="G50" s="1"/>
  <c r="D50"/>
  <c r="E50" s="1"/>
  <c r="J50"/>
  <c r="K50" s="1"/>
  <c r="H50"/>
  <c r="I50" s="1"/>
  <c r="J53"/>
  <c r="K53" s="1"/>
  <c r="D53"/>
  <c r="L53"/>
  <c r="M53" s="1"/>
  <c r="H53"/>
  <c r="I53" s="1"/>
  <c r="F53"/>
  <c r="G53" s="1"/>
  <c r="C40" i="22"/>
  <c r="C42"/>
  <c r="C43"/>
  <c r="C44"/>
  <c r="C41"/>
  <c r="H51" i="28"/>
  <c r="I51" s="1"/>
  <c r="F51"/>
  <c r="G51" s="1"/>
  <c r="L51"/>
  <c r="M51" s="1"/>
  <c r="D51"/>
  <c r="E51" s="1"/>
  <c r="J51"/>
  <c r="K51" s="1"/>
  <c r="J52"/>
  <c r="K52" s="1"/>
  <c r="F52"/>
  <c r="G52" s="1"/>
  <c r="L52"/>
  <c r="M52" s="1"/>
  <c r="D52"/>
  <c r="H52"/>
  <c r="I52" s="1"/>
  <c r="C44" i="25"/>
  <c r="C41"/>
  <c r="C42"/>
  <c r="C43"/>
  <c r="C40"/>
  <c r="C38" i="22"/>
  <c r="D47" i="28"/>
  <c r="E47" s="1"/>
  <c r="H47"/>
  <c r="I47" s="1"/>
  <c r="F47"/>
  <c r="G47" s="1"/>
  <c r="L47"/>
  <c r="M47" s="1"/>
  <c r="J47"/>
  <c r="K47" s="1"/>
  <c r="C39" i="25"/>
  <c r="C39" i="22"/>
  <c r="C38" i="25"/>
  <c r="J46" i="28"/>
  <c r="K46" s="1"/>
  <c r="L46"/>
  <c r="M46" s="1"/>
  <c r="F46"/>
  <c r="G46" s="1"/>
  <c r="H46"/>
  <c r="I46" s="1"/>
  <c r="D46"/>
  <c r="E46" s="1"/>
  <c r="F44"/>
  <c r="G44" s="1"/>
  <c r="J44"/>
  <c r="K44" s="1"/>
  <c r="H44"/>
  <c r="I44" s="1"/>
  <c r="L44"/>
  <c r="M44" s="1"/>
  <c r="D44"/>
  <c r="E44" s="1"/>
  <c r="C36" i="25"/>
  <c r="C36" i="22"/>
  <c r="C34"/>
  <c r="C32"/>
  <c r="C30"/>
  <c r="C37" i="25"/>
  <c r="D43" i="28"/>
  <c r="H43"/>
  <c r="I43" s="1"/>
  <c r="L43"/>
  <c r="M43" s="1"/>
  <c r="J43"/>
  <c r="K43" s="1"/>
  <c r="F43"/>
  <c r="G43" s="1"/>
  <c r="J41"/>
  <c r="K41" s="1"/>
  <c r="F41"/>
  <c r="G41" s="1"/>
  <c r="H41"/>
  <c r="I41" s="1"/>
  <c r="D41"/>
  <c r="E41" s="1"/>
  <c r="L41"/>
  <c r="M41" s="1"/>
  <c r="C33" i="25"/>
  <c r="J39" i="28"/>
  <c r="K39" s="1"/>
  <c r="H39"/>
  <c r="I39" s="1"/>
  <c r="L39"/>
  <c r="M39" s="1"/>
  <c r="F39"/>
  <c r="G39" s="1"/>
  <c r="D39"/>
  <c r="E39" s="1"/>
  <c r="C31" i="25"/>
  <c r="J37" i="28"/>
  <c r="K37" s="1"/>
  <c r="H37"/>
  <c r="I37" s="1"/>
  <c r="D37"/>
  <c r="E37" s="1"/>
  <c r="F37"/>
  <c r="G37" s="1"/>
  <c r="L37"/>
  <c r="M37" s="1"/>
  <c r="J45"/>
  <c r="K45" s="1"/>
  <c r="F45"/>
  <c r="G45" s="1"/>
  <c r="L45"/>
  <c r="M45" s="1"/>
  <c r="D45"/>
  <c r="E45" s="1"/>
  <c r="H45"/>
  <c r="I45" s="1"/>
  <c r="C35" i="25"/>
  <c r="C37" i="22"/>
  <c r="C35"/>
  <c r="C33"/>
  <c r="C31"/>
  <c r="C14" i="37"/>
  <c r="F42" i="28"/>
  <c r="G42" s="1"/>
  <c r="D42"/>
  <c r="E42" s="1"/>
  <c r="J42"/>
  <c r="K42" s="1"/>
  <c r="H42"/>
  <c r="I42" s="1"/>
  <c r="L42"/>
  <c r="M42" s="1"/>
  <c r="C34" i="25"/>
  <c r="F40" i="28"/>
  <c r="G40" s="1"/>
  <c r="H40"/>
  <c r="I40" s="1"/>
  <c r="L40"/>
  <c r="M40" s="1"/>
  <c r="J40"/>
  <c r="K40" s="1"/>
  <c r="D40"/>
  <c r="E40" s="1"/>
  <c r="C32" i="25"/>
  <c r="L38" i="28"/>
  <c r="M38" s="1"/>
  <c r="F38"/>
  <c r="G38" s="1"/>
  <c r="D38"/>
  <c r="J38"/>
  <c r="K38" s="1"/>
  <c r="H38"/>
  <c r="I38" s="1"/>
  <c r="C14" i="31"/>
  <c r="C30" i="25"/>
  <c r="L32" i="28"/>
  <c r="M32" s="1"/>
  <c r="D32"/>
  <c r="E32" s="1"/>
  <c r="H32"/>
  <c r="I32" s="1"/>
  <c r="J32"/>
  <c r="K32" s="1"/>
  <c r="F32"/>
  <c r="G32" s="1"/>
  <c r="C29" i="22"/>
  <c r="J31" i="28"/>
  <c r="K31" s="1"/>
  <c r="F31"/>
  <c r="G31" s="1"/>
  <c r="D31"/>
  <c r="E31" s="1"/>
  <c r="H31"/>
  <c r="I31" s="1"/>
  <c r="L31"/>
  <c r="M31" s="1"/>
  <c r="C28" i="25"/>
  <c r="D36" i="28"/>
  <c r="E36" s="1"/>
  <c r="F36"/>
  <c r="G36" s="1"/>
  <c r="L36"/>
  <c r="M36" s="1"/>
  <c r="H36"/>
  <c r="I36" s="1"/>
  <c r="J36"/>
  <c r="K36" s="1"/>
  <c r="H34"/>
  <c r="I34" s="1"/>
  <c r="J34"/>
  <c r="K34" s="1"/>
  <c r="L34"/>
  <c r="M34" s="1"/>
  <c r="F34"/>
  <c r="G34" s="1"/>
  <c r="D34"/>
  <c r="E34" s="1"/>
  <c r="L35"/>
  <c r="M35" s="1"/>
  <c r="H35"/>
  <c r="I35" s="1"/>
  <c r="J35"/>
  <c r="K35" s="1"/>
  <c r="F35"/>
  <c r="G35" s="1"/>
  <c r="D35"/>
  <c r="E35" s="1"/>
  <c r="L33"/>
  <c r="M33" s="1"/>
  <c r="F33"/>
  <c r="G33" s="1"/>
  <c r="D33"/>
  <c r="E33" s="1"/>
  <c r="J33"/>
  <c r="K33" s="1"/>
  <c r="H33"/>
  <c r="I33" s="1"/>
  <c r="C28" i="22"/>
  <c r="H30" i="28"/>
  <c r="I30" s="1"/>
  <c r="F30"/>
  <c r="G30" s="1"/>
  <c r="D30"/>
  <c r="E30" s="1"/>
  <c r="L30"/>
  <c r="M30" s="1"/>
  <c r="J30"/>
  <c r="K30" s="1"/>
  <c r="C29" i="25"/>
  <c r="J29" i="28"/>
  <c r="K29" s="1"/>
  <c r="F29"/>
  <c r="G29" s="1"/>
  <c r="L29"/>
  <c r="M29" s="1"/>
  <c r="H29"/>
  <c r="I29" s="1"/>
  <c r="D29"/>
  <c r="E29" s="1"/>
  <c r="C26" i="22"/>
  <c r="C27"/>
  <c r="C25"/>
  <c r="F27" i="28"/>
  <c r="G27" s="1"/>
  <c r="H27"/>
  <c r="I27" s="1"/>
  <c r="L27"/>
  <c r="M27" s="1"/>
  <c r="J27"/>
  <c r="K27" s="1"/>
  <c r="D27"/>
  <c r="E27" s="1"/>
  <c r="C26" i="25"/>
  <c r="J28" i="28"/>
  <c r="K28" s="1"/>
  <c r="L28"/>
  <c r="M28" s="1"/>
  <c r="F28"/>
  <c r="G28" s="1"/>
  <c r="D28"/>
  <c r="E28" s="1"/>
  <c r="H28"/>
  <c r="I28" s="1"/>
  <c r="C27" i="25"/>
  <c r="L25" i="28"/>
  <c r="M25" s="1"/>
  <c r="D25"/>
  <c r="E25" s="1"/>
  <c r="H25"/>
  <c r="I25" s="1"/>
  <c r="J25"/>
  <c r="K25" s="1"/>
  <c r="F25"/>
  <c r="G25" s="1"/>
  <c r="C24" i="25"/>
  <c r="C23" i="22"/>
  <c r="C24"/>
  <c r="H26" i="28"/>
  <c r="I26" s="1"/>
  <c r="F26"/>
  <c r="G26" s="1"/>
  <c r="D26"/>
  <c r="E26" s="1"/>
  <c r="J26"/>
  <c r="K26" s="1"/>
  <c r="L26"/>
  <c r="M26" s="1"/>
  <c r="C25" i="25"/>
  <c r="F23" i="28"/>
  <c r="G23" s="1"/>
  <c r="H23"/>
  <c r="I23" s="1"/>
  <c r="J23"/>
  <c r="K23" s="1"/>
  <c r="L23"/>
  <c r="M23" s="1"/>
  <c r="D23"/>
  <c r="E23" s="1"/>
  <c r="C22" i="25"/>
  <c r="C20"/>
  <c r="C21" i="22"/>
  <c r="C22"/>
  <c r="C20"/>
  <c r="D24" i="28"/>
  <c r="E24" s="1"/>
  <c r="J24"/>
  <c r="K24" s="1"/>
  <c r="L24"/>
  <c r="M24" s="1"/>
  <c r="F24"/>
  <c r="G24" s="1"/>
  <c r="H24"/>
  <c r="I24" s="1"/>
  <c r="C23" i="25"/>
  <c r="L22" i="28"/>
  <c r="M22" s="1"/>
  <c r="F22"/>
  <c r="G22" s="1"/>
  <c r="D22"/>
  <c r="E22" s="1"/>
  <c r="H22"/>
  <c r="I22" s="1"/>
  <c r="J22"/>
  <c r="K22" s="1"/>
  <c r="C21" i="25"/>
  <c r="C19" i="22"/>
  <c r="C17"/>
  <c r="C15"/>
  <c r="C13"/>
  <c r="J21" i="28"/>
  <c r="K21" s="1"/>
  <c r="H21"/>
  <c r="I21" s="1"/>
  <c r="L21"/>
  <c r="M21" s="1"/>
  <c r="F21"/>
  <c r="G21" s="1"/>
  <c r="D21"/>
  <c r="E21" s="1"/>
  <c r="L19"/>
  <c r="M19" s="1"/>
  <c r="J19"/>
  <c r="K19" s="1"/>
  <c r="D19"/>
  <c r="E19" s="1"/>
  <c r="H19"/>
  <c r="I19" s="1"/>
  <c r="F19"/>
  <c r="G19" s="1"/>
  <c r="C18" i="25"/>
  <c r="D17" i="28"/>
  <c r="E17" s="1"/>
  <c r="H17"/>
  <c r="I17" s="1"/>
  <c r="J17"/>
  <c r="K17" s="1"/>
  <c r="F17"/>
  <c r="G17" s="1"/>
  <c r="L17"/>
  <c r="M17" s="1"/>
  <c r="C16" i="25"/>
  <c r="F15" i="28"/>
  <c r="G15" s="1"/>
  <c r="L15"/>
  <c r="M15" s="1"/>
  <c r="H15"/>
  <c r="I15" s="1"/>
  <c r="J15"/>
  <c r="K15" s="1"/>
  <c r="D15"/>
  <c r="E15" s="1"/>
  <c r="C14" i="25"/>
  <c r="H13" i="28"/>
  <c r="I13" s="1"/>
  <c r="L13"/>
  <c r="M13" s="1"/>
  <c r="F13"/>
  <c r="G13" s="1"/>
  <c r="D13"/>
  <c r="J13"/>
  <c r="K13" s="1"/>
  <c r="C18" i="22"/>
  <c r="C16"/>
  <c r="C14"/>
  <c r="C13" i="37"/>
  <c r="J20" i="28"/>
  <c r="K20" s="1"/>
  <c r="D20"/>
  <c r="E20" s="1"/>
  <c r="H20"/>
  <c r="I20" s="1"/>
  <c r="L20"/>
  <c r="M20" s="1"/>
  <c r="F20"/>
  <c r="G20" s="1"/>
  <c r="C19" i="25"/>
  <c r="H18" i="28"/>
  <c r="I18" s="1"/>
  <c r="F18"/>
  <c r="G18" s="1"/>
  <c r="J18"/>
  <c r="K18" s="1"/>
  <c r="D18"/>
  <c r="E18" s="1"/>
  <c r="L18"/>
  <c r="M18" s="1"/>
  <c r="C17" i="25"/>
  <c r="D16" i="28"/>
  <c r="E16" s="1"/>
  <c r="J16"/>
  <c r="K16" s="1"/>
  <c r="F16"/>
  <c r="G16" s="1"/>
  <c r="H16"/>
  <c r="I16" s="1"/>
  <c r="L16"/>
  <c r="M16" s="1"/>
  <c r="C15" i="25"/>
  <c r="L14" i="28"/>
  <c r="M14" s="1"/>
  <c r="F14"/>
  <c r="G14" s="1"/>
  <c r="D14"/>
  <c r="E14" s="1"/>
  <c r="J14"/>
  <c r="K14" s="1"/>
  <c r="H14"/>
  <c r="I14" s="1"/>
  <c r="C13" i="31"/>
  <c r="C13" i="25"/>
  <c r="T1008" i="1"/>
  <c r="S2" s="1"/>
  <c r="F25" i="31" l="1"/>
  <c r="G25" s="1"/>
  <c r="N459" i="28"/>
  <c r="W459" s="1"/>
  <c r="X459" s="1"/>
  <c r="N108"/>
  <c r="N576"/>
  <c r="Y576" s="1"/>
  <c r="Z576" s="1"/>
  <c r="N587"/>
  <c r="N57"/>
  <c r="W57" s="1"/>
  <c r="X57" s="1"/>
  <c r="D24" i="31"/>
  <c r="E24" s="1"/>
  <c r="L32"/>
  <c r="M32" s="1"/>
  <c r="D42" i="25"/>
  <c r="K42" s="1"/>
  <c r="L42" s="1"/>
  <c r="N65" i="28"/>
  <c r="S65" s="1"/>
  <c r="T65" s="1"/>
  <c r="N102"/>
  <c r="N199"/>
  <c r="S199" s="1"/>
  <c r="T199" s="1"/>
  <c r="H24" i="31"/>
  <c r="I24" s="1"/>
  <c r="H32"/>
  <c r="I32" s="1"/>
  <c r="N222" i="28"/>
  <c r="N227"/>
  <c r="N484"/>
  <c r="U484" s="1"/>
  <c r="V484" s="1"/>
  <c r="N572"/>
  <c r="Q572" s="1"/>
  <c r="R572" s="1"/>
  <c r="N581"/>
  <c r="N734"/>
  <c r="S734" s="1"/>
  <c r="T734" s="1"/>
  <c r="N736"/>
  <c r="N737"/>
  <c r="Y737" s="1"/>
  <c r="Z737" s="1"/>
  <c r="N738"/>
  <c r="W738" s="1"/>
  <c r="X738" s="1"/>
  <c r="N744"/>
  <c r="N746"/>
  <c r="Y746" s="1"/>
  <c r="Z746" s="1"/>
  <c r="N753"/>
  <c r="Q753" s="1"/>
  <c r="R753" s="1"/>
  <c r="N726"/>
  <c r="Q726" s="1"/>
  <c r="R726" s="1"/>
  <c r="N729"/>
  <c r="Y729" s="1"/>
  <c r="Z729" s="1"/>
  <c r="N721"/>
  <c r="Q721" s="1"/>
  <c r="R721" s="1"/>
  <c r="N724"/>
  <c r="U724" s="1"/>
  <c r="V724" s="1"/>
  <c r="N720"/>
  <c r="U720" s="1"/>
  <c r="V720" s="1"/>
  <c r="D41" i="31"/>
  <c r="E41" s="1"/>
  <c r="N703" i="28"/>
  <c r="W703" s="1"/>
  <c r="X703" s="1"/>
  <c r="N71"/>
  <c r="Q71" s="1"/>
  <c r="R71" s="1"/>
  <c r="N72"/>
  <c r="N64"/>
  <c r="Y64" s="1"/>
  <c r="Z64" s="1"/>
  <c r="N73"/>
  <c r="N75"/>
  <c r="Q75" s="1"/>
  <c r="R75" s="1"/>
  <c r="N151"/>
  <c r="N201"/>
  <c r="N258"/>
  <c r="U258" s="1"/>
  <c r="V258" s="1"/>
  <c r="N259"/>
  <c r="W259" s="1"/>
  <c r="X259" s="1"/>
  <c r="N260"/>
  <c r="F24" i="37"/>
  <c r="G24" s="1"/>
  <c r="L24"/>
  <c r="M24" s="1"/>
  <c r="N303" i="28"/>
  <c r="W303" s="1"/>
  <c r="X303" s="1"/>
  <c r="N305"/>
  <c r="N310"/>
  <c r="N290"/>
  <c r="W290" s="1"/>
  <c r="X290" s="1"/>
  <c r="N285"/>
  <c r="U285" s="1"/>
  <c r="V285" s="1"/>
  <c r="N279"/>
  <c r="N295"/>
  <c r="Y295" s="1"/>
  <c r="Z295" s="1"/>
  <c r="N271"/>
  <c r="N400"/>
  <c r="W400" s="1"/>
  <c r="X400" s="1"/>
  <c r="N404"/>
  <c r="N405"/>
  <c r="N412"/>
  <c r="W412" s="1"/>
  <c r="X412" s="1"/>
  <c r="D29" i="22"/>
  <c r="M29" s="1"/>
  <c r="N29" s="1"/>
  <c r="N563" i="28"/>
  <c r="J42" i="37"/>
  <c r="K42" s="1"/>
  <c r="F42"/>
  <c r="G42" s="1"/>
  <c r="L42"/>
  <c r="M42" s="1"/>
  <c r="H42"/>
  <c r="I42" s="1"/>
  <c r="D42"/>
  <c r="E42" s="1"/>
  <c r="N749" i="28"/>
  <c r="E754"/>
  <c r="N754" s="1"/>
  <c r="E716"/>
  <c r="N716" s="1"/>
  <c r="E730"/>
  <c r="N730" s="1"/>
  <c r="N731"/>
  <c r="N699"/>
  <c r="E706"/>
  <c r="N706" s="1"/>
  <c r="I42" i="22"/>
  <c r="J42" s="1"/>
  <c r="G42"/>
  <c r="H42" s="1"/>
  <c r="M42"/>
  <c r="N42" s="1"/>
  <c r="K42"/>
  <c r="L42" s="1"/>
  <c r="E42"/>
  <c r="F42" s="1"/>
  <c r="E42" i="25"/>
  <c r="F42" s="1"/>
  <c r="N31" i="28"/>
  <c r="E733"/>
  <c r="N733" s="1"/>
  <c r="W734"/>
  <c r="X734" s="1"/>
  <c r="Q734"/>
  <c r="R734" s="1"/>
  <c r="Q736"/>
  <c r="R736" s="1"/>
  <c r="U736"/>
  <c r="V736" s="1"/>
  <c r="S736"/>
  <c r="T736" s="1"/>
  <c r="Y736"/>
  <c r="Z736" s="1"/>
  <c r="W736"/>
  <c r="X736" s="1"/>
  <c r="U737"/>
  <c r="V737" s="1"/>
  <c r="S737"/>
  <c r="T737" s="1"/>
  <c r="Q738"/>
  <c r="R738" s="1"/>
  <c r="E742"/>
  <c r="N742" s="1"/>
  <c r="W744"/>
  <c r="X744" s="1"/>
  <c r="U744"/>
  <c r="V744" s="1"/>
  <c r="Y744"/>
  <c r="Z744" s="1"/>
  <c r="S744"/>
  <c r="T744" s="1"/>
  <c r="Q744"/>
  <c r="R744" s="1"/>
  <c r="S753"/>
  <c r="T753" s="1"/>
  <c r="W753"/>
  <c r="X753" s="1"/>
  <c r="U753"/>
  <c r="V753" s="1"/>
  <c r="S721"/>
  <c r="T721" s="1"/>
  <c r="Y721"/>
  <c r="Z721" s="1"/>
  <c r="U721"/>
  <c r="V721" s="1"/>
  <c r="S726"/>
  <c r="T726" s="1"/>
  <c r="U729"/>
  <c r="V729" s="1"/>
  <c r="S729"/>
  <c r="T729" s="1"/>
  <c r="W729"/>
  <c r="X729" s="1"/>
  <c r="N707"/>
  <c r="E708"/>
  <c r="N708" s="1"/>
  <c r="J42" i="31"/>
  <c r="K42" s="1"/>
  <c r="F42"/>
  <c r="G42" s="1"/>
  <c r="D42"/>
  <c r="E42" s="1"/>
  <c r="L42"/>
  <c r="M42" s="1"/>
  <c r="H42"/>
  <c r="I42" s="1"/>
  <c r="N46" i="28"/>
  <c r="N161"/>
  <c r="N315"/>
  <c r="Y315" s="1"/>
  <c r="Z315" s="1"/>
  <c r="N323"/>
  <c r="U323" s="1"/>
  <c r="V323" s="1"/>
  <c r="D24" i="37"/>
  <c r="E24" s="1"/>
  <c r="D24" i="25"/>
  <c r="I24" s="1"/>
  <c r="J24" s="1"/>
  <c r="N465" i="28"/>
  <c r="N598"/>
  <c r="S598" s="1"/>
  <c r="T598" s="1"/>
  <c r="N601"/>
  <c r="N602"/>
  <c r="N603"/>
  <c r="Y603" s="1"/>
  <c r="Z603" s="1"/>
  <c r="N604"/>
  <c r="U604" s="1"/>
  <c r="V604" s="1"/>
  <c r="N607"/>
  <c r="N678"/>
  <c r="Q678" s="1"/>
  <c r="R678" s="1"/>
  <c r="N739"/>
  <c r="N741"/>
  <c r="N743"/>
  <c r="E748"/>
  <c r="N748" s="1"/>
  <c r="N750"/>
  <c r="E752"/>
  <c r="N752" s="1"/>
  <c r="N755"/>
  <c r="E756"/>
  <c r="N756" s="1"/>
  <c r="N709"/>
  <c r="N710"/>
  <c r="N711"/>
  <c r="E712"/>
  <c r="N712" s="1"/>
  <c r="N715"/>
  <c r="N717"/>
  <c r="E718"/>
  <c r="N718" s="1"/>
  <c r="N719"/>
  <c r="N722"/>
  <c r="E702"/>
  <c r="N702" s="1"/>
  <c r="N705"/>
  <c r="D43" i="25"/>
  <c r="N107" i="28"/>
  <c r="U107" s="1"/>
  <c r="V107" s="1"/>
  <c r="N86"/>
  <c r="W86" s="1"/>
  <c r="X86" s="1"/>
  <c r="N94"/>
  <c r="N100"/>
  <c r="S100" s="1"/>
  <c r="T100" s="1"/>
  <c r="N129"/>
  <c r="N126"/>
  <c r="Y126" s="1"/>
  <c r="Z126" s="1"/>
  <c r="N178"/>
  <c r="N177"/>
  <c r="N232"/>
  <c r="U232" s="1"/>
  <c r="V232" s="1"/>
  <c r="N396"/>
  <c r="S396" s="1"/>
  <c r="T396" s="1"/>
  <c r="N473"/>
  <c r="N474"/>
  <c r="Q474" s="1"/>
  <c r="R474" s="1"/>
  <c r="N475"/>
  <c r="N512"/>
  <c r="S512" s="1"/>
  <c r="T512" s="1"/>
  <c r="N540"/>
  <c r="N630"/>
  <c r="N631"/>
  <c r="S631" s="1"/>
  <c r="T631" s="1"/>
  <c r="N698"/>
  <c r="Y698" s="1"/>
  <c r="Z698" s="1"/>
  <c r="F43" i="37"/>
  <c r="G43" s="1"/>
  <c r="L43"/>
  <c r="M43" s="1"/>
  <c r="J43"/>
  <c r="K43" s="1"/>
  <c r="D43"/>
  <c r="E43" s="1"/>
  <c r="H43"/>
  <c r="I43" s="1"/>
  <c r="E735" i="28"/>
  <c r="N735" s="1"/>
  <c r="E740"/>
  <c r="N740" s="1"/>
  <c r="E745"/>
  <c r="N745" s="1"/>
  <c r="E747"/>
  <c r="N747" s="1"/>
  <c r="E751"/>
  <c r="N751" s="1"/>
  <c r="E713"/>
  <c r="N713" s="1"/>
  <c r="N714"/>
  <c r="N723"/>
  <c r="N725"/>
  <c r="E727"/>
  <c r="N727" s="1"/>
  <c r="N728"/>
  <c r="E732"/>
  <c r="N732" s="1"/>
  <c r="E700"/>
  <c r="N700" s="1"/>
  <c r="E701"/>
  <c r="N701" s="1"/>
  <c r="N704"/>
  <c r="D43" i="22"/>
  <c r="L43" i="31"/>
  <c r="M43" s="1"/>
  <c r="F43"/>
  <c r="G43" s="1"/>
  <c r="D43"/>
  <c r="E43" s="1"/>
  <c r="H43"/>
  <c r="I43" s="1"/>
  <c r="J43"/>
  <c r="K43" s="1"/>
  <c r="E685" i="28"/>
  <c r="N685" s="1"/>
  <c r="E691"/>
  <c r="N691" s="1"/>
  <c r="E692"/>
  <c r="N692" s="1"/>
  <c r="N686"/>
  <c r="E688"/>
  <c r="N688" s="1"/>
  <c r="N689"/>
  <c r="N693"/>
  <c r="E687"/>
  <c r="N687" s="1"/>
  <c r="N690"/>
  <c r="E673"/>
  <c r="N673" s="1"/>
  <c r="N674"/>
  <c r="E675"/>
  <c r="N675" s="1"/>
  <c r="N677"/>
  <c r="E679"/>
  <c r="N679" s="1"/>
  <c r="E680"/>
  <c r="N680" s="1"/>
  <c r="N681"/>
  <c r="S678"/>
  <c r="T678" s="1"/>
  <c r="W678"/>
  <c r="X678" s="1"/>
  <c r="E676"/>
  <c r="N676" s="1"/>
  <c r="N682"/>
  <c r="E684"/>
  <c r="N684" s="1"/>
  <c r="E672"/>
  <c r="N672" s="1"/>
  <c r="E683"/>
  <c r="N683" s="1"/>
  <c r="F41" i="31"/>
  <c r="G41" s="1"/>
  <c r="L41"/>
  <c r="M41" s="1"/>
  <c r="J41"/>
  <c r="K41" s="1"/>
  <c r="D41" i="22"/>
  <c r="I41" s="1"/>
  <c r="J41" s="1"/>
  <c r="E696" i="28"/>
  <c r="N696" s="1"/>
  <c r="E697"/>
  <c r="N697" s="1"/>
  <c r="N695"/>
  <c r="N694"/>
  <c r="F41" i="37"/>
  <c r="G41" s="1"/>
  <c r="L41"/>
  <c r="M41" s="1"/>
  <c r="J41"/>
  <c r="K41" s="1"/>
  <c r="D41"/>
  <c r="E41" s="1"/>
  <c r="H41"/>
  <c r="I41" s="1"/>
  <c r="D41" i="25"/>
  <c r="G41" i="22"/>
  <c r="H41" s="1"/>
  <c r="N671" i="28"/>
  <c r="W671" s="1"/>
  <c r="X671" s="1"/>
  <c r="N670"/>
  <c r="Y670" s="1"/>
  <c r="Z670" s="1"/>
  <c r="D40" i="25"/>
  <c r="K40" s="1"/>
  <c r="L40" s="1"/>
  <c r="H40" i="37"/>
  <c r="I40" s="1"/>
  <c r="L40"/>
  <c r="M40" s="1"/>
  <c r="D40"/>
  <c r="E40" s="1"/>
  <c r="F40"/>
  <c r="G40" s="1"/>
  <c r="J40"/>
  <c r="K40" s="1"/>
  <c r="N662" i="28"/>
  <c r="E664"/>
  <c r="N664" s="1"/>
  <c r="D40" i="31"/>
  <c r="E40" s="1"/>
  <c r="L40"/>
  <c r="M40" s="1"/>
  <c r="F40"/>
  <c r="G40" s="1"/>
  <c r="J40"/>
  <c r="K40" s="1"/>
  <c r="H40"/>
  <c r="I40" s="1"/>
  <c r="N669" i="28"/>
  <c r="D40" i="22"/>
  <c r="N663" i="28"/>
  <c r="N666"/>
  <c r="N661"/>
  <c r="E665"/>
  <c r="N665" s="1"/>
  <c r="E667"/>
  <c r="N667" s="1"/>
  <c r="E668"/>
  <c r="N668" s="1"/>
  <c r="N656"/>
  <c r="N654"/>
  <c r="N655"/>
  <c r="N657"/>
  <c r="N658"/>
  <c r="N659"/>
  <c r="E660"/>
  <c r="N660" s="1"/>
  <c r="N653"/>
  <c r="N651"/>
  <c r="N650"/>
  <c r="Q650" s="1"/>
  <c r="R650" s="1"/>
  <c r="E652"/>
  <c r="N652" s="1"/>
  <c r="S650"/>
  <c r="T650" s="1"/>
  <c r="W650"/>
  <c r="X650" s="1"/>
  <c r="D39" i="22"/>
  <c r="M39" s="1"/>
  <c r="N39" s="1"/>
  <c r="N649" i="28"/>
  <c r="N638"/>
  <c r="U638" s="1"/>
  <c r="V638" s="1"/>
  <c r="N639"/>
  <c r="S639" s="1"/>
  <c r="T639" s="1"/>
  <c r="E647"/>
  <c r="N647" s="1"/>
  <c r="N646"/>
  <c r="E648"/>
  <c r="N648" s="1"/>
  <c r="L39" i="37"/>
  <c r="M39" s="1"/>
  <c r="D39"/>
  <c r="J39"/>
  <c r="K39" s="1"/>
  <c r="F39"/>
  <c r="G39" s="1"/>
  <c r="H39"/>
  <c r="I39" s="1"/>
  <c r="N637" i="28"/>
  <c r="N640"/>
  <c r="E643"/>
  <c r="N643" s="1"/>
  <c r="F39" i="31"/>
  <c r="G39" s="1"/>
  <c r="J39"/>
  <c r="K39" s="1"/>
  <c r="H39"/>
  <c r="I39" s="1"/>
  <c r="L39"/>
  <c r="M39" s="1"/>
  <c r="D39"/>
  <c r="E39" s="1"/>
  <c r="N642" i="28"/>
  <c r="E644"/>
  <c r="N644" s="1"/>
  <c r="E645"/>
  <c r="N645" s="1"/>
  <c r="D39" i="25"/>
  <c r="N641" i="28"/>
  <c r="Y638"/>
  <c r="Z638" s="1"/>
  <c r="Q639"/>
  <c r="R639" s="1"/>
  <c r="W639"/>
  <c r="X639" s="1"/>
  <c r="U639"/>
  <c r="V639" s="1"/>
  <c r="E632"/>
  <c r="N632" s="1"/>
  <c r="E636"/>
  <c r="N636" s="1"/>
  <c r="N633"/>
  <c r="Q630"/>
  <c r="R630" s="1"/>
  <c r="Y630"/>
  <c r="Z630" s="1"/>
  <c r="W630"/>
  <c r="X630" s="1"/>
  <c r="U630"/>
  <c r="V630" s="1"/>
  <c r="S630"/>
  <c r="T630" s="1"/>
  <c r="N635"/>
  <c r="N634"/>
  <c r="E628"/>
  <c r="N628" s="1"/>
  <c r="N627"/>
  <c r="N626"/>
  <c r="U626" s="1"/>
  <c r="V626" s="1"/>
  <c r="N629"/>
  <c r="N625"/>
  <c r="E623"/>
  <c r="N623" s="1"/>
  <c r="E624"/>
  <c r="N624" s="1"/>
  <c r="N614"/>
  <c r="S614" s="1"/>
  <c r="T614" s="1"/>
  <c r="N620"/>
  <c r="W620" s="1"/>
  <c r="X620" s="1"/>
  <c r="N622"/>
  <c r="N613"/>
  <c r="N617"/>
  <c r="D38" i="22"/>
  <c r="D38" i="25"/>
  <c r="N618" i="28"/>
  <c r="F38" i="37"/>
  <c r="G38" s="1"/>
  <c r="L38"/>
  <c r="M38" s="1"/>
  <c r="D38"/>
  <c r="J38"/>
  <c r="K38" s="1"/>
  <c r="H38"/>
  <c r="I38" s="1"/>
  <c r="N615" i="28"/>
  <c r="N616"/>
  <c r="N619"/>
  <c r="N621"/>
  <c r="H38" i="31"/>
  <c r="I38" s="1"/>
  <c r="D38"/>
  <c r="J38"/>
  <c r="K38" s="1"/>
  <c r="L38"/>
  <c r="M38" s="1"/>
  <c r="F38"/>
  <c r="G38" s="1"/>
  <c r="W598" i="28"/>
  <c r="X598" s="1"/>
  <c r="U598"/>
  <c r="V598" s="1"/>
  <c r="Y598"/>
  <c r="Z598" s="1"/>
  <c r="Y602"/>
  <c r="Z602" s="1"/>
  <c r="W602"/>
  <c r="X602" s="1"/>
  <c r="Q602"/>
  <c r="R602" s="1"/>
  <c r="S602"/>
  <c r="T602" s="1"/>
  <c r="U602"/>
  <c r="V602" s="1"/>
  <c r="Q607"/>
  <c r="R607" s="1"/>
  <c r="Y607"/>
  <c r="Z607" s="1"/>
  <c r="W607"/>
  <c r="X607" s="1"/>
  <c r="S607"/>
  <c r="T607" s="1"/>
  <c r="U607"/>
  <c r="V607" s="1"/>
  <c r="N590"/>
  <c r="N593"/>
  <c r="N597"/>
  <c r="N599"/>
  <c r="N606"/>
  <c r="N608"/>
  <c r="E611"/>
  <c r="N611" s="1"/>
  <c r="E594"/>
  <c r="N594" s="1"/>
  <c r="Q601"/>
  <c r="R601" s="1"/>
  <c r="W601"/>
  <c r="X601" s="1"/>
  <c r="Y601"/>
  <c r="Z601" s="1"/>
  <c r="S601"/>
  <c r="T601" s="1"/>
  <c r="U601"/>
  <c r="V601" s="1"/>
  <c r="D37" i="25"/>
  <c r="N589" i="28"/>
  <c r="N591"/>
  <c r="N595"/>
  <c r="N596"/>
  <c r="E600"/>
  <c r="N600" s="1"/>
  <c r="D37" i="22"/>
  <c r="W604" i="28"/>
  <c r="X604" s="1"/>
  <c r="Y604"/>
  <c r="Z604" s="1"/>
  <c r="S604"/>
  <c r="T604" s="1"/>
  <c r="N605"/>
  <c r="N609"/>
  <c r="H37" i="37"/>
  <c r="I37" s="1"/>
  <c r="J37"/>
  <c r="K37" s="1"/>
  <c r="L37"/>
  <c r="M37" s="1"/>
  <c r="F37"/>
  <c r="G37" s="1"/>
  <c r="D37"/>
  <c r="N592" i="28"/>
  <c r="E610"/>
  <c r="N610" s="1"/>
  <c r="N612"/>
  <c r="D37" i="31"/>
  <c r="E37" s="1"/>
  <c r="F37"/>
  <c r="G37" s="1"/>
  <c r="H37"/>
  <c r="I37" s="1"/>
  <c r="J37"/>
  <c r="K37" s="1"/>
  <c r="L37"/>
  <c r="M37" s="1"/>
  <c r="Y581" i="28"/>
  <c r="Z581" s="1"/>
  <c r="W581"/>
  <c r="X581" s="1"/>
  <c r="S581"/>
  <c r="T581" s="1"/>
  <c r="U581"/>
  <c r="V581" s="1"/>
  <c r="Q581"/>
  <c r="R581" s="1"/>
  <c r="H36" i="31"/>
  <c r="I36" s="1"/>
  <c r="L36"/>
  <c r="M36" s="1"/>
  <c r="J36"/>
  <c r="K36" s="1"/>
  <c r="F36"/>
  <c r="G36" s="1"/>
  <c r="D36"/>
  <c r="E36" s="1"/>
  <c r="N569" i="28"/>
  <c r="N574"/>
  <c r="N588"/>
  <c r="D36" i="25"/>
  <c r="W587" i="28"/>
  <c r="X587" s="1"/>
  <c r="U587"/>
  <c r="V587" s="1"/>
  <c r="Q587"/>
  <c r="R587" s="1"/>
  <c r="S587"/>
  <c r="T587" s="1"/>
  <c r="Y587"/>
  <c r="Z587" s="1"/>
  <c r="N566"/>
  <c r="E568"/>
  <c r="N568" s="1"/>
  <c r="N571"/>
  <c r="U572"/>
  <c r="V572" s="1"/>
  <c r="Y572"/>
  <c r="Z572" s="1"/>
  <c r="S572"/>
  <c r="T572" s="1"/>
  <c r="S576"/>
  <c r="T576" s="1"/>
  <c r="Q576"/>
  <c r="R576" s="1"/>
  <c r="E580"/>
  <c r="N580" s="1"/>
  <c r="S585"/>
  <c r="T585" s="1"/>
  <c r="W585"/>
  <c r="X585" s="1"/>
  <c r="Y585"/>
  <c r="Z585" s="1"/>
  <c r="Q585"/>
  <c r="R585" s="1"/>
  <c r="U585"/>
  <c r="V585" s="1"/>
  <c r="L36" i="37"/>
  <c r="M36" s="1"/>
  <c r="D36"/>
  <c r="E36" s="1"/>
  <c r="J36"/>
  <c r="K36" s="1"/>
  <c r="F36"/>
  <c r="G36" s="1"/>
  <c r="H36"/>
  <c r="I36" s="1"/>
  <c r="N565" i="28"/>
  <c r="E567"/>
  <c r="N567" s="1"/>
  <c r="N570"/>
  <c r="N573"/>
  <c r="E575"/>
  <c r="N575" s="1"/>
  <c r="N577"/>
  <c r="E577"/>
  <c r="N578"/>
  <c r="N579"/>
  <c r="N582"/>
  <c r="N583"/>
  <c r="N584"/>
  <c r="N586"/>
  <c r="D36" i="22"/>
  <c r="E561" i="28"/>
  <c r="N561" s="1"/>
  <c r="N558"/>
  <c r="S563"/>
  <c r="T563" s="1"/>
  <c r="Q563"/>
  <c r="R563" s="1"/>
  <c r="W563"/>
  <c r="X563" s="1"/>
  <c r="U563"/>
  <c r="V563" s="1"/>
  <c r="Y563"/>
  <c r="Z563" s="1"/>
  <c r="N559"/>
  <c r="N556"/>
  <c r="U556" s="1"/>
  <c r="V556" s="1"/>
  <c r="E560"/>
  <c r="N560" s="1"/>
  <c r="N562"/>
  <c r="N564"/>
  <c r="Q556"/>
  <c r="R556" s="1"/>
  <c r="S556"/>
  <c r="T556" s="1"/>
  <c r="N552"/>
  <c r="U552" s="1"/>
  <c r="V552" s="1"/>
  <c r="N553"/>
  <c r="U553" s="1"/>
  <c r="V553" s="1"/>
  <c r="N557"/>
  <c r="Q552"/>
  <c r="R552" s="1"/>
  <c r="N550"/>
  <c r="N543"/>
  <c r="U543" s="1"/>
  <c r="V543" s="1"/>
  <c r="N547"/>
  <c r="Y547" s="1"/>
  <c r="Z547" s="1"/>
  <c r="D35" i="22"/>
  <c r="E35" s="1"/>
  <c r="N551" i="28"/>
  <c r="N554"/>
  <c r="E555"/>
  <c r="N555" s="1"/>
  <c r="S547"/>
  <c r="T547" s="1"/>
  <c r="J35" i="31"/>
  <c r="K35" s="1"/>
  <c r="F35"/>
  <c r="G35" s="1"/>
  <c r="L35"/>
  <c r="M35" s="1"/>
  <c r="D35"/>
  <c r="H35"/>
  <c r="I35" s="1"/>
  <c r="N549" i="28"/>
  <c r="H35" i="37"/>
  <c r="I35" s="1"/>
  <c r="F35"/>
  <c r="G35" s="1"/>
  <c r="D35"/>
  <c r="E35" s="1"/>
  <c r="L35"/>
  <c r="M35" s="1"/>
  <c r="J35"/>
  <c r="K35" s="1"/>
  <c r="E545" i="28"/>
  <c r="N545" s="1"/>
  <c r="N541"/>
  <c r="N542"/>
  <c r="E544"/>
  <c r="N544" s="1"/>
  <c r="N546"/>
  <c r="N548"/>
  <c r="D35" i="25"/>
  <c r="E536" i="28"/>
  <c r="N536" s="1"/>
  <c r="E535"/>
  <c r="N535"/>
  <c r="E534"/>
  <c r="N534" s="1"/>
  <c r="U540"/>
  <c r="V540" s="1"/>
  <c r="Y540"/>
  <c r="Z540" s="1"/>
  <c r="S540"/>
  <c r="T540" s="1"/>
  <c r="Q540"/>
  <c r="R540" s="1"/>
  <c r="W540"/>
  <c r="X540" s="1"/>
  <c r="N539"/>
  <c r="E537"/>
  <c r="N537" s="1"/>
  <c r="N538"/>
  <c r="N533"/>
  <c r="N530"/>
  <c r="Q530" s="1"/>
  <c r="R530" s="1"/>
  <c r="N531"/>
  <c r="N532"/>
  <c r="D34" i="22"/>
  <c r="K34" s="1"/>
  <c r="L34" s="1"/>
  <c r="E526" i="28"/>
  <c r="N526" s="1"/>
  <c r="N527"/>
  <c r="N528"/>
  <c r="N529"/>
  <c r="J34" i="37"/>
  <c r="K34" s="1"/>
  <c r="D34"/>
  <c r="E34" s="1"/>
  <c r="H34"/>
  <c r="I34" s="1"/>
  <c r="F34"/>
  <c r="G34" s="1"/>
  <c r="L34"/>
  <c r="M34" s="1"/>
  <c r="D34" i="25"/>
  <c r="N518" i="28"/>
  <c r="N521"/>
  <c r="N523"/>
  <c r="N525"/>
  <c r="G34" i="22"/>
  <c r="H34" s="1"/>
  <c r="N524" i="28"/>
  <c r="F34" i="31"/>
  <c r="G34" s="1"/>
  <c r="J34"/>
  <c r="K34" s="1"/>
  <c r="L34"/>
  <c r="M34" s="1"/>
  <c r="H34"/>
  <c r="I34" s="1"/>
  <c r="D34"/>
  <c r="E34" s="1"/>
  <c r="E522" i="28"/>
  <c r="N522" s="1"/>
  <c r="N517"/>
  <c r="N519"/>
  <c r="E520"/>
  <c r="N520" s="1"/>
  <c r="Y512"/>
  <c r="Z512" s="1"/>
  <c r="W512"/>
  <c r="X512" s="1"/>
  <c r="N516"/>
  <c r="N510"/>
  <c r="E513"/>
  <c r="N513" s="1"/>
  <c r="N511"/>
  <c r="N514"/>
  <c r="N515"/>
  <c r="E508"/>
  <c r="N508" s="1"/>
  <c r="N509"/>
  <c r="N507"/>
  <c r="E505"/>
  <c r="N505" s="1"/>
  <c r="E506"/>
  <c r="N506" s="1"/>
  <c r="N503"/>
  <c r="N494"/>
  <c r="N495"/>
  <c r="U495" s="1"/>
  <c r="V495" s="1"/>
  <c r="N499"/>
  <c r="Q499" s="1"/>
  <c r="R499" s="1"/>
  <c r="N502"/>
  <c r="N504"/>
  <c r="N470"/>
  <c r="E471"/>
  <c r="N471" s="1"/>
  <c r="E472"/>
  <c r="N472"/>
  <c r="Y473"/>
  <c r="Z473" s="1"/>
  <c r="S473"/>
  <c r="T473" s="1"/>
  <c r="Q473"/>
  <c r="R473" s="1"/>
  <c r="W473"/>
  <c r="X473" s="1"/>
  <c r="U473"/>
  <c r="V473" s="1"/>
  <c r="S474"/>
  <c r="T474" s="1"/>
  <c r="U474"/>
  <c r="V474" s="1"/>
  <c r="Y474"/>
  <c r="Z474" s="1"/>
  <c r="Y475"/>
  <c r="Z475" s="1"/>
  <c r="Q475"/>
  <c r="R475" s="1"/>
  <c r="U475"/>
  <c r="V475" s="1"/>
  <c r="W475"/>
  <c r="X475" s="1"/>
  <c r="S475"/>
  <c r="T475" s="1"/>
  <c r="N476"/>
  <c r="N477"/>
  <c r="E469"/>
  <c r="N469" s="1"/>
  <c r="Y465"/>
  <c r="Z465" s="1"/>
  <c r="W465"/>
  <c r="X465" s="1"/>
  <c r="Q465"/>
  <c r="R465" s="1"/>
  <c r="U465"/>
  <c r="V465" s="1"/>
  <c r="S465"/>
  <c r="T465" s="1"/>
  <c r="N466"/>
  <c r="N468"/>
  <c r="N467"/>
  <c r="D32" i="22"/>
  <c r="M32" s="1"/>
  <c r="N32" s="1"/>
  <c r="Y494" i="28"/>
  <c r="Z494" s="1"/>
  <c r="S494"/>
  <c r="T494" s="1"/>
  <c r="U494"/>
  <c r="V494" s="1"/>
  <c r="Q494"/>
  <c r="R494" s="1"/>
  <c r="W494"/>
  <c r="X494" s="1"/>
  <c r="E497"/>
  <c r="N497" s="1"/>
  <c r="N493"/>
  <c r="E498"/>
  <c r="N498" s="1"/>
  <c r="E500"/>
  <c r="N500" s="1"/>
  <c r="N501"/>
  <c r="D33" i="22"/>
  <c r="D33" i="25"/>
  <c r="J33" i="37"/>
  <c r="K33" s="1"/>
  <c r="F33"/>
  <c r="G33" s="1"/>
  <c r="H33"/>
  <c r="I33" s="1"/>
  <c r="L33"/>
  <c r="M33" s="1"/>
  <c r="D33"/>
  <c r="E33" s="1"/>
  <c r="N496" i="28"/>
  <c r="J33" i="31"/>
  <c r="K33" s="1"/>
  <c r="L33"/>
  <c r="M33" s="1"/>
  <c r="F33"/>
  <c r="G33" s="1"/>
  <c r="H33"/>
  <c r="I33" s="1"/>
  <c r="D33"/>
  <c r="E33" s="1"/>
  <c r="E488" i="28"/>
  <c r="N488" s="1"/>
  <c r="N489"/>
  <c r="N491"/>
  <c r="E492"/>
  <c r="N492" s="1"/>
  <c r="N486"/>
  <c r="E487"/>
  <c r="N487" s="1"/>
  <c r="E490"/>
  <c r="N490" s="1"/>
  <c r="N483"/>
  <c r="N481"/>
  <c r="N482"/>
  <c r="W484"/>
  <c r="X484" s="1"/>
  <c r="N485"/>
  <c r="H32" i="37"/>
  <c r="I32" s="1"/>
  <c r="F32"/>
  <c r="G32" s="1"/>
  <c r="L32"/>
  <c r="M32" s="1"/>
  <c r="D32"/>
  <c r="E32" s="1"/>
  <c r="J32"/>
  <c r="K32" s="1"/>
  <c r="N479" i="28"/>
  <c r="G32" i="22"/>
  <c r="H32" s="1"/>
  <c r="E32"/>
  <c r="F32" s="1"/>
  <c r="D32" i="25"/>
  <c r="N32" i="31"/>
  <c r="E480" i="28"/>
  <c r="N480" s="1"/>
  <c r="N478"/>
  <c r="E463"/>
  <c r="N463" s="1"/>
  <c r="J31" i="37"/>
  <c r="K31" s="1"/>
  <c r="N462" i="28"/>
  <c r="F31" i="37"/>
  <c r="G31" s="1"/>
  <c r="E464" i="28"/>
  <c r="N464" s="1"/>
  <c r="Q459"/>
  <c r="R459" s="1"/>
  <c r="Y459"/>
  <c r="Z459" s="1"/>
  <c r="N460"/>
  <c r="N458"/>
  <c r="S458" s="1"/>
  <c r="T458" s="1"/>
  <c r="E461"/>
  <c r="N461"/>
  <c r="L31" i="31"/>
  <c r="M31" s="1"/>
  <c r="E457" i="28"/>
  <c r="N457" s="1"/>
  <c r="E456"/>
  <c r="N456" s="1"/>
  <c r="L31" i="37"/>
  <c r="M31" s="1"/>
  <c r="F31" i="31"/>
  <c r="G31" s="1"/>
  <c r="H31" i="37"/>
  <c r="I31" s="1"/>
  <c r="H31" i="31"/>
  <c r="I31" s="1"/>
  <c r="N455" i="28"/>
  <c r="D31" i="31"/>
  <c r="E31" s="1"/>
  <c r="N454" i="28"/>
  <c r="D31" i="22"/>
  <c r="M31" s="1"/>
  <c r="N31" s="1"/>
  <c r="D31" i="25"/>
  <c r="N428" i="28"/>
  <c r="F30" i="37"/>
  <c r="G30" s="1"/>
  <c r="H30"/>
  <c r="I30" s="1"/>
  <c r="D30"/>
  <c r="J30"/>
  <c r="K30" s="1"/>
  <c r="L30"/>
  <c r="M30" s="1"/>
  <c r="N422" i="28"/>
  <c r="E426"/>
  <c r="N426" s="1"/>
  <c r="E427"/>
  <c r="N427" s="1"/>
  <c r="N430"/>
  <c r="D30" i="25"/>
  <c r="N429" i="28"/>
  <c r="N421"/>
  <c r="E423"/>
  <c r="N423" s="1"/>
  <c r="N424"/>
  <c r="N425"/>
  <c r="D30" i="22"/>
  <c r="H30" i="31"/>
  <c r="I30" s="1"/>
  <c r="D30"/>
  <c r="E30" s="1"/>
  <c r="F30"/>
  <c r="G30" s="1"/>
  <c r="J30"/>
  <c r="K30" s="1"/>
  <c r="L30"/>
  <c r="M30" s="1"/>
  <c r="J29"/>
  <c r="K29" s="1"/>
  <c r="F29"/>
  <c r="G29" s="1"/>
  <c r="H29"/>
  <c r="I29" s="1"/>
  <c r="D29"/>
  <c r="E29" s="1"/>
  <c r="L29"/>
  <c r="M29" s="1"/>
  <c r="U400" i="28"/>
  <c r="V400" s="1"/>
  <c r="Y400"/>
  <c r="Z400" s="1"/>
  <c r="S400"/>
  <c r="T400" s="1"/>
  <c r="W405"/>
  <c r="X405" s="1"/>
  <c r="S405"/>
  <c r="T405" s="1"/>
  <c r="U405"/>
  <c r="V405" s="1"/>
  <c r="Q405"/>
  <c r="R405" s="1"/>
  <c r="Y405"/>
  <c r="Z405" s="1"/>
  <c r="E411"/>
  <c r="N411" s="1"/>
  <c r="E402"/>
  <c r="N402" s="1"/>
  <c r="E403"/>
  <c r="N403" s="1"/>
  <c r="N406"/>
  <c r="E407"/>
  <c r="N407"/>
  <c r="N414"/>
  <c r="E415"/>
  <c r="N415" s="1"/>
  <c r="N420"/>
  <c r="D29" i="25"/>
  <c r="N398" i="28"/>
  <c r="E399"/>
  <c r="N399" s="1"/>
  <c r="N408"/>
  <c r="N409"/>
  <c r="N401"/>
  <c r="Y404"/>
  <c r="Z404" s="1"/>
  <c r="W404"/>
  <c r="X404" s="1"/>
  <c r="Q404"/>
  <c r="R404" s="1"/>
  <c r="S404"/>
  <c r="T404" s="1"/>
  <c r="U404"/>
  <c r="V404" s="1"/>
  <c r="E410"/>
  <c r="N410" s="1"/>
  <c r="N417"/>
  <c r="E418"/>
  <c r="N418" s="1"/>
  <c r="K29" i="22"/>
  <c r="L29" s="1"/>
  <c r="G29"/>
  <c r="H29" s="1"/>
  <c r="D29" i="37"/>
  <c r="L29"/>
  <c r="M29" s="1"/>
  <c r="J29"/>
  <c r="K29" s="1"/>
  <c r="H29"/>
  <c r="I29" s="1"/>
  <c r="F29"/>
  <c r="G29" s="1"/>
  <c r="N397" i="28"/>
  <c r="N413"/>
  <c r="N416"/>
  <c r="E419"/>
  <c r="N419" s="1"/>
  <c r="Y396"/>
  <c r="Z396" s="1"/>
  <c r="U396"/>
  <c r="V396" s="1"/>
  <c r="E391"/>
  <c r="N391" s="1"/>
  <c r="E395"/>
  <c r="N395" s="1"/>
  <c r="N392"/>
  <c r="N393"/>
  <c r="N390"/>
  <c r="E394"/>
  <c r="N394" s="1"/>
  <c r="N389"/>
  <c r="E387"/>
  <c r="N387" s="1"/>
  <c r="N388"/>
  <c r="N385"/>
  <c r="N386"/>
  <c r="N382"/>
  <c r="N384"/>
  <c r="E383"/>
  <c r="N383" s="1"/>
  <c r="N374"/>
  <c r="U374" s="1"/>
  <c r="V374" s="1"/>
  <c r="D28" i="22"/>
  <c r="G28" s="1"/>
  <c r="H28" s="1"/>
  <c r="D28" i="25"/>
  <c r="N377" i="28"/>
  <c r="Q374"/>
  <c r="R374" s="1"/>
  <c r="J28" i="31"/>
  <c r="K28" s="1"/>
  <c r="F28"/>
  <c r="G28" s="1"/>
  <c r="H28"/>
  <c r="I28" s="1"/>
  <c r="L28"/>
  <c r="M28" s="1"/>
  <c r="D28"/>
  <c r="N373" i="28"/>
  <c r="N376"/>
  <c r="D28" i="37"/>
  <c r="E28" s="1"/>
  <c r="L28"/>
  <c r="M28" s="1"/>
  <c r="F28"/>
  <c r="G28" s="1"/>
  <c r="J28"/>
  <c r="K28" s="1"/>
  <c r="H28"/>
  <c r="I28" s="1"/>
  <c r="E375" i="28"/>
  <c r="N375" s="1"/>
  <c r="N378"/>
  <c r="E379"/>
  <c r="N379" s="1"/>
  <c r="N380"/>
  <c r="N381"/>
  <c r="N369"/>
  <c r="E367"/>
  <c r="N367" s="1"/>
  <c r="E371"/>
  <c r="N371"/>
  <c r="E366"/>
  <c r="N366" s="1"/>
  <c r="N370"/>
  <c r="N372"/>
  <c r="N368"/>
  <c r="N360"/>
  <c r="W360" s="1"/>
  <c r="X360" s="1"/>
  <c r="N365"/>
  <c r="E363"/>
  <c r="N363" s="1"/>
  <c r="N364"/>
  <c r="D27" i="22"/>
  <c r="K27" s="1"/>
  <c r="L27" s="1"/>
  <c r="D27" i="25"/>
  <c r="I27" s="1"/>
  <c r="J27" s="1"/>
  <c r="N358" i="28"/>
  <c r="S360"/>
  <c r="T360" s="1"/>
  <c r="E359"/>
  <c r="N359" s="1"/>
  <c r="N361"/>
  <c r="E362"/>
  <c r="N362" s="1"/>
  <c r="D27" i="37"/>
  <c r="H27"/>
  <c r="I27" s="1"/>
  <c r="J27"/>
  <c r="K27" s="1"/>
  <c r="F27"/>
  <c r="G27" s="1"/>
  <c r="L27"/>
  <c r="M27" s="1"/>
  <c r="W353" i="28"/>
  <c r="X353" s="1"/>
  <c r="S353"/>
  <c r="T353" s="1"/>
  <c r="Y353"/>
  <c r="Z353" s="1"/>
  <c r="Q353"/>
  <c r="R353" s="1"/>
  <c r="U353"/>
  <c r="V353" s="1"/>
  <c r="H27" i="31"/>
  <c r="I27" s="1"/>
  <c r="L27"/>
  <c r="M27" s="1"/>
  <c r="F27"/>
  <c r="G27" s="1"/>
  <c r="J27"/>
  <c r="K27" s="1"/>
  <c r="D27"/>
  <c r="E27" s="1"/>
  <c r="N349" i="28"/>
  <c r="E351"/>
  <c r="N351" s="1"/>
  <c r="N352"/>
  <c r="N354"/>
  <c r="E355"/>
  <c r="N355" s="1"/>
  <c r="N356"/>
  <c r="N350"/>
  <c r="N357"/>
  <c r="M27" i="25"/>
  <c r="N27" s="1"/>
  <c r="K27"/>
  <c r="L27" s="1"/>
  <c r="N334" i="28"/>
  <c r="Q334" s="1"/>
  <c r="R334" s="1"/>
  <c r="N337"/>
  <c r="N345"/>
  <c r="E346"/>
  <c r="N346" s="1"/>
  <c r="E347"/>
  <c r="N347" s="1"/>
  <c r="N348"/>
  <c r="N338"/>
  <c r="N341"/>
  <c r="E342"/>
  <c r="N342" s="1"/>
  <c r="E343"/>
  <c r="N343" s="1"/>
  <c r="N339"/>
  <c r="N340"/>
  <c r="E344"/>
  <c r="N344" s="1"/>
  <c r="N326"/>
  <c r="Y326" s="1"/>
  <c r="Z326" s="1"/>
  <c r="N336"/>
  <c r="E335"/>
  <c r="N335" s="1"/>
  <c r="S334"/>
  <c r="T334" s="1"/>
  <c r="U334"/>
  <c r="V334" s="1"/>
  <c r="N333"/>
  <c r="D26" i="22"/>
  <c r="K26" s="1"/>
  <c r="L26" s="1"/>
  <c r="D26" i="25"/>
  <c r="E26" s="1"/>
  <c r="F26" s="1"/>
  <c r="N273" i="28"/>
  <c r="N264"/>
  <c r="N268"/>
  <c r="N275"/>
  <c r="N266"/>
  <c r="N270"/>
  <c r="N272"/>
  <c r="E265"/>
  <c r="N265" s="1"/>
  <c r="N269"/>
  <c r="N276"/>
  <c r="N267"/>
  <c r="N274"/>
  <c r="S271"/>
  <c r="T271" s="1"/>
  <c r="Y271"/>
  <c r="Z271" s="1"/>
  <c r="Q271"/>
  <c r="R271" s="1"/>
  <c r="W271"/>
  <c r="X271" s="1"/>
  <c r="U271"/>
  <c r="V271" s="1"/>
  <c r="S295"/>
  <c r="T295" s="1"/>
  <c r="W295"/>
  <c r="X295" s="1"/>
  <c r="N294"/>
  <c r="N283"/>
  <c r="N277"/>
  <c r="N281"/>
  <c r="N297"/>
  <c r="E280"/>
  <c r="N280" s="1"/>
  <c r="N278"/>
  <c r="N291"/>
  <c r="N289"/>
  <c r="N284"/>
  <c r="N292"/>
  <c r="N298"/>
  <c r="N299"/>
  <c r="E300"/>
  <c r="N300"/>
  <c r="N287"/>
  <c r="Q290"/>
  <c r="R290" s="1"/>
  <c r="S285"/>
  <c r="T285" s="1"/>
  <c r="W285"/>
  <c r="X285" s="1"/>
  <c r="Q279"/>
  <c r="R279" s="1"/>
  <c r="U279"/>
  <c r="V279" s="1"/>
  <c r="W279"/>
  <c r="X279" s="1"/>
  <c r="Y279"/>
  <c r="Z279" s="1"/>
  <c r="S279"/>
  <c r="T279" s="1"/>
  <c r="N282"/>
  <c r="N286"/>
  <c r="N293"/>
  <c r="N288"/>
  <c r="N296"/>
  <c r="Q303"/>
  <c r="R303" s="1"/>
  <c r="Y303"/>
  <c r="Z303" s="1"/>
  <c r="Q305"/>
  <c r="R305" s="1"/>
  <c r="W305"/>
  <c r="X305" s="1"/>
  <c r="U305"/>
  <c r="V305" s="1"/>
  <c r="Y305"/>
  <c r="Z305" s="1"/>
  <c r="S305"/>
  <c r="T305" s="1"/>
  <c r="W310"/>
  <c r="X310" s="1"/>
  <c r="Q310"/>
  <c r="R310" s="1"/>
  <c r="Y310"/>
  <c r="Z310" s="1"/>
  <c r="U310"/>
  <c r="V310" s="1"/>
  <c r="S310"/>
  <c r="T310" s="1"/>
  <c r="N302"/>
  <c r="N306"/>
  <c r="E307"/>
  <c r="N307" s="1"/>
  <c r="N309"/>
  <c r="N301"/>
  <c r="N304"/>
  <c r="E308"/>
  <c r="N308" s="1"/>
  <c r="N24" i="31"/>
  <c r="D24" i="22"/>
  <c r="K24" i="25"/>
  <c r="L24" s="1"/>
  <c r="M24"/>
  <c r="N24" s="1"/>
  <c r="N311" i="28"/>
  <c r="U311" s="1"/>
  <c r="V311" s="1"/>
  <c r="D25" i="22"/>
  <c r="E25" s="1"/>
  <c r="F25" s="1"/>
  <c r="J26" i="37"/>
  <c r="K26" s="1"/>
  <c r="D26"/>
  <c r="E26" s="1"/>
  <c r="L26"/>
  <c r="M26" s="1"/>
  <c r="H26"/>
  <c r="I26" s="1"/>
  <c r="F26"/>
  <c r="G26" s="1"/>
  <c r="H26" i="31"/>
  <c r="I26" s="1"/>
  <c r="J26"/>
  <c r="K26" s="1"/>
  <c r="F26"/>
  <c r="G26" s="1"/>
  <c r="D26"/>
  <c r="L26"/>
  <c r="M26" s="1"/>
  <c r="N325" i="28"/>
  <c r="E327"/>
  <c r="N327" s="1"/>
  <c r="N329"/>
  <c r="E330"/>
  <c r="N330" s="1"/>
  <c r="E332"/>
  <c r="N332" s="1"/>
  <c r="U333"/>
  <c r="V333" s="1"/>
  <c r="Q333"/>
  <c r="R333" s="1"/>
  <c r="S333"/>
  <c r="T333" s="1"/>
  <c r="Y333"/>
  <c r="Z333" s="1"/>
  <c r="W333"/>
  <c r="X333" s="1"/>
  <c r="E328"/>
  <c r="N328" s="1"/>
  <c r="N331"/>
  <c r="E26" i="22"/>
  <c r="N318" i="28"/>
  <c r="N320"/>
  <c r="N322"/>
  <c r="Q323"/>
  <c r="R323" s="1"/>
  <c r="Y323"/>
  <c r="Z323" s="1"/>
  <c r="E319"/>
  <c r="N319" s="1"/>
  <c r="N321"/>
  <c r="E324"/>
  <c r="N324" s="1"/>
  <c r="E316"/>
  <c r="N316" s="1"/>
  <c r="N317"/>
  <c r="N313"/>
  <c r="N314"/>
  <c r="N263"/>
  <c r="N312"/>
  <c r="D25" i="37"/>
  <c r="F25"/>
  <c r="G25" s="1"/>
  <c r="J25"/>
  <c r="K25" s="1"/>
  <c r="H25"/>
  <c r="I25" s="1"/>
  <c r="L25"/>
  <c r="M25" s="1"/>
  <c r="D25" i="25"/>
  <c r="E253" i="28"/>
  <c r="N253" s="1"/>
  <c r="Y258"/>
  <c r="Z258" s="1"/>
  <c r="Y259"/>
  <c r="Z259" s="1"/>
  <c r="Q259"/>
  <c r="R259" s="1"/>
  <c r="U260"/>
  <c r="V260" s="1"/>
  <c r="Q260"/>
  <c r="R260" s="1"/>
  <c r="S260"/>
  <c r="T260" s="1"/>
  <c r="W260"/>
  <c r="X260" s="1"/>
  <c r="Y260"/>
  <c r="Z260" s="1"/>
  <c r="F23" i="37"/>
  <c r="G23" s="1"/>
  <c r="H23"/>
  <c r="I23" s="1"/>
  <c r="D23"/>
  <c r="J23"/>
  <c r="K23" s="1"/>
  <c r="L23"/>
  <c r="M23" s="1"/>
  <c r="E257" i="28"/>
  <c r="N257" s="1"/>
  <c r="E255"/>
  <c r="N255" s="1"/>
  <c r="N256"/>
  <c r="E261"/>
  <c r="N261" s="1"/>
  <c r="N254"/>
  <c r="N262"/>
  <c r="L23" i="31"/>
  <c r="M23" s="1"/>
  <c r="H23"/>
  <c r="I23" s="1"/>
  <c r="F23"/>
  <c r="G23" s="1"/>
  <c r="D23"/>
  <c r="E23" s="1"/>
  <c r="J23"/>
  <c r="K23" s="1"/>
  <c r="D23" i="22"/>
  <c r="N231" i="28"/>
  <c r="N239"/>
  <c r="N247"/>
  <c r="N230"/>
  <c r="N236"/>
  <c r="N238"/>
  <c r="N242"/>
  <c r="N244"/>
  <c r="E248"/>
  <c r="N248" s="1"/>
  <c r="N250"/>
  <c r="D22" i="25"/>
  <c r="N246" i="28"/>
  <c r="E252"/>
  <c r="N252" s="1"/>
  <c r="N233"/>
  <c r="N235"/>
  <c r="N241"/>
  <c r="N249"/>
  <c r="E251"/>
  <c r="N251" s="1"/>
  <c r="J22" i="31"/>
  <c r="K22" s="1"/>
  <c r="H22"/>
  <c r="I22" s="1"/>
  <c r="L22"/>
  <c r="M22" s="1"/>
  <c r="F22"/>
  <c r="G22" s="1"/>
  <c r="D22"/>
  <c r="E22" s="1"/>
  <c r="N234" i="28"/>
  <c r="N240"/>
  <c r="N229"/>
  <c r="N237"/>
  <c r="E243"/>
  <c r="N243" s="1"/>
  <c r="E245"/>
  <c r="N245" s="1"/>
  <c r="D22" i="22"/>
  <c r="L22" i="37"/>
  <c r="M22" s="1"/>
  <c r="J22"/>
  <c r="K22" s="1"/>
  <c r="H22"/>
  <c r="I22" s="1"/>
  <c r="D22"/>
  <c r="E22" s="1"/>
  <c r="F22"/>
  <c r="G22" s="1"/>
  <c r="N220" i="28"/>
  <c r="N224"/>
  <c r="N226"/>
  <c r="N223"/>
  <c r="N228"/>
  <c r="S222"/>
  <c r="T222" s="1"/>
  <c r="U222"/>
  <c r="V222" s="1"/>
  <c r="W222"/>
  <c r="X222" s="1"/>
  <c r="Y222"/>
  <c r="Z222" s="1"/>
  <c r="Q222"/>
  <c r="R222" s="1"/>
  <c r="Y227"/>
  <c r="Z227" s="1"/>
  <c r="Q227"/>
  <c r="R227" s="1"/>
  <c r="U227"/>
  <c r="V227" s="1"/>
  <c r="W227"/>
  <c r="X227" s="1"/>
  <c r="S227"/>
  <c r="T227" s="1"/>
  <c r="N225"/>
  <c r="N215"/>
  <c r="N219"/>
  <c r="N221"/>
  <c r="W220"/>
  <c r="X220" s="1"/>
  <c r="Q220"/>
  <c r="R220" s="1"/>
  <c r="U220"/>
  <c r="V220" s="1"/>
  <c r="Y220"/>
  <c r="Z220" s="1"/>
  <c r="S220"/>
  <c r="T220" s="1"/>
  <c r="N214"/>
  <c r="N216"/>
  <c r="Y215"/>
  <c r="Z215" s="1"/>
  <c r="U215"/>
  <c r="V215" s="1"/>
  <c r="Q215"/>
  <c r="R215" s="1"/>
  <c r="W215"/>
  <c r="X215" s="1"/>
  <c r="S215"/>
  <c r="T215" s="1"/>
  <c r="D21" i="22"/>
  <c r="I21" s="1"/>
  <c r="J21" s="1"/>
  <c r="N212" i="28"/>
  <c r="N217"/>
  <c r="N218"/>
  <c r="N209"/>
  <c r="N213"/>
  <c r="N210"/>
  <c r="N205"/>
  <c r="D21" i="25"/>
  <c r="E208" i="28"/>
  <c r="N208" s="1"/>
  <c r="W212"/>
  <c r="X212" s="1"/>
  <c r="U212"/>
  <c r="V212" s="1"/>
  <c r="Y212"/>
  <c r="Z212" s="1"/>
  <c r="S212"/>
  <c r="T212" s="1"/>
  <c r="Q212"/>
  <c r="R212" s="1"/>
  <c r="N207"/>
  <c r="E211"/>
  <c r="N211" s="1"/>
  <c r="D21" i="31"/>
  <c r="E21" s="1"/>
  <c r="J21"/>
  <c r="K21" s="1"/>
  <c r="F21"/>
  <c r="G21" s="1"/>
  <c r="H21"/>
  <c r="I21" s="1"/>
  <c r="L21"/>
  <c r="M21" s="1"/>
  <c r="N206" i="28"/>
  <c r="D21" i="37"/>
  <c r="J21"/>
  <c r="K21" s="1"/>
  <c r="H21"/>
  <c r="I21" s="1"/>
  <c r="F21"/>
  <c r="G21" s="1"/>
  <c r="L21"/>
  <c r="M21" s="1"/>
  <c r="W201" i="28"/>
  <c r="X201" s="1"/>
  <c r="U201"/>
  <c r="V201" s="1"/>
  <c r="Q201"/>
  <c r="R201" s="1"/>
  <c r="Y201"/>
  <c r="Z201" s="1"/>
  <c r="S201"/>
  <c r="T201" s="1"/>
  <c r="N198"/>
  <c r="N202"/>
  <c r="E203"/>
  <c r="N203" s="1"/>
  <c r="N196"/>
  <c r="Y196" s="1"/>
  <c r="Z196" s="1"/>
  <c r="N204"/>
  <c r="Y199"/>
  <c r="Z199" s="1"/>
  <c r="U199"/>
  <c r="V199" s="1"/>
  <c r="E200"/>
  <c r="N200" s="1"/>
  <c r="N194"/>
  <c r="W194" s="1"/>
  <c r="X194" s="1"/>
  <c r="U196"/>
  <c r="V196" s="1"/>
  <c r="E195"/>
  <c r="N195" s="1"/>
  <c r="N197"/>
  <c r="Y194"/>
  <c r="Z194" s="1"/>
  <c r="Q194"/>
  <c r="R194" s="1"/>
  <c r="N185"/>
  <c r="W185" s="1"/>
  <c r="X185" s="1"/>
  <c r="N191"/>
  <c r="N193"/>
  <c r="E192"/>
  <c r="N192" s="1"/>
  <c r="D20" i="25"/>
  <c r="K20" s="1"/>
  <c r="L20" s="1"/>
  <c r="N190" i="28"/>
  <c r="E20" i="25"/>
  <c r="U185" i="28"/>
  <c r="V185" s="1"/>
  <c r="Y185"/>
  <c r="Z185" s="1"/>
  <c r="S185"/>
  <c r="T185" s="1"/>
  <c r="Q185"/>
  <c r="R185" s="1"/>
  <c r="N181"/>
  <c r="N183"/>
  <c r="N189"/>
  <c r="D20" i="22"/>
  <c r="E184" i="28"/>
  <c r="N184" s="1"/>
  <c r="N188"/>
  <c r="N186"/>
  <c r="E187"/>
  <c r="N187" s="1"/>
  <c r="F20" i="31"/>
  <c r="G20" s="1"/>
  <c r="D20"/>
  <c r="H20"/>
  <c r="I20" s="1"/>
  <c r="L20"/>
  <c r="M20" s="1"/>
  <c r="J20"/>
  <c r="K20" s="1"/>
  <c r="N182" i="28"/>
  <c r="D20" i="37"/>
  <c r="J20"/>
  <c r="K20" s="1"/>
  <c r="H20"/>
  <c r="I20" s="1"/>
  <c r="L20"/>
  <c r="M20" s="1"/>
  <c r="F20"/>
  <c r="G20" s="1"/>
  <c r="W178" i="28"/>
  <c r="X178" s="1"/>
  <c r="U178"/>
  <c r="V178" s="1"/>
  <c r="S178"/>
  <c r="T178" s="1"/>
  <c r="Y178"/>
  <c r="Z178" s="1"/>
  <c r="Q178"/>
  <c r="R178" s="1"/>
  <c r="E174"/>
  <c r="N174"/>
  <c r="N180"/>
  <c r="E175"/>
  <c r="N175" s="1"/>
  <c r="U177"/>
  <c r="V177" s="1"/>
  <c r="Q177"/>
  <c r="R177" s="1"/>
  <c r="W177"/>
  <c r="X177" s="1"/>
  <c r="S177"/>
  <c r="T177" s="1"/>
  <c r="Y177"/>
  <c r="Z177" s="1"/>
  <c r="E176"/>
  <c r="N176" s="1"/>
  <c r="E179"/>
  <c r="N179" s="1"/>
  <c r="E171"/>
  <c r="N171" s="1"/>
  <c r="N173"/>
  <c r="N172"/>
  <c r="F19" i="31"/>
  <c r="G19" s="1"/>
  <c r="N170" i="28"/>
  <c r="Y170" s="1"/>
  <c r="Z170" s="1"/>
  <c r="L19" i="31"/>
  <c r="M19" s="1"/>
  <c r="E163" i="28"/>
  <c r="N163" s="1"/>
  <c r="N165"/>
  <c r="N158"/>
  <c r="Q161"/>
  <c r="R161" s="1"/>
  <c r="U161"/>
  <c r="V161" s="1"/>
  <c r="Y161"/>
  <c r="Z161" s="1"/>
  <c r="S161"/>
  <c r="T161" s="1"/>
  <c r="W161"/>
  <c r="X161" s="1"/>
  <c r="N164"/>
  <c r="N166"/>
  <c r="E160"/>
  <c r="N160" s="1"/>
  <c r="E157"/>
  <c r="N157" s="1"/>
  <c r="N159"/>
  <c r="N162"/>
  <c r="E156"/>
  <c r="N156" s="1"/>
  <c r="N155"/>
  <c r="D19" i="22"/>
  <c r="K19" s="1"/>
  <c r="L19" s="1"/>
  <c r="E167" i="28"/>
  <c r="N167" s="1"/>
  <c r="D19" i="25"/>
  <c r="E168" i="28"/>
  <c r="N168" s="1"/>
  <c r="F19" i="37"/>
  <c r="G19" s="1"/>
  <c r="L19"/>
  <c r="M19" s="1"/>
  <c r="J19"/>
  <c r="K19" s="1"/>
  <c r="D19"/>
  <c r="E19" s="1"/>
  <c r="H19"/>
  <c r="I19" s="1"/>
  <c r="N169" i="28"/>
  <c r="N154"/>
  <c r="N148"/>
  <c r="Q148" s="1"/>
  <c r="R148" s="1"/>
  <c r="N152"/>
  <c r="N153"/>
  <c r="N150"/>
  <c r="Y151"/>
  <c r="Z151" s="1"/>
  <c r="W151"/>
  <c r="X151" s="1"/>
  <c r="U151"/>
  <c r="V151" s="1"/>
  <c r="S151"/>
  <c r="T151" s="1"/>
  <c r="Q151"/>
  <c r="R151" s="1"/>
  <c r="N147"/>
  <c r="N149"/>
  <c r="N146"/>
  <c r="N145"/>
  <c r="N142"/>
  <c r="N143"/>
  <c r="D18" i="31"/>
  <c r="F18"/>
  <c r="G18" s="1"/>
  <c r="J18"/>
  <c r="K18" s="1"/>
  <c r="H18"/>
  <c r="I18" s="1"/>
  <c r="L18"/>
  <c r="M18" s="1"/>
  <c r="E133" i="28"/>
  <c r="N133" s="1"/>
  <c r="N135"/>
  <c r="N138"/>
  <c r="N141"/>
  <c r="D18" i="25"/>
  <c r="N139" i="28"/>
  <c r="D18" i="22"/>
  <c r="N134" i="28"/>
  <c r="N137"/>
  <c r="E140"/>
  <c r="N140" s="1"/>
  <c r="J18" i="37"/>
  <c r="K18" s="1"/>
  <c r="D18"/>
  <c r="L18"/>
  <c r="M18" s="1"/>
  <c r="F18"/>
  <c r="G18" s="1"/>
  <c r="H18"/>
  <c r="I18" s="1"/>
  <c r="N132" i="28"/>
  <c r="U129"/>
  <c r="V129" s="1"/>
  <c r="W129"/>
  <c r="X129" s="1"/>
  <c r="Y129"/>
  <c r="Z129" s="1"/>
  <c r="S129"/>
  <c r="T129" s="1"/>
  <c r="Q129"/>
  <c r="R129" s="1"/>
  <c r="W126"/>
  <c r="X126" s="1"/>
  <c r="U126"/>
  <c r="V126" s="1"/>
  <c r="S126"/>
  <c r="T126" s="1"/>
  <c r="E130"/>
  <c r="N130"/>
  <c r="N127"/>
  <c r="N131"/>
  <c r="N128"/>
  <c r="N118"/>
  <c r="Q118" s="1"/>
  <c r="R118" s="1"/>
  <c r="N124"/>
  <c r="E125"/>
  <c r="N125" s="1"/>
  <c r="N123"/>
  <c r="S118"/>
  <c r="T118" s="1"/>
  <c r="E122"/>
  <c r="N122"/>
  <c r="N121"/>
  <c r="E119"/>
  <c r="N119" s="1"/>
  <c r="N120"/>
  <c r="N111"/>
  <c r="U111" s="1"/>
  <c r="V111" s="1"/>
  <c r="D17" i="22"/>
  <c r="M17" s="1"/>
  <c r="N17" s="1"/>
  <c r="L17" i="37"/>
  <c r="M17" s="1"/>
  <c r="H17"/>
  <c r="I17" s="1"/>
  <c r="D17"/>
  <c r="E17" s="1"/>
  <c r="J17"/>
  <c r="K17" s="1"/>
  <c r="F17"/>
  <c r="G17" s="1"/>
  <c r="E109" i="28"/>
  <c r="N109" s="1"/>
  <c r="N115"/>
  <c r="N117"/>
  <c r="D17" i="25"/>
  <c r="N112" i="28"/>
  <c r="N116"/>
  <c r="D17" i="31"/>
  <c r="E17" s="1"/>
  <c r="L17"/>
  <c r="M17" s="1"/>
  <c r="H17"/>
  <c r="I17" s="1"/>
  <c r="J17"/>
  <c r="K17" s="1"/>
  <c r="F17"/>
  <c r="G17" s="1"/>
  <c r="E114" i="28"/>
  <c r="N114"/>
  <c r="N110"/>
  <c r="N113"/>
  <c r="N95"/>
  <c r="N92"/>
  <c r="E98"/>
  <c r="N98" s="1"/>
  <c r="W102"/>
  <c r="X102" s="1"/>
  <c r="Q102"/>
  <c r="R102" s="1"/>
  <c r="Y102"/>
  <c r="Z102" s="1"/>
  <c r="U102"/>
  <c r="V102" s="1"/>
  <c r="S102"/>
  <c r="T102" s="1"/>
  <c r="Y108"/>
  <c r="Z108" s="1"/>
  <c r="S108"/>
  <c r="T108" s="1"/>
  <c r="Q108"/>
  <c r="R108" s="1"/>
  <c r="U108"/>
  <c r="V108" s="1"/>
  <c r="W108"/>
  <c r="X108" s="1"/>
  <c r="E93"/>
  <c r="N93" s="1"/>
  <c r="N85"/>
  <c r="E89"/>
  <c r="N89"/>
  <c r="N97"/>
  <c r="D16" i="31"/>
  <c r="E16" s="1"/>
  <c r="L16"/>
  <c r="M16" s="1"/>
  <c r="J16"/>
  <c r="K16" s="1"/>
  <c r="H16"/>
  <c r="I16" s="1"/>
  <c r="F16"/>
  <c r="G16" s="1"/>
  <c r="N99" i="28"/>
  <c r="N103"/>
  <c r="N96"/>
  <c r="E106"/>
  <c r="N106" s="1"/>
  <c r="F16" i="37"/>
  <c r="G16" s="1"/>
  <c r="J16"/>
  <c r="K16" s="1"/>
  <c r="D16"/>
  <c r="E16" s="1"/>
  <c r="H16"/>
  <c r="I16" s="1"/>
  <c r="L16"/>
  <c r="M16" s="1"/>
  <c r="Y100" i="28"/>
  <c r="Z100" s="1"/>
  <c r="U100"/>
  <c r="V100" s="1"/>
  <c r="W100"/>
  <c r="X100" s="1"/>
  <c r="Y107"/>
  <c r="Z107" s="1"/>
  <c r="S86"/>
  <c r="T86" s="1"/>
  <c r="Q86"/>
  <c r="R86" s="1"/>
  <c r="U94"/>
  <c r="V94" s="1"/>
  <c r="S94"/>
  <c r="T94" s="1"/>
  <c r="W94"/>
  <c r="X94" s="1"/>
  <c r="Y94"/>
  <c r="Z94" s="1"/>
  <c r="Q94"/>
  <c r="R94" s="1"/>
  <c r="N87"/>
  <c r="D16" i="25"/>
  <c r="N91" i="28"/>
  <c r="E101"/>
  <c r="N101" s="1"/>
  <c r="N105"/>
  <c r="D16" i="22"/>
  <c r="N88" i="28"/>
  <c r="E90"/>
  <c r="N90" s="1"/>
  <c r="N104"/>
  <c r="Y65"/>
  <c r="Z65" s="1"/>
  <c r="U65"/>
  <c r="V65" s="1"/>
  <c r="S72"/>
  <c r="T72" s="1"/>
  <c r="Q72"/>
  <c r="R72" s="1"/>
  <c r="Y72"/>
  <c r="Z72" s="1"/>
  <c r="U72"/>
  <c r="V72" s="1"/>
  <c r="W72"/>
  <c r="X72" s="1"/>
  <c r="E66"/>
  <c r="N66" s="1"/>
  <c r="E82"/>
  <c r="N82" s="1"/>
  <c r="D15" i="22"/>
  <c r="N62" i="28"/>
  <c r="N68"/>
  <c r="N70"/>
  <c r="N77"/>
  <c r="W71"/>
  <c r="X71" s="1"/>
  <c r="S71"/>
  <c r="T71" s="1"/>
  <c r="Y71"/>
  <c r="Z71" s="1"/>
  <c r="Q64"/>
  <c r="R64" s="1"/>
  <c r="W64"/>
  <c r="X64" s="1"/>
  <c r="U64"/>
  <c r="V64" s="1"/>
  <c r="Q73"/>
  <c r="R73" s="1"/>
  <c r="U73"/>
  <c r="V73" s="1"/>
  <c r="W73"/>
  <c r="X73" s="1"/>
  <c r="S73"/>
  <c r="T73" s="1"/>
  <c r="Y73"/>
  <c r="Z73" s="1"/>
  <c r="E61"/>
  <c r="N61" s="1"/>
  <c r="N63"/>
  <c r="E69"/>
  <c r="N69" s="1"/>
  <c r="N76"/>
  <c r="N80"/>
  <c r="N84"/>
  <c r="D15" i="25"/>
  <c r="L15" i="37"/>
  <c r="M15" s="1"/>
  <c r="J15"/>
  <c r="K15" s="1"/>
  <c r="D15"/>
  <c r="E15" s="1"/>
  <c r="H15"/>
  <c r="I15" s="1"/>
  <c r="F15"/>
  <c r="G15" s="1"/>
  <c r="S75" i="28"/>
  <c r="T75" s="1"/>
  <c r="Y75"/>
  <c r="Z75" s="1"/>
  <c r="E67"/>
  <c r="N67" s="1"/>
  <c r="E74"/>
  <c r="N74" s="1"/>
  <c r="N78"/>
  <c r="L15" i="31"/>
  <c r="M15" s="1"/>
  <c r="H15"/>
  <c r="I15" s="1"/>
  <c r="J15"/>
  <c r="K15" s="1"/>
  <c r="D15"/>
  <c r="E15" s="1"/>
  <c r="F15"/>
  <c r="G15" s="1"/>
  <c r="N79" i="28"/>
  <c r="E81"/>
  <c r="N81" s="1"/>
  <c r="N83"/>
  <c r="U57"/>
  <c r="V57" s="1"/>
  <c r="Y57"/>
  <c r="Z57" s="1"/>
  <c r="E59"/>
  <c r="N59" s="1"/>
  <c r="N55"/>
  <c r="N60"/>
  <c r="Y54"/>
  <c r="Z54" s="1"/>
  <c r="U54"/>
  <c r="V54" s="1"/>
  <c r="W54"/>
  <c r="X54" s="1"/>
  <c r="S54"/>
  <c r="T54" s="1"/>
  <c r="Q54"/>
  <c r="R54" s="1"/>
  <c r="N56"/>
  <c r="N58"/>
  <c r="N50"/>
  <c r="N48"/>
  <c r="N49"/>
  <c r="E53"/>
  <c r="N53" s="1"/>
  <c r="E52"/>
  <c r="N52" s="1"/>
  <c r="N51"/>
  <c r="N47"/>
  <c r="N44"/>
  <c r="W44" s="1"/>
  <c r="X44" s="1"/>
  <c r="U46"/>
  <c r="V46" s="1"/>
  <c r="W46"/>
  <c r="X46" s="1"/>
  <c r="Y46"/>
  <c r="Z46" s="1"/>
  <c r="S46"/>
  <c r="T46" s="1"/>
  <c r="Q46"/>
  <c r="R46" s="1"/>
  <c r="J14" i="37"/>
  <c r="K14" s="1"/>
  <c r="L14"/>
  <c r="M14" s="1"/>
  <c r="H14"/>
  <c r="I14" s="1"/>
  <c r="F14"/>
  <c r="G14" s="1"/>
  <c r="D14"/>
  <c r="Q44" i="28"/>
  <c r="R44" s="1"/>
  <c r="D14" i="25"/>
  <c r="E38" i="28"/>
  <c r="N38" s="1"/>
  <c r="N40"/>
  <c r="N37"/>
  <c r="N41"/>
  <c r="E43"/>
  <c r="N43" s="1"/>
  <c r="L14" i="31"/>
  <c r="M14" s="1"/>
  <c r="F14"/>
  <c r="G14" s="1"/>
  <c r="H14"/>
  <c r="I14" s="1"/>
  <c r="J14"/>
  <c r="K14" s="1"/>
  <c r="D14"/>
  <c r="E14" s="1"/>
  <c r="N42" i="28"/>
  <c r="N39"/>
  <c r="N45"/>
  <c r="D14" i="22"/>
  <c r="N36" i="28"/>
  <c r="S31"/>
  <c r="T31" s="1"/>
  <c r="Y31"/>
  <c r="Z31" s="1"/>
  <c r="Q31"/>
  <c r="R31" s="1"/>
  <c r="W31"/>
  <c r="X31" s="1"/>
  <c r="U31"/>
  <c r="V31" s="1"/>
  <c r="N27"/>
  <c r="Q27" s="1"/>
  <c r="R27" s="1"/>
  <c r="N29"/>
  <c r="Q29" s="1"/>
  <c r="R29" s="1"/>
  <c r="N30"/>
  <c r="N35"/>
  <c r="N33"/>
  <c r="N34"/>
  <c r="N32"/>
  <c r="U27"/>
  <c r="V27" s="1"/>
  <c r="Y27"/>
  <c r="Z27" s="1"/>
  <c r="N28"/>
  <c r="Y29"/>
  <c r="Z29" s="1"/>
  <c r="N26"/>
  <c r="D13" i="25"/>
  <c r="G13" s="1"/>
  <c r="H13" s="1"/>
  <c r="N25" i="28"/>
  <c r="N21"/>
  <c r="Y21" s="1"/>
  <c r="Z21" s="1"/>
  <c r="N22"/>
  <c r="N24"/>
  <c r="N23"/>
  <c r="E13"/>
  <c r="N13" s="1"/>
  <c r="N17"/>
  <c r="N19"/>
  <c r="D13" i="22"/>
  <c r="H13" i="31"/>
  <c r="I13" s="1"/>
  <c r="F13"/>
  <c r="G13" s="1"/>
  <c r="L13"/>
  <c r="M13" s="1"/>
  <c r="D13"/>
  <c r="E13" s="1"/>
  <c r="J13"/>
  <c r="K13" s="1"/>
  <c r="N18" i="28"/>
  <c r="N20"/>
  <c r="M13" i="25"/>
  <c r="N13" s="1"/>
  <c r="N14" i="28"/>
  <c r="N16"/>
  <c r="N15"/>
  <c r="H13" i="37"/>
  <c r="I13" s="1"/>
  <c r="J13"/>
  <c r="K13" s="1"/>
  <c r="F13"/>
  <c r="G13" s="1"/>
  <c r="L13"/>
  <c r="M13" s="1"/>
  <c r="D13"/>
  <c r="E13" s="1"/>
  <c r="S232" i="28" l="1"/>
  <c r="T232" s="1"/>
  <c r="W258"/>
  <c r="X258" s="1"/>
  <c r="Y290"/>
  <c r="Z290" s="1"/>
  <c r="U603"/>
  <c r="V603" s="1"/>
  <c r="Y631"/>
  <c r="Z631" s="1"/>
  <c r="I42" i="25"/>
  <c r="J42" s="1"/>
  <c r="U71" i="28"/>
  <c r="V71" s="1"/>
  <c r="Q65"/>
  <c r="R65" s="1"/>
  <c r="U86"/>
  <c r="V86" s="1"/>
  <c r="Q100"/>
  <c r="R100" s="1"/>
  <c r="Y232"/>
  <c r="Z232" s="1"/>
  <c r="S258"/>
  <c r="T258" s="1"/>
  <c r="W326"/>
  <c r="X326" s="1"/>
  <c r="N24" i="37"/>
  <c r="Q24" s="1"/>
  <c r="R24" s="1"/>
  <c r="U290" i="28"/>
  <c r="V290" s="1"/>
  <c r="Q295"/>
  <c r="R295" s="1"/>
  <c r="E27" i="25"/>
  <c r="F27" s="1"/>
  <c r="S412" i="28"/>
  <c r="T412" s="1"/>
  <c r="U512"/>
  <c r="V512" s="1"/>
  <c r="E34" i="22"/>
  <c r="F34" s="1"/>
  <c r="Y556" i="28"/>
  <c r="Z556" s="1"/>
  <c r="W572"/>
  <c r="X572" s="1"/>
  <c r="W603"/>
  <c r="X603" s="1"/>
  <c r="U631"/>
  <c r="V631" s="1"/>
  <c r="G39" i="22"/>
  <c r="H39" s="1"/>
  <c r="Q729" i="28"/>
  <c r="R729" s="1"/>
  <c r="Y753"/>
  <c r="Z753" s="1"/>
  <c r="W746"/>
  <c r="X746" s="1"/>
  <c r="Q737"/>
  <c r="R737" s="1"/>
  <c r="U315"/>
  <c r="V315" s="1"/>
  <c r="Q326"/>
  <c r="R326" s="1"/>
  <c r="S290"/>
  <c r="T290" s="1"/>
  <c r="U412"/>
  <c r="V412" s="1"/>
  <c r="Q603"/>
  <c r="R603" s="1"/>
  <c r="W631"/>
  <c r="X631" s="1"/>
  <c r="S746"/>
  <c r="T746" s="1"/>
  <c r="K13" i="25"/>
  <c r="L13" s="1"/>
  <c r="S57" i="28"/>
  <c r="T57" s="1"/>
  <c r="W75"/>
  <c r="X75" s="1"/>
  <c r="Y86"/>
  <c r="Z86" s="1"/>
  <c r="U148"/>
  <c r="V148" s="1"/>
  <c r="Q196"/>
  <c r="R196" s="1"/>
  <c r="Q199"/>
  <c r="R199" s="1"/>
  <c r="Q232"/>
  <c r="R232" s="1"/>
  <c r="S259"/>
  <c r="T259" s="1"/>
  <c r="W315"/>
  <c r="X315" s="1"/>
  <c r="S323"/>
  <c r="T323" s="1"/>
  <c r="U326"/>
  <c r="V326" s="1"/>
  <c r="G24" i="25"/>
  <c r="H24" s="1"/>
  <c r="S303" i="28"/>
  <c r="T303" s="1"/>
  <c r="Y285"/>
  <c r="Z285" s="1"/>
  <c r="U295"/>
  <c r="V295" s="1"/>
  <c r="Q396"/>
  <c r="R396" s="1"/>
  <c r="I29" i="22"/>
  <c r="J29" s="1"/>
  <c r="Y412" i="28"/>
  <c r="Z412" s="1"/>
  <c r="W458"/>
  <c r="X458" s="1"/>
  <c r="S459"/>
  <c r="T459" s="1"/>
  <c r="Q484"/>
  <c r="R484" s="1"/>
  <c r="U576"/>
  <c r="V576" s="1"/>
  <c r="S603"/>
  <c r="T603" s="1"/>
  <c r="Q631"/>
  <c r="R631" s="1"/>
  <c r="U746"/>
  <c r="V746" s="1"/>
  <c r="Y734"/>
  <c r="Z734" s="1"/>
  <c r="W232"/>
  <c r="X232" s="1"/>
  <c r="G27" i="25"/>
  <c r="H27" s="1"/>
  <c r="S107" i="28"/>
  <c r="T107" s="1"/>
  <c r="S315"/>
  <c r="T315" s="1"/>
  <c r="S326"/>
  <c r="T326" s="1"/>
  <c r="Q412"/>
  <c r="R412" s="1"/>
  <c r="U458"/>
  <c r="V458" s="1"/>
  <c r="S484"/>
  <c r="T484" s="1"/>
  <c r="Q746"/>
  <c r="R746" s="1"/>
  <c r="Y44"/>
  <c r="Z44" s="1"/>
  <c r="Q57"/>
  <c r="R57" s="1"/>
  <c r="U75"/>
  <c r="V75" s="1"/>
  <c r="S64"/>
  <c r="T64" s="1"/>
  <c r="W65"/>
  <c r="X65" s="1"/>
  <c r="W107"/>
  <c r="X107" s="1"/>
  <c r="Q126"/>
  <c r="R126" s="1"/>
  <c r="W199"/>
  <c r="X199" s="1"/>
  <c r="U259"/>
  <c r="V259" s="1"/>
  <c r="Q258"/>
  <c r="R258" s="1"/>
  <c r="S311"/>
  <c r="T311" s="1"/>
  <c r="Q315"/>
  <c r="R315" s="1"/>
  <c r="W323"/>
  <c r="X323" s="1"/>
  <c r="E24" i="25"/>
  <c r="F24" s="1"/>
  <c r="O24" s="1"/>
  <c r="Z24" s="1"/>
  <c r="AA24" s="1"/>
  <c r="U303" i="28"/>
  <c r="V303" s="1"/>
  <c r="Q285"/>
  <c r="R285" s="1"/>
  <c r="M27" i="22"/>
  <c r="N27" s="1"/>
  <c r="W396" i="28"/>
  <c r="X396" s="1"/>
  <c r="E29" i="22"/>
  <c r="F29" s="1"/>
  <c r="Q400" i="28"/>
  <c r="R400" s="1"/>
  <c r="U459"/>
  <c r="V459" s="1"/>
  <c r="Y484"/>
  <c r="Z484" s="1"/>
  <c r="W474"/>
  <c r="X474" s="1"/>
  <c r="Q512"/>
  <c r="R512" s="1"/>
  <c r="W576"/>
  <c r="X576" s="1"/>
  <c r="Q604"/>
  <c r="R604" s="1"/>
  <c r="Q598"/>
  <c r="R598" s="1"/>
  <c r="K41" i="22"/>
  <c r="L41" s="1"/>
  <c r="Y678" i="28"/>
  <c r="Z678" s="1"/>
  <c r="Q703"/>
  <c r="R703" s="1"/>
  <c r="W737"/>
  <c r="X737" s="1"/>
  <c r="U734"/>
  <c r="V734" s="1"/>
  <c r="M42" i="25"/>
  <c r="N42" s="1"/>
  <c r="Q107" i="28"/>
  <c r="R107" s="1"/>
  <c r="K21" i="22"/>
  <c r="L21" s="1"/>
  <c r="U678" i="28"/>
  <c r="V678" s="1"/>
  <c r="S703"/>
  <c r="T703" s="1"/>
  <c r="G42" i="25"/>
  <c r="H42" s="1"/>
  <c r="S44" i="28"/>
  <c r="T44" s="1"/>
  <c r="N25" i="31"/>
  <c r="W25" s="1"/>
  <c r="X25" s="1"/>
  <c r="I27" i="22"/>
  <c r="J27" s="1"/>
  <c r="W553" i="28"/>
  <c r="X553" s="1"/>
  <c r="U726"/>
  <c r="V726" s="1"/>
  <c r="Y726"/>
  <c r="Z726" s="1"/>
  <c r="W726"/>
  <c r="X726" s="1"/>
  <c r="U738"/>
  <c r="V738" s="1"/>
  <c r="S738"/>
  <c r="T738" s="1"/>
  <c r="Y738"/>
  <c r="Z738" s="1"/>
  <c r="Q724"/>
  <c r="R724" s="1"/>
  <c r="Y724"/>
  <c r="Z724" s="1"/>
  <c r="W721"/>
  <c r="X721" s="1"/>
  <c r="W724"/>
  <c r="X724" s="1"/>
  <c r="Y720"/>
  <c r="Z720" s="1"/>
  <c r="S724"/>
  <c r="T724" s="1"/>
  <c r="W720"/>
  <c r="X720" s="1"/>
  <c r="S720"/>
  <c r="T720" s="1"/>
  <c r="Q720"/>
  <c r="R720" s="1"/>
  <c r="W42" i="34"/>
  <c r="X42" s="1"/>
  <c r="Q698" i="28"/>
  <c r="R698" s="1"/>
  <c r="Y703"/>
  <c r="Z703" s="1"/>
  <c r="U703"/>
  <c r="V703" s="1"/>
  <c r="S698"/>
  <c r="T698" s="1"/>
  <c r="W698"/>
  <c r="X698" s="1"/>
  <c r="U698"/>
  <c r="V698" s="1"/>
  <c r="Q701"/>
  <c r="R701" s="1"/>
  <c r="S701"/>
  <c r="T701" s="1"/>
  <c r="Y701"/>
  <c r="Z701" s="1"/>
  <c r="W701"/>
  <c r="X701" s="1"/>
  <c r="U701"/>
  <c r="V701" s="1"/>
  <c r="Q727"/>
  <c r="R727" s="1"/>
  <c r="W727"/>
  <c r="X727" s="1"/>
  <c r="Y727"/>
  <c r="Z727" s="1"/>
  <c r="U727"/>
  <c r="V727" s="1"/>
  <c r="S727"/>
  <c r="T727" s="1"/>
  <c r="W713"/>
  <c r="X713" s="1"/>
  <c r="U713"/>
  <c r="V713" s="1"/>
  <c r="S713"/>
  <c r="T713" s="1"/>
  <c r="Y713"/>
  <c r="Z713" s="1"/>
  <c r="Q713"/>
  <c r="R713" s="1"/>
  <c r="U745"/>
  <c r="V745" s="1"/>
  <c r="Q745"/>
  <c r="R745" s="1"/>
  <c r="Y745"/>
  <c r="Z745" s="1"/>
  <c r="W745"/>
  <c r="X745" s="1"/>
  <c r="S745"/>
  <c r="T745" s="1"/>
  <c r="Q718"/>
  <c r="R718" s="1"/>
  <c r="W718"/>
  <c r="X718" s="1"/>
  <c r="U718"/>
  <c r="V718" s="1"/>
  <c r="Y718"/>
  <c r="Z718" s="1"/>
  <c r="S718"/>
  <c r="T718" s="1"/>
  <c r="W716"/>
  <c r="X716" s="1"/>
  <c r="Y716"/>
  <c r="Z716" s="1"/>
  <c r="U716"/>
  <c r="V716" s="1"/>
  <c r="S716"/>
  <c r="T716" s="1"/>
  <c r="Q716"/>
  <c r="R716" s="1"/>
  <c r="Y700"/>
  <c r="Z700" s="1"/>
  <c r="U700"/>
  <c r="V700" s="1"/>
  <c r="W700"/>
  <c r="X700" s="1"/>
  <c r="Q700"/>
  <c r="R700" s="1"/>
  <c r="S700"/>
  <c r="T700" s="1"/>
  <c r="W740"/>
  <c r="X740" s="1"/>
  <c r="U740"/>
  <c r="V740" s="1"/>
  <c r="S740"/>
  <c r="T740" s="1"/>
  <c r="Y740"/>
  <c r="Z740" s="1"/>
  <c r="Q740"/>
  <c r="R740" s="1"/>
  <c r="S702"/>
  <c r="T702" s="1"/>
  <c r="W702"/>
  <c r="X702" s="1"/>
  <c r="U702"/>
  <c r="V702" s="1"/>
  <c r="Q702"/>
  <c r="R702" s="1"/>
  <c r="Y702"/>
  <c r="Z702" s="1"/>
  <c r="W752"/>
  <c r="X752" s="1"/>
  <c r="S752"/>
  <c r="T752" s="1"/>
  <c r="U752"/>
  <c r="V752" s="1"/>
  <c r="Q752"/>
  <c r="R752" s="1"/>
  <c r="Y752"/>
  <c r="Z752" s="1"/>
  <c r="Q732"/>
  <c r="R732" s="1"/>
  <c r="W732"/>
  <c r="X732" s="1"/>
  <c r="U732"/>
  <c r="V732" s="1"/>
  <c r="S732"/>
  <c r="T732" s="1"/>
  <c r="Y732"/>
  <c r="Z732" s="1"/>
  <c r="Y735"/>
  <c r="Z735" s="1"/>
  <c r="W735"/>
  <c r="X735" s="1"/>
  <c r="U735"/>
  <c r="V735" s="1"/>
  <c r="S735"/>
  <c r="T735" s="1"/>
  <c r="Q735"/>
  <c r="R735" s="1"/>
  <c r="W747"/>
  <c r="X747" s="1"/>
  <c r="S747"/>
  <c r="T747" s="1"/>
  <c r="Y747"/>
  <c r="Z747" s="1"/>
  <c r="U747"/>
  <c r="V747" s="1"/>
  <c r="Q747"/>
  <c r="R747" s="1"/>
  <c r="Q712"/>
  <c r="R712" s="1"/>
  <c r="W712"/>
  <c r="X712" s="1"/>
  <c r="S712"/>
  <c r="T712" s="1"/>
  <c r="U712"/>
  <c r="V712" s="1"/>
  <c r="Y712"/>
  <c r="Z712" s="1"/>
  <c r="W756"/>
  <c r="X756" s="1"/>
  <c r="S756"/>
  <c r="T756" s="1"/>
  <c r="Y756"/>
  <c r="Z756" s="1"/>
  <c r="Q756"/>
  <c r="R756" s="1"/>
  <c r="U756"/>
  <c r="V756" s="1"/>
  <c r="E13" i="25"/>
  <c r="F13" s="1"/>
  <c r="I13"/>
  <c r="J13" s="1"/>
  <c r="S29" i="28"/>
  <c r="T29" s="1"/>
  <c r="N19" i="31"/>
  <c r="S196" i="28"/>
  <c r="T196" s="1"/>
  <c r="W334"/>
  <c r="X334" s="1"/>
  <c r="Y334"/>
  <c r="Z334" s="1"/>
  <c r="E27" i="22"/>
  <c r="O29"/>
  <c r="V29" s="1"/>
  <c r="W29" s="1"/>
  <c r="N29" i="31"/>
  <c r="W29" s="1"/>
  <c r="X29" s="1"/>
  <c r="Q547" i="28"/>
  <c r="R547" s="1"/>
  <c r="Y639"/>
  <c r="Z639" s="1"/>
  <c r="W638"/>
  <c r="X638" s="1"/>
  <c r="E41" i="22"/>
  <c r="F41" s="1"/>
  <c r="N43" i="31"/>
  <c r="Q704" i="28"/>
  <c r="R704" s="1"/>
  <c r="S704"/>
  <c r="T704" s="1"/>
  <c r="Y704"/>
  <c r="Z704" s="1"/>
  <c r="W704"/>
  <c r="X704" s="1"/>
  <c r="U704"/>
  <c r="V704" s="1"/>
  <c r="Y714"/>
  <c r="Z714" s="1"/>
  <c r="Q714"/>
  <c r="R714" s="1"/>
  <c r="U714"/>
  <c r="V714" s="1"/>
  <c r="W714"/>
  <c r="X714" s="1"/>
  <c r="S714"/>
  <c r="T714" s="1"/>
  <c r="S751"/>
  <c r="T751" s="1"/>
  <c r="Q751"/>
  <c r="R751" s="1"/>
  <c r="Y751"/>
  <c r="Z751" s="1"/>
  <c r="W751"/>
  <c r="X751" s="1"/>
  <c r="U751"/>
  <c r="V751" s="1"/>
  <c r="W743"/>
  <c r="X743" s="1"/>
  <c r="S743"/>
  <c r="T743" s="1"/>
  <c r="Q743"/>
  <c r="R743" s="1"/>
  <c r="Y743"/>
  <c r="Z743" s="1"/>
  <c r="U743"/>
  <c r="V743" s="1"/>
  <c r="S707"/>
  <c r="T707" s="1"/>
  <c r="Y707"/>
  <c r="Z707" s="1"/>
  <c r="Q707"/>
  <c r="R707" s="1"/>
  <c r="W707"/>
  <c r="X707" s="1"/>
  <c r="U707"/>
  <c r="V707" s="1"/>
  <c r="O42" i="25"/>
  <c r="O42" i="22"/>
  <c r="W731" i="28"/>
  <c r="X731" s="1"/>
  <c r="S731"/>
  <c r="T731" s="1"/>
  <c r="Y731"/>
  <c r="Z731" s="1"/>
  <c r="U731"/>
  <c r="V731" s="1"/>
  <c r="Q731"/>
  <c r="R731" s="1"/>
  <c r="U749"/>
  <c r="V749" s="1"/>
  <c r="W749"/>
  <c r="X749" s="1"/>
  <c r="Y749"/>
  <c r="Z749" s="1"/>
  <c r="S749"/>
  <c r="T749" s="1"/>
  <c r="Q749"/>
  <c r="R749" s="1"/>
  <c r="N22" i="37"/>
  <c r="Q670" i="28"/>
  <c r="R670" s="1"/>
  <c r="K43" i="25"/>
  <c r="L43" s="1"/>
  <c r="E43"/>
  <c r="F43" s="1"/>
  <c r="I43"/>
  <c r="J43" s="1"/>
  <c r="G43"/>
  <c r="H43" s="1"/>
  <c r="M43"/>
  <c r="N43" s="1"/>
  <c r="Y722" i="28"/>
  <c r="Z722" s="1"/>
  <c r="S722"/>
  <c r="T722" s="1"/>
  <c r="Q722"/>
  <c r="R722" s="1"/>
  <c r="W722"/>
  <c r="X722" s="1"/>
  <c r="U722"/>
  <c r="V722" s="1"/>
  <c r="S717"/>
  <c r="T717" s="1"/>
  <c r="U717"/>
  <c r="V717" s="1"/>
  <c r="Q717"/>
  <c r="R717" s="1"/>
  <c r="Y717"/>
  <c r="Z717" s="1"/>
  <c r="W717"/>
  <c r="X717" s="1"/>
  <c r="U711"/>
  <c r="V711" s="1"/>
  <c r="W711"/>
  <c r="X711" s="1"/>
  <c r="S711"/>
  <c r="T711" s="1"/>
  <c r="Q711"/>
  <c r="R711" s="1"/>
  <c r="Y711"/>
  <c r="Z711" s="1"/>
  <c r="W750"/>
  <c r="X750" s="1"/>
  <c r="Y750"/>
  <c r="Z750" s="1"/>
  <c r="U750"/>
  <c r="V750" s="1"/>
  <c r="S750"/>
  <c r="T750" s="1"/>
  <c r="Q750"/>
  <c r="R750" s="1"/>
  <c r="Q741"/>
  <c r="R741" s="1"/>
  <c r="W741"/>
  <c r="X741" s="1"/>
  <c r="U741"/>
  <c r="V741" s="1"/>
  <c r="Y741"/>
  <c r="Z741" s="1"/>
  <c r="S741"/>
  <c r="T741" s="1"/>
  <c r="Y733"/>
  <c r="Z733" s="1"/>
  <c r="W733"/>
  <c r="X733" s="1"/>
  <c r="S733"/>
  <c r="T733" s="1"/>
  <c r="U733"/>
  <c r="V733" s="1"/>
  <c r="Q733"/>
  <c r="R733" s="1"/>
  <c r="Y706"/>
  <c r="Z706" s="1"/>
  <c r="Q706"/>
  <c r="R706" s="1"/>
  <c r="W706"/>
  <c r="X706" s="1"/>
  <c r="U706"/>
  <c r="V706" s="1"/>
  <c r="S706"/>
  <c r="T706" s="1"/>
  <c r="S730"/>
  <c r="T730" s="1"/>
  <c r="Q730"/>
  <c r="R730" s="1"/>
  <c r="W730"/>
  <c r="X730" s="1"/>
  <c r="Y730"/>
  <c r="Z730" s="1"/>
  <c r="U730"/>
  <c r="V730" s="1"/>
  <c r="N42" i="37"/>
  <c r="Q725" i="28"/>
  <c r="R725" s="1"/>
  <c r="S725"/>
  <c r="T725" s="1"/>
  <c r="Y725"/>
  <c r="Z725" s="1"/>
  <c r="W725"/>
  <c r="X725" s="1"/>
  <c r="U725"/>
  <c r="V725" s="1"/>
  <c r="Q705"/>
  <c r="R705" s="1"/>
  <c r="Y705"/>
  <c r="Z705" s="1"/>
  <c r="W705"/>
  <c r="X705" s="1"/>
  <c r="S705"/>
  <c r="T705" s="1"/>
  <c r="U705"/>
  <c r="V705" s="1"/>
  <c r="S719"/>
  <c r="T719" s="1"/>
  <c r="W719"/>
  <c r="X719" s="1"/>
  <c r="Q719"/>
  <c r="R719" s="1"/>
  <c r="Y719"/>
  <c r="Z719" s="1"/>
  <c r="U719"/>
  <c r="V719" s="1"/>
  <c r="W715"/>
  <c r="X715" s="1"/>
  <c r="U715"/>
  <c r="V715" s="1"/>
  <c r="S715"/>
  <c r="T715" s="1"/>
  <c r="Y715"/>
  <c r="Z715" s="1"/>
  <c r="Q715"/>
  <c r="R715" s="1"/>
  <c r="U710"/>
  <c r="V710" s="1"/>
  <c r="Y710"/>
  <c r="Z710" s="1"/>
  <c r="S710"/>
  <c r="T710" s="1"/>
  <c r="Q710"/>
  <c r="R710" s="1"/>
  <c r="W710"/>
  <c r="X710" s="1"/>
  <c r="Q755"/>
  <c r="R755" s="1"/>
  <c r="S755"/>
  <c r="T755" s="1"/>
  <c r="W755"/>
  <c r="X755" s="1"/>
  <c r="Y755"/>
  <c r="Z755" s="1"/>
  <c r="U755"/>
  <c r="V755" s="1"/>
  <c r="Y748"/>
  <c r="Z748" s="1"/>
  <c r="W748"/>
  <c r="X748" s="1"/>
  <c r="S748"/>
  <c r="T748" s="1"/>
  <c r="U748"/>
  <c r="V748" s="1"/>
  <c r="Q748"/>
  <c r="R748" s="1"/>
  <c r="Y739"/>
  <c r="Z739" s="1"/>
  <c r="S739"/>
  <c r="T739" s="1"/>
  <c r="Q739"/>
  <c r="R739" s="1"/>
  <c r="W739"/>
  <c r="X739" s="1"/>
  <c r="U739"/>
  <c r="V739" s="1"/>
  <c r="Y708"/>
  <c r="Z708" s="1"/>
  <c r="W708"/>
  <c r="X708" s="1"/>
  <c r="Q708"/>
  <c r="R708" s="1"/>
  <c r="U708"/>
  <c r="V708" s="1"/>
  <c r="S708"/>
  <c r="T708" s="1"/>
  <c r="U742"/>
  <c r="V742" s="1"/>
  <c r="S742"/>
  <c r="T742" s="1"/>
  <c r="Q742"/>
  <c r="R742" s="1"/>
  <c r="W742"/>
  <c r="X742" s="1"/>
  <c r="Y742"/>
  <c r="Z742" s="1"/>
  <c r="U754"/>
  <c r="V754" s="1"/>
  <c r="Y754"/>
  <c r="Z754" s="1"/>
  <c r="S754"/>
  <c r="T754" s="1"/>
  <c r="W754"/>
  <c r="X754" s="1"/>
  <c r="Q754"/>
  <c r="R754" s="1"/>
  <c r="W196"/>
  <c r="X196" s="1"/>
  <c r="G27" i="22"/>
  <c r="H27" s="1"/>
  <c r="Q458" i="28"/>
  <c r="R458" s="1"/>
  <c r="U547"/>
  <c r="V547" s="1"/>
  <c r="Y553"/>
  <c r="Z553" s="1"/>
  <c r="W556"/>
  <c r="X556" s="1"/>
  <c r="S638"/>
  <c r="T638" s="1"/>
  <c r="K43" i="22"/>
  <c r="L43" s="1"/>
  <c r="E43"/>
  <c r="F43" s="1"/>
  <c r="I43"/>
  <c r="J43" s="1"/>
  <c r="G43"/>
  <c r="H43" s="1"/>
  <c r="M43"/>
  <c r="N43" s="1"/>
  <c r="U728" i="28"/>
  <c r="V728" s="1"/>
  <c r="S728"/>
  <c r="T728" s="1"/>
  <c r="Y728"/>
  <c r="Z728" s="1"/>
  <c r="W728"/>
  <c r="X728" s="1"/>
  <c r="Q728"/>
  <c r="R728" s="1"/>
  <c r="S723"/>
  <c r="T723" s="1"/>
  <c r="Y723"/>
  <c r="Z723" s="1"/>
  <c r="Q723"/>
  <c r="R723" s="1"/>
  <c r="U723"/>
  <c r="V723" s="1"/>
  <c r="W723"/>
  <c r="X723" s="1"/>
  <c r="N43" i="37"/>
  <c r="Q709" i="28"/>
  <c r="R709" s="1"/>
  <c r="S709"/>
  <c r="T709" s="1"/>
  <c r="Y709"/>
  <c r="Z709" s="1"/>
  <c r="U709"/>
  <c r="V709" s="1"/>
  <c r="W709"/>
  <c r="X709" s="1"/>
  <c r="N42" i="31"/>
  <c r="Y699" i="28"/>
  <c r="Z699" s="1"/>
  <c r="W699"/>
  <c r="X699" s="1"/>
  <c r="S699"/>
  <c r="T699" s="1"/>
  <c r="U699"/>
  <c r="V699" s="1"/>
  <c r="Q699"/>
  <c r="R699" s="1"/>
  <c r="Q692"/>
  <c r="R692" s="1"/>
  <c r="W692"/>
  <c r="X692" s="1"/>
  <c r="U692"/>
  <c r="V692" s="1"/>
  <c r="S692"/>
  <c r="T692" s="1"/>
  <c r="Y692"/>
  <c r="Z692" s="1"/>
  <c r="Y688"/>
  <c r="Z688" s="1"/>
  <c r="W688"/>
  <c r="X688" s="1"/>
  <c r="Q688"/>
  <c r="R688" s="1"/>
  <c r="U688"/>
  <c r="V688" s="1"/>
  <c r="S688"/>
  <c r="T688" s="1"/>
  <c r="W687"/>
  <c r="X687" s="1"/>
  <c r="Y687"/>
  <c r="Z687" s="1"/>
  <c r="S687"/>
  <c r="T687" s="1"/>
  <c r="Q687"/>
  <c r="R687" s="1"/>
  <c r="U687"/>
  <c r="V687" s="1"/>
  <c r="Y685"/>
  <c r="Z685" s="1"/>
  <c r="Q685"/>
  <c r="R685" s="1"/>
  <c r="U685"/>
  <c r="V685" s="1"/>
  <c r="W685"/>
  <c r="X685" s="1"/>
  <c r="S685"/>
  <c r="T685" s="1"/>
  <c r="S691"/>
  <c r="T691" s="1"/>
  <c r="W691"/>
  <c r="X691" s="1"/>
  <c r="Q691"/>
  <c r="R691" s="1"/>
  <c r="U691"/>
  <c r="V691" s="1"/>
  <c r="Y691"/>
  <c r="Z691" s="1"/>
  <c r="Y693"/>
  <c r="Z693" s="1"/>
  <c r="Q693"/>
  <c r="R693" s="1"/>
  <c r="U693"/>
  <c r="V693" s="1"/>
  <c r="W693"/>
  <c r="X693" s="1"/>
  <c r="S693"/>
  <c r="T693" s="1"/>
  <c r="S686"/>
  <c r="T686" s="1"/>
  <c r="Q686"/>
  <c r="R686" s="1"/>
  <c r="U686"/>
  <c r="V686" s="1"/>
  <c r="Y686"/>
  <c r="Z686" s="1"/>
  <c r="W686"/>
  <c r="X686" s="1"/>
  <c r="U690"/>
  <c r="V690" s="1"/>
  <c r="Q690"/>
  <c r="R690" s="1"/>
  <c r="S690"/>
  <c r="T690" s="1"/>
  <c r="Y690"/>
  <c r="Z690" s="1"/>
  <c r="W690"/>
  <c r="X690" s="1"/>
  <c r="Y689"/>
  <c r="Z689" s="1"/>
  <c r="W689"/>
  <c r="X689" s="1"/>
  <c r="Q689"/>
  <c r="R689" s="1"/>
  <c r="U689"/>
  <c r="V689" s="1"/>
  <c r="S689"/>
  <c r="T689" s="1"/>
  <c r="Y675"/>
  <c r="Z675" s="1"/>
  <c r="U675"/>
  <c r="V675" s="1"/>
  <c r="W675"/>
  <c r="X675" s="1"/>
  <c r="Q675"/>
  <c r="R675" s="1"/>
  <c r="S675"/>
  <c r="T675" s="1"/>
  <c r="W684"/>
  <c r="X684" s="1"/>
  <c r="Y684"/>
  <c r="Z684" s="1"/>
  <c r="Q684"/>
  <c r="R684" s="1"/>
  <c r="U684"/>
  <c r="V684" s="1"/>
  <c r="S684"/>
  <c r="T684" s="1"/>
  <c r="S683"/>
  <c r="T683" s="1"/>
  <c r="Y683"/>
  <c r="Z683" s="1"/>
  <c r="U683"/>
  <c r="V683" s="1"/>
  <c r="Q683"/>
  <c r="R683" s="1"/>
  <c r="W683"/>
  <c r="X683" s="1"/>
  <c r="Q673"/>
  <c r="R673" s="1"/>
  <c r="Y673"/>
  <c r="Z673" s="1"/>
  <c r="U673"/>
  <c r="V673" s="1"/>
  <c r="S673"/>
  <c r="T673" s="1"/>
  <c r="W673"/>
  <c r="X673" s="1"/>
  <c r="Y672"/>
  <c r="Z672" s="1"/>
  <c r="W672"/>
  <c r="X672" s="1"/>
  <c r="U672"/>
  <c r="V672" s="1"/>
  <c r="Q672"/>
  <c r="R672" s="1"/>
  <c r="S672"/>
  <c r="T672" s="1"/>
  <c r="Y681"/>
  <c r="Z681" s="1"/>
  <c r="S681"/>
  <c r="T681" s="1"/>
  <c r="W681"/>
  <c r="X681" s="1"/>
  <c r="Q681"/>
  <c r="R681" s="1"/>
  <c r="U681"/>
  <c r="V681" s="1"/>
  <c r="Y682"/>
  <c r="Z682" s="1"/>
  <c r="S682"/>
  <c r="T682" s="1"/>
  <c r="W682"/>
  <c r="X682" s="1"/>
  <c r="U682"/>
  <c r="V682" s="1"/>
  <c r="Q682"/>
  <c r="R682" s="1"/>
  <c r="Q674"/>
  <c r="R674" s="1"/>
  <c r="W674"/>
  <c r="X674" s="1"/>
  <c r="U674"/>
  <c r="V674" s="1"/>
  <c r="Y674"/>
  <c r="Z674" s="1"/>
  <c r="S674"/>
  <c r="T674" s="1"/>
  <c r="U676"/>
  <c r="V676" s="1"/>
  <c r="Q676"/>
  <c r="R676" s="1"/>
  <c r="W676"/>
  <c r="X676" s="1"/>
  <c r="S676"/>
  <c r="T676" s="1"/>
  <c r="Y676"/>
  <c r="Z676" s="1"/>
  <c r="U680"/>
  <c r="V680" s="1"/>
  <c r="Q680"/>
  <c r="R680" s="1"/>
  <c r="S680"/>
  <c r="T680" s="1"/>
  <c r="Y680"/>
  <c r="Z680" s="1"/>
  <c r="W680"/>
  <c r="X680" s="1"/>
  <c r="U677"/>
  <c r="V677" s="1"/>
  <c r="W677"/>
  <c r="X677" s="1"/>
  <c r="S677"/>
  <c r="T677" s="1"/>
  <c r="Y677"/>
  <c r="Z677" s="1"/>
  <c r="Q677"/>
  <c r="R677" s="1"/>
  <c r="U679"/>
  <c r="V679" s="1"/>
  <c r="W679"/>
  <c r="X679" s="1"/>
  <c r="Q679"/>
  <c r="R679" s="1"/>
  <c r="S679"/>
  <c r="T679" s="1"/>
  <c r="Y679"/>
  <c r="Z679" s="1"/>
  <c r="M40" i="25"/>
  <c r="N40" s="1"/>
  <c r="G40"/>
  <c r="H40" s="1"/>
  <c r="M41" i="22"/>
  <c r="N41" s="1"/>
  <c r="O41" s="1"/>
  <c r="N41" i="31"/>
  <c r="W41" s="1"/>
  <c r="X41" s="1"/>
  <c r="U697" i="28"/>
  <c r="V697" s="1"/>
  <c r="Y697"/>
  <c r="Z697" s="1"/>
  <c r="Q697"/>
  <c r="R697" s="1"/>
  <c r="S697"/>
  <c r="T697" s="1"/>
  <c r="W697"/>
  <c r="X697" s="1"/>
  <c r="Q696"/>
  <c r="R696" s="1"/>
  <c r="W696"/>
  <c r="X696" s="1"/>
  <c r="U696"/>
  <c r="V696" s="1"/>
  <c r="Y696"/>
  <c r="Z696" s="1"/>
  <c r="S696"/>
  <c r="T696" s="1"/>
  <c r="S671"/>
  <c r="T671" s="1"/>
  <c r="Q671"/>
  <c r="R671" s="1"/>
  <c r="E40" i="25"/>
  <c r="F40" s="1"/>
  <c r="I40"/>
  <c r="J40" s="1"/>
  <c r="N41" i="37"/>
  <c r="W694" i="28"/>
  <c r="X694" s="1"/>
  <c r="U694"/>
  <c r="V694" s="1"/>
  <c r="S694"/>
  <c r="T694" s="1"/>
  <c r="Q694"/>
  <c r="R694" s="1"/>
  <c r="Y694"/>
  <c r="Z694" s="1"/>
  <c r="Q695"/>
  <c r="R695" s="1"/>
  <c r="W695"/>
  <c r="X695" s="1"/>
  <c r="U695"/>
  <c r="V695" s="1"/>
  <c r="S695"/>
  <c r="T695" s="1"/>
  <c r="Y695"/>
  <c r="Z695" s="1"/>
  <c r="K41" i="25"/>
  <c r="L41" s="1"/>
  <c r="E41"/>
  <c r="F41" s="1"/>
  <c r="M41"/>
  <c r="N41" s="1"/>
  <c r="I41"/>
  <c r="J41" s="1"/>
  <c r="G41"/>
  <c r="H41" s="1"/>
  <c r="Y671" i="28"/>
  <c r="Z671" s="1"/>
  <c r="U671"/>
  <c r="V671" s="1"/>
  <c r="S670"/>
  <c r="T670" s="1"/>
  <c r="U670"/>
  <c r="V670" s="1"/>
  <c r="W670"/>
  <c r="X670" s="1"/>
  <c r="Q665"/>
  <c r="R665" s="1"/>
  <c r="S665"/>
  <c r="T665" s="1"/>
  <c r="Y665"/>
  <c r="Z665" s="1"/>
  <c r="U665"/>
  <c r="V665" s="1"/>
  <c r="W665"/>
  <c r="X665" s="1"/>
  <c r="Y667"/>
  <c r="Z667" s="1"/>
  <c r="S667"/>
  <c r="T667" s="1"/>
  <c r="Q667"/>
  <c r="R667" s="1"/>
  <c r="U667"/>
  <c r="V667" s="1"/>
  <c r="W667"/>
  <c r="X667" s="1"/>
  <c r="I40" i="22"/>
  <c r="J40" s="1"/>
  <c r="K40"/>
  <c r="L40" s="1"/>
  <c r="G40"/>
  <c r="H40" s="1"/>
  <c r="E40"/>
  <c r="F40" s="1"/>
  <c r="M40"/>
  <c r="N40" s="1"/>
  <c r="N40" i="37"/>
  <c r="Q664" i="28"/>
  <c r="R664" s="1"/>
  <c r="Y664"/>
  <c r="Z664" s="1"/>
  <c r="W664"/>
  <c r="X664" s="1"/>
  <c r="U664"/>
  <c r="V664" s="1"/>
  <c r="S664"/>
  <c r="T664" s="1"/>
  <c r="U668"/>
  <c r="V668" s="1"/>
  <c r="Q668"/>
  <c r="R668" s="1"/>
  <c r="Y668"/>
  <c r="Z668" s="1"/>
  <c r="W668"/>
  <c r="X668" s="1"/>
  <c r="S668"/>
  <c r="T668" s="1"/>
  <c r="S669"/>
  <c r="T669" s="1"/>
  <c r="Q669"/>
  <c r="R669" s="1"/>
  <c r="U669"/>
  <c r="V669" s="1"/>
  <c r="W669"/>
  <c r="X669" s="1"/>
  <c r="Y669"/>
  <c r="Z669" s="1"/>
  <c r="W662"/>
  <c r="X662" s="1"/>
  <c r="Y662"/>
  <c r="Z662" s="1"/>
  <c r="U662"/>
  <c r="V662" s="1"/>
  <c r="Q662"/>
  <c r="R662" s="1"/>
  <c r="S662"/>
  <c r="T662" s="1"/>
  <c r="Y661"/>
  <c r="Z661" s="1"/>
  <c r="U661"/>
  <c r="V661" s="1"/>
  <c r="Q661"/>
  <c r="R661" s="1"/>
  <c r="W661"/>
  <c r="X661" s="1"/>
  <c r="S661"/>
  <c r="T661" s="1"/>
  <c r="W663"/>
  <c r="X663" s="1"/>
  <c r="Q663"/>
  <c r="R663" s="1"/>
  <c r="Y663"/>
  <c r="Z663" s="1"/>
  <c r="S663"/>
  <c r="T663" s="1"/>
  <c r="U663"/>
  <c r="V663" s="1"/>
  <c r="U666"/>
  <c r="V666" s="1"/>
  <c r="Q666"/>
  <c r="R666" s="1"/>
  <c r="S666"/>
  <c r="T666" s="1"/>
  <c r="Y666"/>
  <c r="Z666" s="1"/>
  <c r="W666"/>
  <c r="X666" s="1"/>
  <c r="N40" i="31"/>
  <c r="Q657" i="28"/>
  <c r="R657" s="1"/>
  <c r="W657"/>
  <c r="X657" s="1"/>
  <c r="U657"/>
  <c r="V657" s="1"/>
  <c r="S657"/>
  <c r="T657" s="1"/>
  <c r="Y657"/>
  <c r="Z657" s="1"/>
  <c r="Y655"/>
  <c r="Z655" s="1"/>
  <c r="W655"/>
  <c r="X655" s="1"/>
  <c r="Q655"/>
  <c r="R655" s="1"/>
  <c r="U655"/>
  <c r="V655" s="1"/>
  <c r="S655"/>
  <c r="T655" s="1"/>
  <c r="Q659"/>
  <c r="R659" s="1"/>
  <c r="S659"/>
  <c r="T659" s="1"/>
  <c r="Y659"/>
  <c r="Z659" s="1"/>
  <c r="W659"/>
  <c r="X659" s="1"/>
  <c r="U659"/>
  <c r="V659" s="1"/>
  <c r="U654"/>
  <c r="V654" s="1"/>
  <c r="S654"/>
  <c r="T654" s="1"/>
  <c r="Y654"/>
  <c r="Z654" s="1"/>
  <c r="Q654"/>
  <c r="R654" s="1"/>
  <c r="W654"/>
  <c r="X654" s="1"/>
  <c r="Y660"/>
  <c r="Z660" s="1"/>
  <c r="W660"/>
  <c r="X660" s="1"/>
  <c r="U660"/>
  <c r="V660" s="1"/>
  <c r="S660"/>
  <c r="T660" s="1"/>
  <c r="Q660"/>
  <c r="R660" s="1"/>
  <c r="K39" i="22"/>
  <c r="L39" s="1"/>
  <c r="Q658" i="28"/>
  <c r="R658" s="1"/>
  <c r="Y658"/>
  <c r="Z658" s="1"/>
  <c r="S658"/>
  <c r="T658" s="1"/>
  <c r="U658"/>
  <c r="V658" s="1"/>
  <c r="W658"/>
  <c r="X658" s="1"/>
  <c r="Q656"/>
  <c r="R656" s="1"/>
  <c r="W656"/>
  <c r="X656" s="1"/>
  <c r="Y656"/>
  <c r="Z656" s="1"/>
  <c r="U656"/>
  <c r="V656" s="1"/>
  <c r="S656"/>
  <c r="T656" s="1"/>
  <c r="Q638"/>
  <c r="R638" s="1"/>
  <c r="E39" i="22"/>
  <c r="I39"/>
  <c r="J39" s="1"/>
  <c r="Y650" i="28"/>
  <c r="Z650" s="1"/>
  <c r="U650"/>
  <c r="V650" s="1"/>
  <c r="W651"/>
  <c r="X651" s="1"/>
  <c r="Q651"/>
  <c r="R651" s="1"/>
  <c r="Y651"/>
  <c r="Z651" s="1"/>
  <c r="U651"/>
  <c r="V651" s="1"/>
  <c r="S651"/>
  <c r="T651" s="1"/>
  <c r="S652"/>
  <c r="T652" s="1"/>
  <c r="W652"/>
  <c r="X652" s="1"/>
  <c r="U652"/>
  <c r="V652" s="1"/>
  <c r="Y652"/>
  <c r="Z652" s="1"/>
  <c r="Q652"/>
  <c r="R652" s="1"/>
  <c r="W653"/>
  <c r="X653" s="1"/>
  <c r="U653"/>
  <c r="V653" s="1"/>
  <c r="S653"/>
  <c r="T653" s="1"/>
  <c r="Y653"/>
  <c r="Z653" s="1"/>
  <c r="Q653"/>
  <c r="R653" s="1"/>
  <c r="S649"/>
  <c r="T649" s="1"/>
  <c r="Y649"/>
  <c r="Z649" s="1"/>
  <c r="W649"/>
  <c r="X649" s="1"/>
  <c r="Q649"/>
  <c r="R649" s="1"/>
  <c r="U649"/>
  <c r="V649" s="1"/>
  <c r="U648"/>
  <c r="V648" s="1"/>
  <c r="Q648"/>
  <c r="R648" s="1"/>
  <c r="W648"/>
  <c r="X648" s="1"/>
  <c r="S648"/>
  <c r="T648" s="1"/>
  <c r="Y648"/>
  <c r="Z648" s="1"/>
  <c r="W647"/>
  <c r="X647" s="1"/>
  <c r="Q647"/>
  <c r="R647" s="1"/>
  <c r="Y647"/>
  <c r="Z647" s="1"/>
  <c r="S647"/>
  <c r="T647" s="1"/>
  <c r="U647"/>
  <c r="V647" s="1"/>
  <c r="Q646"/>
  <c r="R646" s="1"/>
  <c r="S646"/>
  <c r="T646" s="1"/>
  <c r="Y646"/>
  <c r="Z646" s="1"/>
  <c r="W646"/>
  <c r="X646" s="1"/>
  <c r="U646"/>
  <c r="V646" s="1"/>
  <c r="S645"/>
  <c r="T645" s="1"/>
  <c r="U645"/>
  <c r="V645" s="1"/>
  <c r="W645"/>
  <c r="X645" s="1"/>
  <c r="Y645"/>
  <c r="Z645" s="1"/>
  <c r="Q645"/>
  <c r="R645" s="1"/>
  <c r="S644"/>
  <c r="T644" s="1"/>
  <c r="Q644"/>
  <c r="R644" s="1"/>
  <c r="W644"/>
  <c r="X644" s="1"/>
  <c r="Y644"/>
  <c r="Z644" s="1"/>
  <c r="U644"/>
  <c r="V644" s="1"/>
  <c r="U642"/>
  <c r="V642" s="1"/>
  <c r="Q642"/>
  <c r="R642" s="1"/>
  <c r="S642"/>
  <c r="T642" s="1"/>
  <c r="Y642"/>
  <c r="Z642" s="1"/>
  <c r="W642"/>
  <c r="X642" s="1"/>
  <c r="Y641"/>
  <c r="Z641" s="1"/>
  <c r="W641"/>
  <c r="X641" s="1"/>
  <c r="Q641"/>
  <c r="R641" s="1"/>
  <c r="U641"/>
  <c r="V641" s="1"/>
  <c r="S641"/>
  <c r="T641" s="1"/>
  <c r="U640"/>
  <c r="V640" s="1"/>
  <c r="S640"/>
  <c r="T640" s="1"/>
  <c r="Q640"/>
  <c r="R640" s="1"/>
  <c r="Y640"/>
  <c r="Z640" s="1"/>
  <c r="W640"/>
  <c r="X640" s="1"/>
  <c r="K39" i="25"/>
  <c r="L39" s="1"/>
  <c r="E39"/>
  <c r="I39"/>
  <c r="J39" s="1"/>
  <c r="G39"/>
  <c r="H39" s="1"/>
  <c r="M39"/>
  <c r="N39" s="1"/>
  <c r="N39" i="31"/>
  <c r="Q637" i="28"/>
  <c r="R637" s="1"/>
  <c r="W637"/>
  <c r="X637" s="1"/>
  <c r="U637"/>
  <c r="V637" s="1"/>
  <c r="S637"/>
  <c r="T637" s="1"/>
  <c r="Y637"/>
  <c r="Z637" s="1"/>
  <c r="E39" i="37"/>
  <c r="N39" s="1"/>
  <c r="F39" i="22"/>
  <c r="Y643" i="28"/>
  <c r="Z643" s="1"/>
  <c r="S643"/>
  <c r="T643" s="1"/>
  <c r="Q643"/>
  <c r="R643" s="1"/>
  <c r="W643"/>
  <c r="X643" s="1"/>
  <c r="U643"/>
  <c r="V643" s="1"/>
  <c r="Q614"/>
  <c r="R614" s="1"/>
  <c r="Y614"/>
  <c r="Z614" s="1"/>
  <c r="U614"/>
  <c r="V614" s="1"/>
  <c r="W614"/>
  <c r="X614" s="1"/>
  <c r="S626"/>
  <c r="T626" s="1"/>
  <c r="U635"/>
  <c r="V635" s="1"/>
  <c r="Q635"/>
  <c r="R635" s="1"/>
  <c r="W635"/>
  <c r="X635" s="1"/>
  <c r="S635"/>
  <c r="T635" s="1"/>
  <c r="Y635"/>
  <c r="Z635" s="1"/>
  <c r="S632"/>
  <c r="T632" s="1"/>
  <c r="W632"/>
  <c r="X632" s="1"/>
  <c r="Q632"/>
  <c r="R632" s="1"/>
  <c r="Y632"/>
  <c r="Z632" s="1"/>
  <c r="U632"/>
  <c r="V632" s="1"/>
  <c r="Y633"/>
  <c r="Z633" s="1"/>
  <c r="S633"/>
  <c r="T633" s="1"/>
  <c r="Q633"/>
  <c r="R633" s="1"/>
  <c r="U633"/>
  <c r="V633" s="1"/>
  <c r="W633"/>
  <c r="X633" s="1"/>
  <c r="W634"/>
  <c r="X634" s="1"/>
  <c r="Q634"/>
  <c r="R634" s="1"/>
  <c r="U634"/>
  <c r="V634" s="1"/>
  <c r="S634"/>
  <c r="T634" s="1"/>
  <c r="Y634"/>
  <c r="Z634" s="1"/>
  <c r="Y636"/>
  <c r="Z636" s="1"/>
  <c r="Q636"/>
  <c r="R636" s="1"/>
  <c r="U636"/>
  <c r="V636" s="1"/>
  <c r="W636"/>
  <c r="X636" s="1"/>
  <c r="S636"/>
  <c r="T636" s="1"/>
  <c r="W626"/>
  <c r="X626" s="1"/>
  <c r="Y620"/>
  <c r="Z620" s="1"/>
  <c r="Q620"/>
  <c r="R620" s="1"/>
  <c r="Y628"/>
  <c r="Z628" s="1"/>
  <c r="W628"/>
  <c r="X628" s="1"/>
  <c r="Q628"/>
  <c r="R628" s="1"/>
  <c r="S628"/>
  <c r="T628" s="1"/>
  <c r="U628"/>
  <c r="V628" s="1"/>
  <c r="Y626"/>
  <c r="Z626" s="1"/>
  <c r="S627"/>
  <c r="T627" s="1"/>
  <c r="Q627"/>
  <c r="R627" s="1"/>
  <c r="W627"/>
  <c r="X627" s="1"/>
  <c r="Y627"/>
  <c r="Z627" s="1"/>
  <c r="U627"/>
  <c r="V627" s="1"/>
  <c r="Q626"/>
  <c r="R626" s="1"/>
  <c r="Q629"/>
  <c r="R629" s="1"/>
  <c r="S629"/>
  <c r="T629" s="1"/>
  <c r="U629"/>
  <c r="V629" s="1"/>
  <c r="W629"/>
  <c r="X629" s="1"/>
  <c r="Y629"/>
  <c r="Z629" s="1"/>
  <c r="U620"/>
  <c r="V620" s="1"/>
  <c r="Y625"/>
  <c r="Z625" s="1"/>
  <c r="U625"/>
  <c r="V625" s="1"/>
  <c r="Q625"/>
  <c r="R625" s="1"/>
  <c r="W625"/>
  <c r="X625" s="1"/>
  <c r="S625"/>
  <c r="T625" s="1"/>
  <c r="S623"/>
  <c r="T623" s="1"/>
  <c r="W623"/>
  <c r="X623" s="1"/>
  <c r="U623"/>
  <c r="V623" s="1"/>
  <c r="Y623"/>
  <c r="Z623" s="1"/>
  <c r="Q623"/>
  <c r="R623" s="1"/>
  <c r="Q624"/>
  <c r="R624" s="1"/>
  <c r="U624"/>
  <c r="V624" s="1"/>
  <c r="Y624"/>
  <c r="Z624" s="1"/>
  <c r="W624"/>
  <c r="X624" s="1"/>
  <c r="S624"/>
  <c r="T624" s="1"/>
  <c r="S622"/>
  <c r="T622" s="1"/>
  <c r="Y622"/>
  <c r="Z622" s="1"/>
  <c r="W622"/>
  <c r="X622" s="1"/>
  <c r="Q622"/>
  <c r="R622" s="1"/>
  <c r="U622"/>
  <c r="V622" s="1"/>
  <c r="S620"/>
  <c r="T620" s="1"/>
  <c r="U617"/>
  <c r="V617" s="1"/>
  <c r="S617"/>
  <c r="T617" s="1"/>
  <c r="Q617"/>
  <c r="R617" s="1"/>
  <c r="Y617"/>
  <c r="Z617" s="1"/>
  <c r="W617"/>
  <c r="X617" s="1"/>
  <c r="E38" i="31"/>
  <c r="N38" s="1"/>
  <c r="Y616" i="28"/>
  <c r="Z616" s="1"/>
  <c r="Q616"/>
  <c r="R616" s="1"/>
  <c r="U616"/>
  <c r="V616" s="1"/>
  <c r="W616"/>
  <c r="X616" s="1"/>
  <c r="S616"/>
  <c r="T616" s="1"/>
  <c r="E38" i="37"/>
  <c r="N38" s="1"/>
  <c r="Q613" i="28"/>
  <c r="R613" s="1"/>
  <c r="W613"/>
  <c r="X613" s="1"/>
  <c r="S613"/>
  <c r="T613" s="1"/>
  <c r="U613"/>
  <c r="V613" s="1"/>
  <c r="Y613"/>
  <c r="Z613" s="1"/>
  <c r="S615"/>
  <c r="T615" s="1"/>
  <c r="Y615"/>
  <c r="Z615" s="1"/>
  <c r="U615"/>
  <c r="V615" s="1"/>
  <c r="Q615"/>
  <c r="R615" s="1"/>
  <c r="W615"/>
  <c r="X615" s="1"/>
  <c r="K38" i="25"/>
  <c r="L38" s="1"/>
  <c r="E38"/>
  <c r="F38" s="1"/>
  <c r="M38"/>
  <c r="N38" s="1"/>
  <c r="G38"/>
  <c r="H38" s="1"/>
  <c r="I38"/>
  <c r="J38" s="1"/>
  <c r="S619" i="28"/>
  <c r="T619" s="1"/>
  <c r="U619"/>
  <c r="V619" s="1"/>
  <c r="Q619"/>
  <c r="R619" s="1"/>
  <c r="Y619"/>
  <c r="Z619" s="1"/>
  <c r="W619"/>
  <c r="X619" s="1"/>
  <c r="U618"/>
  <c r="V618" s="1"/>
  <c r="Y618"/>
  <c r="Z618" s="1"/>
  <c r="S618"/>
  <c r="T618" s="1"/>
  <c r="W618"/>
  <c r="X618" s="1"/>
  <c r="Q618"/>
  <c r="R618" s="1"/>
  <c r="Q621"/>
  <c r="R621" s="1"/>
  <c r="Y621"/>
  <c r="Z621" s="1"/>
  <c r="U621"/>
  <c r="V621" s="1"/>
  <c r="W621"/>
  <c r="X621" s="1"/>
  <c r="S621"/>
  <c r="T621" s="1"/>
  <c r="G38" i="22"/>
  <c r="H38" s="1"/>
  <c r="M38"/>
  <c r="N38" s="1"/>
  <c r="I38"/>
  <c r="J38" s="1"/>
  <c r="K38"/>
  <c r="L38" s="1"/>
  <c r="E38"/>
  <c r="F38" s="1"/>
  <c r="S610" i="28"/>
  <c r="T610" s="1"/>
  <c r="U610"/>
  <c r="V610" s="1"/>
  <c r="Y610"/>
  <c r="Z610" s="1"/>
  <c r="W610"/>
  <c r="X610" s="1"/>
  <c r="Q610"/>
  <c r="R610" s="1"/>
  <c r="Y600"/>
  <c r="Z600" s="1"/>
  <c r="Q600"/>
  <c r="R600" s="1"/>
  <c r="S600"/>
  <c r="T600" s="1"/>
  <c r="U600"/>
  <c r="V600" s="1"/>
  <c r="W600"/>
  <c r="X600" s="1"/>
  <c r="S594"/>
  <c r="T594" s="1"/>
  <c r="Y594"/>
  <c r="Z594" s="1"/>
  <c r="U594"/>
  <c r="V594" s="1"/>
  <c r="W594"/>
  <c r="X594" s="1"/>
  <c r="Q594"/>
  <c r="R594" s="1"/>
  <c r="Y609"/>
  <c r="Z609" s="1"/>
  <c r="Q609"/>
  <c r="R609" s="1"/>
  <c r="S609"/>
  <c r="T609" s="1"/>
  <c r="W609"/>
  <c r="X609" s="1"/>
  <c r="U609"/>
  <c r="V609" s="1"/>
  <c r="S591"/>
  <c r="T591" s="1"/>
  <c r="Y591"/>
  <c r="Z591" s="1"/>
  <c r="U591"/>
  <c r="V591" s="1"/>
  <c r="W591"/>
  <c r="X591" s="1"/>
  <c r="Q591"/>
  <c r="R591" s="1"/>
  <c r="Y597"/>
  <c r="Z597" s="1"/>
  <c r="U597"/>
  <c r="V597" s="1"/>
  <c r="Q597"/>
  <c r="R597" s="1"/>
  <c r="W597"/>
  <c r="X597" s="1"/>
  <c r="S597"/>
  <c r="T597" s="1"/>
  <c r="U612"/>
  <c r="V612" s="1"/>
  <c r="W612"/>
  <c r="X612" s="1"/>
  <c r="Y612"/>
  <c r="Z612" s="1"/>
  <c r="S612"/>
  <c r="T612" s="1"/>
  <c r="Q612"/>
  <c r="R612" s="1"/>
  <c r="G37" i="22"/>
  <c r="H37" s="1"/>
  <c r="K37"/>
  <c r="L37" s="1"/>
  <c r="M37"/>
  <c r="N37" s="1"/>
  <c r="E37"/>
  <c r="F37" s="1"/>
  <c r="I37"/>
  <c r="J37" s="1"/>
  <c r="Q599" i="28"/>
  <c r="R599" s="1"/>
  <c r="U599"/>
  <c r="V599" s="1"/>
  <c r="S599"/>
  <c r="T599" s="1"/>
  <c r="W599"/>
  <c r="X599" s="1"/>
  <c r="Y599"/>
  <c r="Z599" s="1"/>
  <c r="U605"/>
  <c r="V605" s="1"/>
  <c r="Q605"/>
  <c r="R605" s="1"/>
  <c r="Y605"/>
  <c r="Z605" s="1"/>
  <c r="S605"/>
  <c r="T605" s="1"/>
  <c r="W605"/>
  <c r="X605" s="1"/>
  <c r="U589"/>
  <c r="V589" s="1"/>
  <c r="W589"/>
  <c r="X589" s="1"/>
  <c r="Q589"/>
  <c r="R589" s="1"/>
  <c r="S589"/>
  <c r="T589" s="1"/>
  <c r="Y589"/>
  <c r="Z589" s="1"/>
  <c r="Q608"/>
  <c r="R608" s="1"/>
  <c r="U608"/>
  <c r="V608" s="1"/>
  <c r="W608"/>
  <c r="X608" s="1"/>
  <c r="Y608"/>
  <c r="Z608" s="1"/>
  <c r="S608"/>
  <c r="T608" s="1"/>
  <c r="Y593"/>
  <c r="Z593" s="1"/>
  <c r="S593"/>
  <c r="T593" s="1"/>
  <c r="Q593"/>
  <c r="R593" s="1"/>
  <c r="U593"/>
  <c r="V593" s="1"/>
  <c r="W593"/>
  <c r="X593" s="1"/>
  <c r="E37" i="37"/>
  <c r="N37" s="1"/>
  <c r="U595" i="28"/>
  <c r="V595" s="1"/>
  <c r="W595"/>
  <c r="X595" s="1"/>
  <c r="Y595"/>
  <c r="Z595" s="1"/>
  <c r="S595"/>
  <c r="T595" s="1"/>
  <c r="Q595"/>
  <c r="R595" s="1"/>
  <c r="S611"/>
  <c r="T611" s="1"/>
  <c r="U611"/>
  <c r="V611" s="1"/>
  <c r="W611"/>
  <c r="X611" s="1"/>
  <c r="Y611"/>
  <c r="Z611" s="1"/>
  <c r="Q611"/>
  <c r="R611" s="1"/>
  <c r="N37" i="31"/>
  <c r="Y592" i="28"/>
  <c r="Z592" s="1"/>
  <c r="Q592"/>
  <c r="R592" s="1"/>
  <c r="S592"/>
  <c r="T592" s="1"/>
  <c r="U592"/>
  <c r="V592" s="1"/>
  <c r="W592"/>
  <c r="X592" s="1"/>
  <c r="Y596"/>
  <c r="Z596" s="1"/>
  <c r="S596"/>
  <c r="T596" s="1"/>
  <c r="U596"/>
  <c r="V596" s="1"/>
  <c r="Q596"/>
  <c r="R596" s="1"/>
  <c r="W596"/>
  <c r="X596" s="1"/>
  <c r="K37" i="25"/>
  <c r="L37" s="1"/>
  <c r="G37"/>
  <c r="H37" s="1"/>
  <c r="M37"/>
  <c r="N37" s="1"/>
  <c r="I37"/>
  <c r="J37" s="1"/>
  <c r="E37"/>
  <c r="F37" s="1"/>
  <c r="Y606" i="28"/>
  <c r="Z606" s="1"/>
  <c r="U606"/>
  <c r="V606" s="1"/>
  <c r="Q606"/>
  <c r="R606" s="1"/>
  <c r="S606"/>
  <c r="T606" s="1"/>
  <c r="W606"/>
  <c r="X606" s="1"/>
  <c r="S590"/>
  <c r="T590" s="1"/>
  <c r="U590"/>
  <c r="V590" s="1"/>
  <c r="Y590"/>
  <c r="Z590" s="1"/>
  <c r="W590"/>
  <c r="X590" s="1"/>
  <c r="Q590"/>
  <c r="R590" s="1"/>
  <c r="Y36" i="34"/>
  <c r="Z36" s="1"/>
  <c r="S568" i="28"/>
  <c r="T568" s="1"/>
  <c r="U568"/>
  <c r="V568" s="1"/>
  <c r="Y568"/>
  <c r="Z568" s="1"/>
  <c r="Q568"/>
  <c r="R568" s="1"/>
  <c r="W568"/>
  <c r="X568" s="1"/>
  <c r="U579"/>
  <c r="V579" s="1"/>
  <c r="Y579"/>
  <c r="Z579" s="1"/>
  <c r="W579"/>
  <c r="X579" s="1"/>
  <c r="S579"/>
  <c r="T579" s="1"/>
  <c r="Q579"/>
  <c r="R579" s="1"/>
  <c r="Q567"/>
  <c r="R567" s="1"/>
  <c r="W567"/>
  <c r="X567" s="1"/>
  <c r="U567"/>
  <c r="V567" s="1"/>
  <c r="Y567"/>
  <c r="Z567" s="1"/>
  <c r="S567"/>
  <c r="T567" s="1"/>
  <c r="Q584"/>
  <c r="R584" s="1"/>
  <c r="Y584"/>
  <c r="Z584" s="1"/>
  <c r="U584"/>
  <c r="V584" s="1"/>
  <c r="W584"/>
  <c r="X584" s="1"/>
  <c r="S584"/>
  <c r="T584" s="1"/>
  <c r="W578"/>
  <c r="X578" s="1"/>
  <c r="Q578"/>
  <c r="R578" s="1"/>
  <c r="Y578"/>
  <c r="Z578" s="1"/>
  <c r="U578"/>
  <c r="V578" s="1"/>
  <c r="S578"/>
  <c r="T578" s="1"/>
  <c r="U580"/>
  <c r="V580" s="1"/>
  <c r="Y580"/>
  <c r="Z580" s="1"/>
  <c r="S580"/>
  <c r="T580" s="1"/>
  <c r="Q580"/>
  <c r="R580" s="1"/>
  <c r="W580"/>
  <c r="X580" s="1"/>
  <c r="S571"/>
  <c r="T571" s="1"/>
  <c r="U571"/>
  <c r="V571" s="1"/>
  <c r="Q571"/>
  <c r="R571" s="1"/>
  <c r="Y571"/>
  <c r="Z571" s="1"/>
  <c r="W571"/>
  <c r="X571" s="1"/>
  <c r="W569"/>
  <c r="X569" s="1"/>
  <c r="U569"/>
  <c r="V569" s="1"/>
  <c r="Q569"/>
  <c r="R569" s="1"/>
  <c r="S569"/>
  <c r="T569" s="1"/>
  <c r="Y569"/>
  <c r="Z569" s="1"/>
  <c r="Y575"/>
  <c r="Z575" s="1"/>
  <c r="U575"/>
  <c r="V575" s="1"/>
  <c r="S575"/>
  <c r="T575" s="1"/>
  <c r="W575"/>
  <c r="X575" s="1"/>
  <c r="Q575"/>
  <c r="R575" s="1"/>
  <c r="S574"/>
  <c r="T574" s="1"/>
  <c r="U574"/>
  <c r="V574" s="1"/>
  <c r="W574"/>
  <c r="X574" s="1"/>
  <c r="Q574"/>
  <c r="R574" s="1"/>
  <c r="Y574"/>
  <c r="Z574" s="1"/>
  <c r="Y583"/>
  <c r="Z583" s="1"/>
  <c r="U583"/>
  <c r="V583" s="1"/>
  <c r="S583"/>
  <c r="T583" s="1"/>
  <c r="Q583"/>
  <c r="R583" s="1"/>
  <c r="W583"/>
  <c r="X583" s="1"/>
  <c r="Y573"/>
  <c r="Z573" s="1"/>
  <c r="W573"/>
  <c r="X573" s="1"/>
  <c r="S573"/>
  <c r="T573" s="1"/>
  <c r="U573"/>
  <c r="V573" s="1"/>
  <c r="Q573"/>
  <c r="R573" s="1"/>
  <c r="U565"/>
  <c r="V565" s="1"/>
  <c r="S565"/>
  <c r="T565" s="1"/>
  <c r="Y565"/>
  <c r="Z565" s="1"/>
  <c r="Q565"/>
  <c r="R565" s="1"/>
  <c r="W565"/>
  <c r="X565" s="1"/>
  <c r="N36" i="37"/>
  <c r="I36" i="25"/>
  <c r="J36" s="1"/>
  <c r="K36"/>
  <c r="L36" s="1"/>
  <c r="E36"/>
  <c r="F36" s="1"/>
  <c r="G36"/>
  <c r="H36" s="1"/>
  <c r="M36"/>
  <c r="N36" s="1"/>
  <c r="W586" i="28"/>
  <c r="X586" s="1"/>
  <c r="Q586"/>
  <c r="R586" s="1"/>
  <c r="U586"/>
  <c r="V586" s="1"/>
  <c r="S586"/>
  <c r="T586" s="1"/>
  <c r="Y586"/>
  <c r="Z586" s="1"/>
  <c r="Q566"/>
  <c r="R566" s="1"/>
  <c r="Y566"/>
  <c r="Z566" s="1"/>
  <c r="W566"/>
  <c r="X566" s="1"/>
  <c r="U566"/>
  <c r="V566" s="1"/>
  <c r="S566"/>
  <c r="T566" s="1"/>
  <c r="I36" i="22"/>
  <c r="J36" s="1"/>
  <c r="G36"/>
  <c r="H36" s="1"/>
  <c r="E36"/>
  <c r="F36" s="1"/>
  <c r="M36"/>
  <c r="N36" s="1"/>
  <c r="K36"/>
  <c r="L36" s="1"/>
  <c r="S582" i="28"/>
  <c r="T582" s="1"/>
  <c r="U582"/>
  <c r="V582" s="1"/>
  <c r="W582"/>
  <c r="X582" s="1"/>
  <c r="Y582"/>
  <c r="Z582" s="1"/>
  <c r="Q582"/>
  <c r="R582" s="1"/>
  <c r="Q577"/>
  <c r="R577" s="1"/>
  <c r="S577"/>
  <c r="T577" s="1"/>
  <c r="Y577"/>
  <c r="Z577" s="1"/>
  <c r="W577"/>
  <c r="X577" s="1"/>
  <c r="U577"/>
  <c r="V577" s="1"/>
  <c r="U570"/>
  <c r="V570" s="1"/>
  <c r="Q570"/>
  <c r="R570" s="1"/>
  <c r="W570"/>
  <c r="X570" s="1"/>
  <c r="Y570"/>
  <c r="Z570" s="1"/>
  <c r="S570"/>
  <c r="T570" s="1"/>
  <c r="U588"/>
  <c r="V588" s="1"/>
  <c r="Y588"/>
  <c r="Z588" s="1"/>
  <c r="S588"/>
  <c r="T588" s="1"/>
  <c r="Q588"/>
  <c r="R588" s="1"/>
  <c r="W588"/>
  <c r="X588" s="1"/>
  <c r="N36" i="31"/>
  <c r="U36" i="34"/>
  <c r="V36" s="1"/>
  <c r="W36"/>
  <c r="X36" s="1"/>
  <c r="Y561" i="28"/>
  <c r="Z561" s="1"/>
  <c r="W561"/>
  <c r="X561" s="1"/>
  <c r="Q561"/>
  <c r="R561" s="1"/>
  <c r="U561"/>
  <c r="V561" s="1"/>
  <c r="S561"/>
  <c r="T561" s="1"/>
  <c r="M35" i="22"/>
  <c r="N35" s="1"/>
  <c r="G35"/>
  <c r="H35" s="1"/>
  <c r="S552" i="28"/>
  <c r="T552" s="1"/>
  <c r="S558"/>
  <c r="T558" s="1"/>
  <c r="W558"/>
  <c r="X558" s="1"/>
  <c r="Y558"/>
  <c r="Z558" s="1"/>
  <c r="U558"/>
  <c r="V558" s="1"/>
  <c r="Q558"/>
  <c r="R558" s="1"/>
  <c r="I35" i="22"/>
  <c r="J35" s="1"/>
  <c r="W547" i="28"/>
  <c r="X547" s="1"/>
  <c r="Y552"/>
  <c r="Z552" s="1"/>
  <c r="W564"/>
  <c r="X564" s="1"/>
  <c r="Q564"/>
  <c r="R564" s="1"/>
  <c r="S564"/>
  <c r="T564" s="1"/>
  <c r="U564"/>
  <c r="V564" s="1"/>
  <c r="Y564"/>
  <c r="Z564" s="1"/>
  <c r="Q560"/>
  <c r="R560" s="1"/>
  <c r="U560"/>
  <c r="V560" s="1"/>
  <c r="W560"/>
  <c r="X560" s="1"/>
  <c r="S560"/>
  <c r="T560" s="1"/>
  <c r="Y560"/>
  <c r="Z560" s="1"/>
  <c r="K35" i="22"/>
  <c r="L35" s="1"/>
  <c r="W552" i="28"/>
  <c r="X552" s="1"/>
  <c r="U562"/>
  <c r="V562" s="1"/>
  <c r="Y562"/>
  <c r="Z562" s="1"/>
  <c r="S562"/>
  <c r="T562" s="1"/>
  <c r="W562"/>
  <c r="X562" s="1"/>
  <c r="Q562"/>
  <c r="R562" s="1"/>
  <c r="Y559"/>
  <c r="Z559" s="1"/>
  <c r="U559"/>
  <c r="V559" s="1"/>
  <c r="S559"/>
  <c r="T559" s="1"/>
  <c r="Q559"/>
  <c r="R559" s="1"/>
  <c r="W559"/>
  <c r="X559" s="1"/>
  <c r="U557"/>
  <c r="V557" s="1"/>
  <c r="S557"/>
  <c r="T557" s="1"/>
  <c r="Y557"/>
  <c r="Z557" s="1"/>
  <c r="Q557"/>
  <c r="R557" s="1"/>
  <c r="W557"/>
  <c r="X557" s="1"/>
  <c r="S543"/>
  <c r="T543" s="1"/>
  <c r="Q553"/>
  <c r="R553" s="1"/>
  <c r="S553"/>
  <c r="T553" s="1"/>
  <c r="U555"/>
  <c r="V555" s="1"/>
  <c r="S555"/>
  <c r="T555" s="1"/>
  <c r="W555"/>
  <c r="X555" s="1"/>
  <c r="Y555"/>
  <c r="Z555" s="1"/>
  <c r="Q555"/>
  <c r="R555" s="1"/>
  <c r="N35" i="37"/>
  <c r="W35" s="1"/>
  <c r="X35" s="1"/>
  <c r="Q543" i="28"/>
  <c r="R543" s="1"/>
  <c r="W543"/>
  <c r="X543" s="1"/>
  <c r="Y551"/>
  <c r="Z551" s="1"/>
  <c r="U551"/>
  <c r="V551" s="1"/>
  <c r="Q551"/>
  <c r="R551" s="1"/>
  <c r="W551"/>
  <c r="X551" s="1"/>
  <c r="S551"/>
  <c r="T551" s="1"/>
  <c r="Y550"/>
  <c r="Z550" s="1"/>
  <c r="S550"/>
  <c r="T550" s="1"/>
  <c r="W550"/>
  <c r="X550" s="1"/>
  <c r="U550"/>
  <c r="V550" s="1"/>
  <c r="Q550"/>
  <c r="R550" s="1"/>
  <c r="U554"/>
  <c r="V554" s="1"/>
  <c r="W554"/>
  <c r="X554" s="1"/>
  <c r="Q554"/>
  <c r="R554" s="1"/>
  <c r="S554"/>
  <c r="T554" s="1"/>
  <c r="Y554"/>
  <c r="Z554" s="1"/>
  <c r="Y543"/>
  <c r="Z543" s="1"/>
  <c r="K35" i="25"/>
  <c r="L35" s="1"/>
  <c r="E35"/>
  <c r="F35" s="1"/>
  <c r="I35"/>
  <c r="J35" s="1"/>
  <c r="G35"/>
  <c r="H35" s="1"/>
  <c r="M35"/>
  <c r="N35" s="1"/>
  <c r="F35" i="22"/>
  <c r="W548" i="28"/>
  <c r="X548" s="1"/>
  <c r="Y548"/>
  <c r="Z548" s="1"/>
  <c r="U548"/>
  <c r="V548" s="1"/>
  <c r="S548"/>
  <c r="T548" s="1"/>
  <c r="Q548"/>
  <c r="R548" s="1"/>
  <c r="Y542"/>
  <c r="Z542" s="1"/>
  <c r="S542"/>
  <c r="T542" s="1"/>
  <c r="Q542"/>
  <c r="R542" s="1"/>
  <c r="W542"/>
  <c r="X542" s="1"/>
  <c r="U542"/>
  <c r="V542" s="1"/>
  <c r="E35" i="31"/>
  <c r="N35" s="1"/>
  <c r="S546" i="28"/>
  <c r="T546" s="1"/>
  <c r="W546"/>
  <c r="X546" s="1"/>
  <c r="Y546"/>
  <c r="Z546" s="1"/>
  <c r="Q546"/>
  <c r="R546" s="1"/>
  <c r="U546"/>
  <c r="V546" s="1"/>
  <c r="Y541"/>
  <c r="Z541" s="1"/>
  <c r="S541"/>
  <c r="T541" s="1"/>
  <c r="U541"/>
  <c r="V541" s="1"/>
  <c r="Q541"/>
  <c r="R541" s="1"/>
  <c r="W541"/>
  <c r="X541" s="1"/>
  <c r="Q549"/>
  <c r="R549" s="1"/>
  <c r="S549"/>
  <c r="T549" s="1"/>
  <c r="W549"/>
  <c r="X549" s="1"/>
  <c r="U549"/>
  <c r="V549" s="1"/>
  <c r="Y549"/>
  <c r="Z549" s="1"/>
  <c r="Q544"/>
  <c r="R544" s="1"/>
  <c r="W544"/>
  <c r="X544" s="1"/>
  <c r="S544"/>
  <c r="T544" s="1"/>
  <c r="U544"/>
  <c r="V544" s="1"/>
  <c r="Y544"/>
  <c r="Z544" s="1"/>
  <c r="S545"/>
  <c r="T545" s="1"/>
  <c r="Q545"/>
  <c r="R545" s="1"/>
  <c r="Y545"/>
  <c r="Z545" s="1"/>
  <c r="W545"/>
  <c r="X545" s="1"/>
  <c r="U545"/>
  <c r="V545" s="1"/>
  <c r="U35" i="37"/>
  <c r="V35" s="1"/>
  <c r="Q535" i="28"/>
  <c r="R535" s="1"/>
  <c r="U535"/>
  <c r="V535" s="1"/>
  <c r="S535"/>
  <c r="T535" s="1"/>
  <c r="W535"/>
  <c r="X535" s="1"/>
  <c r="Y535"/>
  <c r="Z535" s="1"/>
  <c r="W538"/>
  <c r="X538" s="1"/>
  <c r="Q538"/>
  <c r="R538" s="1"/>
  <c r="U538"/>
  <c r="V538" s="1"/>
  <c r="Y538"/>
  <c r="Z538" s="1"/>
  <c r="S538"/>
  <c r="T538" s="1"/>
  <c r="M34" i="22"/>
  <c r="N34" s="1"/>
  <c r="W537" i="28"/>
  <c r="X537" s="1"/>
  <c r="U537"/>
  <c r="V537" s="1"/>
  <c r="Q537"/>
  <c r="R537" s="1"/>
  <c r="S537"/>
  <c r="T537" s="1"/>
  <c r="Y537"/>
  <c r="Z537" s="1"/>
  <c r="U534"/>
  <c r="V534" s="1"/>
  <c r="Y534"/>
  <c r="Z534" s="1"/>
  <c r="S534"/>
  <c r="T534" s="1"/>
  <c r="Q534"/>
  <c r="R534" s="1"/>
  <c r="W534"/>
  <c r="X534" s="1"/>
  <c r="W536"/>
  <c r="X536" s="1"/>
  <c r="S536"/>
  <c r="T536" s="1"/>
  <c r="U536"/>
  <c r="V536" s="1"/>
  <c r="Y536"/>
  <c r="Z536" s="1"/>
  <c r="Q536"/>
  <c r="R536" s="1"/>
  <c r="S539"/>
  <c r="T539" s="1"/>
  <c r="W539"/>
  <c r="X539" s="1"/>
  <c r="Q539"/>
  <c r="R539" s="1"/>
  <c r="Y539"/>
  <c r="Z539" s="1"/>
  <c r="U539"/>
  <c r="V539" s="1"/>
  <c r="I34" i="22"/>
  <c r="J34" s="1"/>
  <c r="Q532" i="28"/>
  <c r="R532" s="1"/>
  <c r="Y532"/>
  <c r="Z532" s="1"/>
  <c r="W532"/>
  <c r="X532" s="1"/>
  <c r="S532"/>
  <c r="T532" s="1"/>
  <c r="U532"/>
  <c r="V532" s="1"/>
  <c r="Y530"/>
  <c r="Z530" s="1"/>
  <c r="W530"/>
  <c r="X530" s="1"/>
  <c r="Y531"/>
  <c r="Z531" s="1"/>
  <c r="W531"/>
  <c r="X531" s="1"/>
  <c r="S531"/>
  <c r="T531" s="1"/>
  <c r="U531"/>
  <c r="V531" s="1"/>
  <c r="Q531"/>
  <c r="R531" s="1"/>
  <c r="U530"/>
  <c r="V530" s="1"/>
  <c r="S530"/>
  <c r="T530" s="1"/>
  <c r="U533"/>
  <c r="V533" s="1"/>
  <c r="Y533"/>
  <c r="Z533" s="1"/>
  <c r="Q533"/>
  <c r="R533" s="1"/>
  <c r="W533"/>
  <c r="X533" s="1"/>
  <c r="S533"/>
  <c r="T533" s="1"/>
  <c r="Q526"/>
  <c r="R526" s="1"/>
  <c r="W526"/>
  <c r="X526" s="1"/>
  <c r="U526"/>
  <c r="V526" s="1"/>
  <c r="S526"/>
  <c r="T526" s="1"/>
  <c r="Y526"/>
  <c r="Z526" s="1"/>
  <c r="Q34" i="34"/>
  <c r="R34" s="1"/>
  <c r="U529" i="28"/>
  <c r="V529" s="1"/>
  <c r="Q529"/>
  <c r="R529" s="1"/>
  <c r="W529"/>
  <c r="X529" s="1"/>
  <c r="S529"/>
  <c r="T529" s="1"/>
  <c r="Y529"/>
  <c r="Z529" s="1"/>
  <c r="W527"/>
  <c r="X527" s="1"/>
  <c r="Y527"/>
  <c r="Z527" s="1"/>
  <c r="S527"/>
  <c r="T527" s="1"/>
  <c r="Q527"/>
  <c r="R527" s="1"/>
  <c r="U527"/>
  <c r="V527" s="1"/>
  <c r="Q528"/>
  <c r="R528" s="1"/>
  <c r="W528"/>
  <c r="X528" s="1"/>
  <c r="S528"/>
  <c r="T528" s="1"/>
  <c r="U528"/>
  <c r="V528" s="1"/>
  <c r="Y528"/>
  <c r="Z528" s="1"/>
  <c r="W522"/>
  <c r="X522" s="1"/>
  <c r="S522"/>
  <c r="T522" s="1"/>
  <c r="Q522"/>
  <c r="R522" s="1"/>
  <c r="U522"/>
  <c r="V522" s="1"/>
  <c r="Y522"/>
  <c r="Z522" s="1"/>
  <c r="Q525"/>
  <c r="R525" s="1"/>
  <c r="S525"/>
  <c r="T525" s="1"/>
  <c r="Y525"/>
  <c r="Z525" s="1"/>
  <c r="U525"/>
  <c r="V525" s="1"/>
  <c r="W525"/>
  <c r="X525" s="1"/>
  <c r="Q518"/>
  <c r="R518" s="1"/>
  <c r="W518"/>
  <c r="X518" s="1"/>
  <c r="U518"/>
  <c r="V518" s="1"/>
  <c r="Y518"/>
  <c r="Z518" s="1"/>
  <c r="S518"/>
  <c r="T518" s="1"/>
  <c r="W519"/>
  <c r="X519" s="1"/>
  <c r="Q519"/>
  <c r="R519" s="1"/>
  <c r="U519"/>
  <c r="V519" s="1"/>
  <c r="Y519"/>
  <c r="Z519" s="1"/>
  <c r="S519"/>
  <c r="T519" s="1"/>
  <c r="N34" i="31"/>
  <c r="U523" i="28"/>
  <c r="V523" s="1"/>
  <c r="S523"/>
  <c r="T523" s="1"/>
  <c r="W523"/>
  <c r="X523" s="1"/>
  <c r="Q523"/>
  <c r="R523" s="1"/>
  <c r="Y523"/>
  <c r="Z523" s="1"/>
  <c r="E34" i="25"/>
  <c r="F34" s="1"/>
  <c r="G34"/>
  <c r="H34" s="1"/>
  <c r="M34"/>
  <c r="N34" s="1"/>
  <c r="I34"/>
  <c r="J34" s="1"/>
  <c r="K34"/>
  <c r="L34" s="1"/>
  <c r="N34" i="37"/>
  <c r="S520" i="28"/>
  <c r="T520" s="1"/>
  <c r="Y520"/>
  <c r="Z520" s="1"/>
  <c r="W520"/>
  <c r="X520" s="1"/>
  <c r="U520"/>
  <c r="V520" s="1"/>
  <c r="Q520"/>
  <c r="R520" s="1"/>
  <c r="Q517"/>
  <c r="R517" s="1"/>
  <c r="U517"/>
  <c r="V517" s="1"/>
  <c r="W517"/>
  <c r="X517" s="1"/>
  <c r="Y517"/>
  <c r="Z517" s="1"/>
  <c r="S517"/>
  <c r="T517" s="1"/>
  <c r="Y524"/>
  <c r="Z524" s="1"/>
  <c r="S524"/>
  <c r="T524" s="1"/>
  <c r="W524"/>
  <c r="X524" s="1"/>
  <c r="Q524"/>
  <c r="R524" s="1"/>
  <c r="U524"/>
  <c r="V524" s="1"/>
  <c r="S521"/>
  <c r="T521" s="1"/>
  <c r="W521"/>
  <c r="X521" s="1"/>
  <c r="U521"/>
  <c r="V521" s="1"/>
  <c r="Q521"/>
  <c r="R521" s="1"/>
  <c r="Y521"/>
  <c r="Z521" s="1"/>
  <c r="Y513"/>
  <c r="Z513" s="1"/>
  <c r="S513"/>
  <c r="T513" s="1"/>
  <c r="W513"/>
  <c r="X513" s="1"/>
  <c r="Q513"/>
  <c r="R513" s="1"/>
  <c r="U513"/>
  <c r="V513" s="1"/>
  <c r="Y495"/>
  <c r="Z495" s="1"/>
  <c r="S514"/>
  <c r="T514" s="1"/>
  <c r="W514"/>
  <c r="X514" s="1"/>
  <c r="Y514"/>
  <c r="Z514" s="1"/>
  <c r="Q514"/>
  <c r="R514" s="1"/>
  <c r="U514"/>
  <c r="V514" s="1"/>
  <c r="U510"/>
  <c r="V510" s="1"/>
  <c r="Q510"/>
  <c r="R510" s="1"/>
  <c r="Y510"/>
  <c r="Z510" s="1"/>
  <c r="S510"/>
  <c r="T510" s="1"/>
  <c r="W510"/>
  <c r="X510" s="1"/>
  <c r="W515"/>
  <c r="X515" s="1"/>
  <c r="Q515"/>
  <c r="R515" s="1"/>
  <c r="U515"/>
  <c r="V515" s="1"/>
  <c r="S515"/>
  <c r="T515" s="1"/>
  <c r="Y515"/>
  <c r="Z515" s="1"/>
  <c r="Q495"/>
  <c r="R495" s="1"/>
  <c r="Y511"/>
  <c r="Z511" s="1"/>
  <c r="Q511"/>
  <c r="R511" s="1"/>
  <c r="U511"/>
  <c r="V511" s="1"/>
  <c r="S511"/>
  <c r="T511" s="1"/>
  <c r="W511"/>
  <c r="X511" s="1"/>
  <c r="S516"/>
  <c r="T516" s="1"/>
  <c r="W516"/>
  <c r="X516" s="1"/>
  <c r="Q516"/>
  <c r="R516" s="1"/>
  <c r="Y516"/>
  <c r="Z516" s="1"/>
  <c r="U516"/>
  <c r="V516" s="1"/>
  <c r="W495"/>
  <c r="X495" s="1"/>
  <c r="U508"/>
  <c r="V508" s="1"/>
  <c r="S508"/>
  <c r="T508" s="1"/>
  <c r="Q508"/>
  <c r="R508" s="1"/>
  <c r="W508"/>
  <c r="X508" s="1"/>
  <c r="Y508"/>
  <c r="Z508" s="1"/>
  <c r="S495"/>
  <c r="T495" s="1"/>
  <c r="Y507"/>
  <c r="Z507" s="1"/>
  <c r="W507"/>
  <c r="X507" s="1"/>
  <c r="U507"/>
  <c r="V507" s="1"/>
  <c r="S507"/>
  <c r="T507" s="1"/>
  <c r="Q507"/>
  <c r="R507" s="1"/>
  <c r="Y509"/>
  <c r="Z509" s="1"/>
  <c r="W509"/>
  <c r="X509" s="1"/>
  <c r="S509"/>
  <c r="T509" s="1"/>
  <c r="U509"/>
  <c r="V509" s="1"/>
  <c r="Q509"/>
  <c r="R509" s="1"/>
  <c r="U506"/>
  <c r="V506" s="1"/>
  <c r="W506"/>
  <c r="X506" s="1"/>
  <c r="S506"/>
  <c r="T506" s="1"/>
  <c r="Y506"/>
  <c r="Z506" s="1"/>
  <c r="Q506"/>
  <c r="R506" s="1"/>
  <c r="W505"/>
  <c r="X505" s="1"/>
  <c r="U505"/>
  <c r="V505" s="1"/>
  <c r="Y505"/>
  <c r="Z505" s="1"/>
  <c r="S505"/>
  <c r="T505" s="1"/>
  <c r="Q505"/>
  <c r="R505" s="1"/>
  <c r="Y499"/>
  <c r="Z499" s="1"/>
  <c r="W499"/>
  <c r="X499" s="1"/>
  <c r="S499"/>
  <c r="T499" s="1"/>
  <c r="U499"/>
  <c r="V499" s="1"/>
  <c r="Q504"/>
  <c r="R504" s="1"/>
  <c r="W504"/>
  <c r="X504" s="1"/>
  <c r="S504"/>
  <c r="T504" s="1"/>
  <c r="U504"/>
  <c r="V504" s="1"/>
  <c r="Y504"/>
  <c r="Z504" s="1"/>
  <c r="N33" i="31"/>
  <c r="Y502" i="28"/>
  <c r="Z502" s="1"/>
  <c r="S502"/>
  <c r="T502" s="1"/>
  <c r="Q502"/>
  <c r="R502" s="1"/>
  <c r="U502"/>
  <c r="V502" s="1"/>
  <c r="W502"/>
  <c r="X502" s="1"/>
  <c r="U503"/>
  <c r="V503" s="1"/>
  <c r="S503"/>
  <c r="T503" s="1"/>
  <c r="W503"/>
  <c r="X503" s="1"/>
  <c r="Q503"/>
  <c r="R503" s="1"/>
  <c r="Y503"/>
  <c r="Z503" s="1"/>
  <c r="Y469"/>
  <c r="Z469" s="1"/>
  <c r="Q469"/>
  <c r="R469" s="1"/>
  <c r="S469"/>
  <c r="T469" s="1"/>
  <c r="U469"/>
  <c r="V469" s="1"/>
  <c r="W469"/>
  <c r="X469" s="1"/>
  <c r="Y471"/>
  <c r="Z471" s="1"/>
  <c r="W471"/>
  <c r="X471" s="1"/>
  <c r="Q471"/>
  <c r="R471" s="1"/>
  <c r="S471"/>
  <c r="T471" s="1"/>
  <c r="U471"/>
  <c r="V471" s="1"/>
  <c r="Y477"/>
  <c r="Z477" s="1"/>
  <c r="Q477"/>
  <c r="R477" s="1"/>
  <c r="U477"/>
  <c r="V477" s="1"/>
  <c r="W477"/>
  <c r="X477" s="1"/>
  <c r="S477"/>
  <c r="T477" s="1"/>
  <c r="U476"/>
  <c r="V476" s="1"/>
  <c r="S476"/>
  <c r="T476" s="1"/>
  <c r="Y476"/>
  <c r="Z476" s="1"/>
  <c r="Q476"/>
  <c r="R476" s="1"/>
  <c r="W476"/>
  <c r="X476" s="1"/>
  <c r="U472"/>
  <c r="V472" s="1"/>
  <c r="W472"/>
  <c r="X472" s="1"/>
  <c r="S472"/>
  <c r="T472" s="1"/>
  <c r="Q472"/>
  <c r="R472" s="1"/>
  <c r="Y472"/>
  <c r="Z472" s="1"/>
  <c r="Y470"/>
  <c r="Z470" s="1"/>
  <c r="Q470"/>
  <c r="R470" s="1"/>
  <c r="U470"/>
  <c r="V470" s="1"/>
  <c r="W470"/>
  <c r="X470" s="1"/>
  <c r="S470"/>
  <c r="T470" s="1"/>
  <c r="S467"/>
  <c r="T467" s="1"/>
  <c r="U467"/>
  <c r="V467" s="1"/>
  <c r="Y467"/>
  <c r="Z467" s="1"/>
  <c r="Q467"/>
  <c r="R467" s="1"/>
  <c r="W467"/>
  <c r="X467" s="1"/>
  <c r="Q468"/>
  <c r="R468" s="1"/>
  <c r="S468"/>
  <c r="T468" s="1"/>
  <c r="W468"/>
  <c r="X468" s="1"/>
  <c r="U468"/>
  <c r="V468" s="1"/>
  <c r="Y468"/>
  <c r="Z468" s="1"/>
  <c r="U466"/>
  <c r="V466" s="1"/>
  <c r="Y466"/>
  <c r="Z466" s="1"/>
  <c r="S466"/>
  <c r="T466" s="1"/>
  <c r="W466"/>
  <c r="X466" s="1"/>
  <c r="Q466"/>
  <c r="R466" s="1"/>
  <c r="I32" i="22"/>
  <c r="J32" s="1"/>
  <c r="K32"/>
  <c r="L32" s="1"/>
  <c r="O32" s="1"/>
  <c r="S500" i="28"/>
  <c r="T500" s="1"/>
  <c r="W500"/>
  <c r="X500" s="1"/>
  <c r="Y500"/>
  <c r="Z500" s="1"/>
  <c r="Q500"/>
  <c r="R500" s="1"/>
  <c r="U500"/>
  <c r="V500" s="1"/>
  <c r="Q498"/>
  <c r="R498" s="1"/>
  <c r="U498"/>
  <c r="V498" s="1"/>
  <c r="Y498"/>
  <c r="Z498" s="1"/>
  <c r="S498"/>
  <c r="T498" s="1"/>
  <c r="W498"/>
  <c r="X498" s="1"/>
  <c r="Q496"/>
  <c r="R496" s="1"/>
  <c r="U496"/>
  <c r="V496" s="1"/>
  <c r="S496"/>
  <c r="T496" s="1"/>
  <c r="W496"/>
  <c r="X496" s="1"/>
  <c r="Y496"/>
  <c r="Z496" s="1"/>
  <c r="G33" i="22"/>
  <c r="H33" s="1"/>
  <c r="I33"/>
  <c r="J33" s="1"/>
  <c r="K33"/>
  <c r="L33" s="1"/>
  <c r="M33"/>
  <c r="N33" s="1"/>
  <c r="E33"/>
  <c r="F33" s="1"/>
  <c r="Y501" i="28"/>
  <c r="Z501" s="1"/>
  <c r="W501"/>
  <c r="X501" s="1"/>
  <c r="U501"/>
  <c r="V501" s="1"/>
  <c r="S501"/>
  <c r="T501" s="1"/>
  <c r="Q501"/>
  <c r="R501" s="1"/>
  <c r="N33" i="37"/>
  <c r="W493" i="28"/>
  <c r="X493" s="1"/>
  <c r="S493"/>
  <c r="T493" s="1"/>
  <c r="U493"/>
  <c r="V493" s="1"/>
  <c r="Q493"/>
  <c r="R493" s="1"/>
  <c r="Y493"/>
  <c r="Z493" s="1"/>
  <c r="U33" i="31"/>
  <c r="V33" s="1"/>
  <c r="S33"/>
  <c r="T33" s="1"/>
  <c r="Q33"/>
  <c r="R33" s="1"/>
  <c r="W33"/>
  <c r="X33" s="1"/>
  <c r="Y33"/>
  <c r="Z33" s="1"/>
  <c r="M33" i="25"/>
  <c r="N33" s="1"/>
  <c r="K33"/>
  <c r="L33" s="1"/>
  <c r="E33"/>
  <c r="F33" s="1"/>
  <c r="I33"/>
  <c r="J33" s="1"/>
  <c r="G33"/>
  <c r="H33" s="1"/>
  <c r="U497" i="28"/>
  <c r="V497" s="1"/>
  <c r="Q497"/>
  <c r="R497" s="1"/>
  <c r="S497"/>
  <c r="T497" s="1"/>
  <c r="Y497"/>
  <c r="Z497" s="1"/>
  <c r="W497"/>
  <c r="X497" s="1"/>
  <c r="W492"/>
  <c r="X492" s="1"/>
  <c r="Y492"/>
  <c r="Z492" s="1"/>
  <c r="U492"/>
  <c r="V492" s="1"/>
  <c r="S492"/>
  <c r="T492" s="1"/>
  <c r="Q492"/>
  <c r="R492" s="1"/>
  <c r="W487"/>
  <c r="X487" s="1"/>
  <c r="Y487"/>
  <c r="Z487" s="1"/>
  <c r="Q487"/>
  <c r="R487" s="1"/>
  <c r="U487"/>
  <c r="V487" s="1"/>
  <c r="S487"/>
  <c r="T487" s="1"/>
  <c r="Y488"/>
  <c r="Z488" s="1"/>
  <c r="W488"/>
  <c r="X488" s="1"/>
  <c r="U488"/>
  <c r="V488" s="1"/>
  <c r="S488"/>
  <c r="T488" s="1"/>
  <c r="Q488"/>
  <c r="R488" s="1"/>
  <c r="S491"/>
  <c r="T491" s="1"/>
  <c r="Y491"/>
  <c r="Z491" s="1"/>
  <c r="U491"/>
  <c r="V491" s="1"/>
  <c r="W491"/>
  <c r="X491" s="1"/>
  <c r="Q491"/>
  <c r="R491" s="1"/>
  <c r="U490"/>
  <c r="V490" s="1"/>
  <c r="Y490"/>
  <c r="Z490" s="1"/>
  <c r="S490"/>
  <c r="T490" s="1"/>
  <c r="W490"/>
  <c r="X490" s="1"/>
  <c r="Q490"/>
  <c r="R490" s="1"/>
  <c r="Q486"/>
  <c r="R486" s="1"/>
  <c r="S486"/>
  <c r="T486" s="1"/>
  <c r="W486"/>
  <c r="X486" s="1"/>
  <c r="U486"/>
  <c r="V486" s="1"/>
  <c r="Y486"/>
  <c r="Z486" s="1"/>
  <c r="Q489"/>
  <c r="R489" s="1"/>
  <c r="S489"/>
  <c r="T489" s="1"/>
  <c r="W489"/>
  <c r="X489" s="1"/>
  <c r="U489"/>
  <c r="V489" s="1"/>
  <c r="Y489"/>
  <c r="Z489" s="1"/>
  <c r="Y482"/>
  <c r="Z482" s="1"/>
  <c r="W482"/>
  <c r="X482" s="1"/>
  <c r="U482"/>
  <c r="V482" s="1"/>
  <c r="Q482"/>
  <c r="R482" s="1"/>
  <c r="S482"/>
  <c r="T482" s="1"/>
  <c r="Y481"/>
  <c r="Z481" s="1"/>
  <c r="S481"/>
  <c r="T481" s="1"/>
  <c r="Q481"/>
  <c r="R481" s="1"/>
  <c r="W481"/>
  <c r="X481" s="1"/>
  <c r="U481"/>
  <c r="V481" s="1"/>
  <c r="S485"/>
  <c r="T485" s="1"/>
  <c r="Y485"/>
  <c r="Z485" s="1"/>
  <c r="W485"/>
  <c r="X485" s="1"/>
  <c r="U485"/>
  <c r="V485" s="1"/>
  <c r="Q485"/>
  <c r="R485" s="1"/>
  <c r="Y483"/>
  <c r="Z483" s="1"/>
  <c r="S483"/>
  <c r="T483" s="1"/>
  <c r="Q483"/>
  <c r="R483" s="1"/>
  <c r="W483"/>
  <c r="X483" s="1"/>
  <c r="U483"/>
  <c r="V483" s="1"/>
  <c r="S480"/>
  <c r="T480" s="1"/>
  <c r="U480"/>
  <c r="V480" s="1"/>
  <c r="Y480"/>
  <c r="Z480" s="1"/>
  <c r="Q480"/>
  <c r="R480" s="1"/>
  <c r="W480"/>
  <c r="X480" s="1"/>
  <c r="K32" i="25"/>
  <c r="L32" s="1"/>
  <c r="E32"/>
  <c r="F32" s="1"/>
  <c r="I32"/>
  <c r="J32" s="1"/>
  <c r="G32"/>
  <c r="H32" s="1"/>
  <c r="M32"/>
  <c r="N32" s="1"/>
  <c r="N32" i="37"/>
  <c r="Y479" i="28"/>
  <c r="Z479" s="1"/>
  <c r="Q479"/>
  <c r="R479" s="1"/>
  <c r="S479"/>
  <c r="T479" s="1"/>
  <c r="W479"/>
  <c r="X479" s="1"/>
  <c r="U479"/>
  <c r="V479" s="1"/>
  <c r="Q478"/>
  <c r="R478" s="1"/>
  <c r="W478"/>
  <c r="X478" s="1"/>
  <c r="U478"/>
  <c r="V478" s="1"/>
  <c r="S478"/>
  <c r="T478" s="1"/>
  <c r="Y478"/>
  <c r="Z478" s="1"/>
  <c r="U32" i="31"/>
  <c r="V32" s="1"/>
  <c r="Y32"/>
  <c r="Z32" s="1"/>
  <c r="Q32"/>
  <c r="R32" s="1"/>
  <c r="W32"/>
  <c r="X32" s="1"/>
  <c r="S32"/>
  <c r="T32" s="1"/>
  <c r="Y463" i="28"/>
  <c r="Z463" s="1"/>
  <c r="W463"/>
  <c r="X463" s="1"/>
  <c r="Q463"/>
  <c r="R463" s="1"/>
  <c r="U463"/>
  <c r="V463" s="1"/>
  <c r="S463"/>
  <c r="T463" s="1"/>
  <c r="Q462"/>
  <c r="R462" s="1"/>
  <c r="U462"/>
  <c r="V462" s="1"/>
  <c r="W462"/>
  <c r="X462" s="1"/>
  <c r="S462"/>
  <c r="T462" s="1"/>
  <c r="Y462"/>
  <c r="Z462" s="1"/>
  <c r="S464"/>
  <c r="T464" s="1"/>
  <c r="U464"/>
  <c r="V464" s="1"/>
  <c r="Y464"/>
  <c r="Z464" s="1"/>
  <c r="W464"/>
  <c r="X464" s="1"/>
  <c r="Q464"/>
  <c r="R464" s="1"/>
  <c r="Y458"/>
  <c r="Z458" s="1"/>
  <c r="S460"/>
  <c r="T460" s="1"/>
  <c r="W460"/>
  <c r="X460" s="1"/>
  <c r="Q460"/>
  <c r="R460" s="1"/>
  <c r="U460"/>
  <c r="V460" s="1"/>
  <c r="Y460"/>
  <c r="Z460" s="1"/>
  <c r="U461"/>
  <c r="V461" s="1"/>
  <c r="S461"/>
  <c r="T461" s="1"/>
  <c r="Y461"/>
  <c r="Z461" s="1"/>
  <c r="W461"/>
  <c r="X461" s="1"/>
  <c r="Q461"/>
  <c r="R461" s="1"/>
  <c r="S457"/>
  <c r="T457" s="1"/>
  <c r="U457"/>
  <c r="V457" s="1"/>
  <c r="Y457"/>
  <c r="Z457" s="1"/>
  <c r="W457"/>
  <c r="X457" s="1"/>
  <c r="Q457"/>
  <c r="R457" s="1"/>
  <c r="S456"/>
  <c r="T456" s="1"/>
  <c r="Q456"/>
  <c r="R456" s="1"/>
  <c r="Y456"/>
  <c r="Z456" s="1"/>
  <c r="W456"/>
  <c r="X456" s="1"/>
  <c r="U456"/>
  <c r="V456" s="1"/>
  <c r="U31" i="34"/>
  <c r="V31" s="1"/>
  <c r="N31" i="31"/>
  <c r="U31" s="1"/>
  <c r="V31" s="1"/>
  <c r="I31" i="22"/>
  <c r="J31" s="1"/>
  <c r="K31"/>
  <c r="L31" s="1"/>
  <c r="Y454" i="28"/>
  <c r="Z454" s="1"/>
  <c r="S454"/>
  <c r="T454" s="1"/>
  <c r="W454"/>
  <c r="X454" s="1"/>
  <c r="U454"/>
  <c r="V454" s="1"/>
  <c r="Q454"/>
  <c r="R454" s="1"/>
  <c r="N31" i="37"/>
  <c r="S31" s="1"/>
  <c r="T31" s="1"/>
  <c r="W455" i="28"/>
  <c r="X455" s="1"/>
  <c r="U455"/>
  <c r="V455" s="1"/>
  <c r="S455"/>
  <c r="T455" s="1"/>
  <c r="Y455"/>
  <c r="Z455" s="1"/>
  <c r="Q455"/>
  <c r="R455" s="1"/>
  <c r="G31" i="22"/>
  <c r="H31" s="1"/>
  <c r="E31"/>
  <c r="F31" s="1"/>
  <c r="U453" i="28"/>
  <c r="V453" s="1"/>
  <c r="S453"/>
  <c r="T453" s="1"/>
  <c r="Q453"/>
  <c r="R453" s="1"/>
  <c r="W453"/>
  <c r="X453" s="1"/>
  <c r="Y453"/>
  <c r="Z453" s="1"/>
  <c r="K31" i="25"/>
  <c r="L31" s="1"/>
  <c r="E31"/>
  <c r="F31" s="1"/>
  <c r="G31"/>
  <c r="H31" s="1"/>
  <c r="M31"/>
  <c r="N31" s="1"/>
  <c r="I31"/>
  <c r="J31" s="1"/>
  <c r="Y427" i="28"/>
  <c r="Z427" s="1"/>
  <c r="S427"/>
  <c r="T427" s="1"/>
  <c r="W427"/>
  <c r="X427" s="1"/>
  <c r="Q427"/>
  <c r="R427" s="1"/>
  <c r="U427"/>
  <c r="V427" s="1"/>
  <c r="U423"/>
  <c r="V423" s="1"/>
  <c r="W423"/>
  <c r="X423" s="1"/>
  <c r="Y423"/>
  <c r="Z423" s="1"/>
  <c r="S423"/>
  <c r="T423" s="1"/>
  <c r="Q423"/>
  <c r="R423" s="1"/>
  <c r="U426"/>
  <c r="V426" s="1"/>
  <c r="W426"/>
  <c r="X426" s="1"/>
  <c r="Q426"/>
  <c r="R426" s="1"/>
  <c r="S426"/>
  <c r="T426" s="1"/>
  <c r="Y426"/>
  <c r="Z426" s="1"/>
  <c r="Y431"/>
  <c r="Z431" s="1"/>
  <c r="W431"/>
  <c r="X431" s="1"/>
  <c r="S431"/>
  <c r="T431" s="1"/>
  <c r="Q431"/>
  <c r="R431" s="1"/>
  <c r="U431"/>
  <c r="V431" s="1"/>
  <c r="S425"/>
  <c r="T425" s="1"/>
  <c r="W425"/>
  <c r="X425" s="1"/>
  <c r="Q425"/>
  <c r="R425" s="1"/>
  <c r="Y425"/>
  <c r="Z425" s="1"/>
  <c r="U425"/>
  <c r="V425" s="1"/>
  <c r="S421"/>
  <c r="T421" s="1"/>
  <c r="U421"/>
  <c r="V421" s="1"/>
  <c r="Q421"/>
  <c r="R421" s="1"/>
  <c r="W421"/>
  <c r="X421" s="1"/>
  <c r="Y421"/>
  <c r="Z421" s="1"/>
  <c r="Y430"/>
  <c r="Z430" s="1"/>
  <c r="U430"/>
  <c r="V430" s="1"/>
  <c r="S430"/>
  <c r="T430" s="1"/>
  <c r="Q430"/>
  <c r="R430" s="1"/>
  <c r="W430"/>
  <c r="X430" s="1"/>
  <c r="E30" i="37"/>
  <c r="N30" s="1"/>
  <c r="I30" i="25"/>
  <c r="J30" s="1"/>
  <c r="M30"/>
  <c r="N30" s="1"/>
  <c r="K30"/>
  <c r="L30" s="1"/>
  <c r="G30"/>
  <c r="H30" s="1"/>
  <c r="E30"/>
  <c r="I30" i="22"/>
  <c r="J30" s="1"/>
  <c r="M30"/>
  <c r="N30" s="1"/>
  <c r="E30"/>
  <c r="K30"/>
  <c r="L30" s="1"/>
  <c r="G30"/>
  <c r="H30" s="1"/>
  <c r="N30" i="31"/>
  <c r="W424" i="28"/>
  <c r="X424" s="1"/>
  <c r="Q424"/>
  <c r="R424" s="1"/>
  <c r="S424"/>
  <c r="T424" s="1"/>
  <c r="Y424"/>
  <c r="Z424" s="1"/>
  <c r="U424"/>
  <c r="V424" s="1"/>
  <c r="Q429"/>
  <c r="R429" s="1"/>
  <c r="S429"/>
  <c r="T429" s="1"/>
  <c r="U429"/>
  <c r="V429" s="1"/>
  <c r="W429"/>
  <c r="X429" s="1"/>
  <c r="Y429"/>
  <c r="Z429" s="1"/>
  <c r="Q422"/>
  <c r="R422" s="1"/>
  <c r="S422"/>
  <c r="T422" s="1"/>
  <c r="U422"/>
  <c r="V422" s="1"/>
  <c r="W422"/>
  <c r="X422" s="1"/>
  <c r="Y422"/>
  <c r="Z422" s="1"/>
  <c r="Y428"/>
  <c r="Z428" s="1"/>
  <c r="U428"/>
  <c r="V428" s="1"/>
  <c r="Q428"/>
  <c r="R428" s="1"/>
  <c r="W428"/>
  <c r="X428" s="1"/>
  <c r="S428"/>
  <c r="T428" s="1"/>
  <c r="Y418"/>
  <c r="Z418" s="1"/>
  <c r="U418"/>
  <c r="V418" s="1"/>
  <c r="S418"/>
  <c r="T418" s="1"/>
  <c r="Q418"/>
  <c r="R418" s="1"/>
  <c r="W418"/>
  <c r="X418" s="1"/>
  <c r="Y403"/>
  <c r="Z403" s="1"/>
  <c r="W403"/>
  <c r="X403" s="1"/>
  <c r="Q403"/>
  <c r="R403" s="1"/>
  <c r="S403"/>
  <c r="T403" s="1"/>
  <c r="U403"/>
  <c r="V403" s="1"/>
  <c r="Q399"/>
  <c r="R399" s="1"/>
  <c r="W399"/>
  <c r="X399" s="1"/>
  <c r="U399"/>
  <c r="V399" s="1"/>
  <c r="S399"/>
  <c r="T399" s="1"/>
  <c r="Y399"/>
  <c r="Z399" s="1"/>
  <c r="S411"/>
  <c r="T411" s="1"/>
  <c r="U411"/>
  <c r="V411" s="1"/>
  <c r="Y411"/>
  <c r="Z411" s="1"/>
  <c r="W411"/>
  <c r="X411" s="1"/>
  <c r="Q411"/>
  <c r="R411" s="1"/>
  <c r="Y416"/>
  <c r="Z416" s="1"/>
  <c r="S416"/>
  <c r="T416" s="1"/>
  <c r="W416"/>
  <c r="X416" s="1"/>
  <c r="Q416"/>
  <c r="R416" s="1"/>
  <c r="U416"/>
  <c r="V416" s="1"/>
  <c r="Y410"/>
  <c r="Z410" s="1"/>
  <c r="S410"/>
  <c r="T410" s="1"/>
  <c r="Q410"/>
  <c r="R410" s="1"/>
  <c r="U410"/>
  <c r="V410" s="1"/>
  <c r="W410"/>
  <c r="X410" s="1"/>
  <c r="Q29" i="31"/>
  <c r="R29" s="1"/>
  <c r="U29"/>
  <c r="V29" s="1"/>
  <c r="U413" i="28"/>
  <c r="V413" s="1"/>
  <c r="W413"/>
  <c r="X413" s="1"/>
  <c r="Y413"/>
  <c r="Z413" s="1"/>
  <c r="S413"/>
  <c r="T413" s="1"/>
  <c r="Q413"/>
  <c r="R413" s="1"/>
  <c r="S409"/>
  <c r="T409" s="1"/>
  <c r="U409"/>
  <c r="V409" s="1"/>
  <c r="Y409"/>
  <c r="Z409" s="1"/>
  <c r="W409"/>
  <c r="X409" s="1"/>
  <c r="Q409"/>
  <c r="R409" s="1"/>
  <c r="U398"/>
  <c r="V398" s="1"/>
  <c r="Q398"/>
  <c r="R398" s="1"/>
  <c r="Y398"/>
  <c r="Z398" s="1"/>
  <c r="S398"/>
  <c r="T398" s="1"/>
  <c r="W398"/>
  <c r="X398" s="1"/>
  <c r="S415"/>
  <c r="T415" s="1"/>
  <c r="W415"/>
  <c r="X415" s="1"/>
  <c r="Y415"/>
  <c r="Z415" s="1"/>
  <c r="U415"/>
  <c r="V415" s="1"/>
  <c r="Q415"/>
  <c r="R415" s="1"/>
  <c r="Y402"/>
  <c r="Z402" s="1"/>
  <c r="Q402"/>
  <c r="R402" s="1"/>
  <c r="U402"/>
  <c r="V402" s="1"/>
  <c r="S402"/>
  <c r="T402" s="1"/>
  <c r="W402"/>
  <c r="X402" s="1"/>
  <c r="R29" i="22"/>
  <c r="S29" s="1"/>
  <c r="W407" i="28"/>
  <c r="X407" s="1"/>
  <c r="Q407"/>
  <c r="R407" s="1"/>
  <c r="U407"/>
  <c r="V407" s="1"/>
  <c r="S407"/>
  <c r="T407" s="1"/>
  <c r="Y407"/>
  <c r="Z407" s="1"/>
  <c r="W419"/>
  <c r="X419" s="1"/>
  <c r="U419"/>
  <c r="V419" s="1"/>
  <c r="Q419"/>
  <c r="R419" s="1"/>
  <c r="Y419"/>
  <c r="Z419" s="1"/>
  <c r="S419"/>
  <c r="T419" s="1"/>
  <c r="S397"/>
  <c r="T397" s="1"/>
  <c r="Q397"/>
  <c r="R397" s="1"/>
  <c r="W397"/>
  <c r="X397" s="1"/>
  <c r="Y397"/>
  <c r="Z397" s="1"/>
  <c r="U397"/>
  <c r="V397" s="1"/>
  <c r="W408"/>
  <c r="X408" s="1"/>
  <c r="Q408"/>
  <c r="R408" s="1"/>
  <c r="U408"/>
  <c r="V408" s="1"/>
  <c r="Y408"/>
  <c r="Z408" s="1"/>
  <c r="S408"/>
  <c r="T408" s="1"/>
  <c r="U406"/>
  <c r="V406" s="1"/>
  <c r="W406"/>
  <c r="X406" s="1"/>
  <c r="Q406"/>
  <c r="R406" s="1"/>
  <c r="S406"/>
  <c r="T406" s="1"/>
  <c r="Y406"/>
  <c r="Z406" s="1"/>
  <c r="Y420"/>
  <c r="Z420" s="1"/>
  <c r="U420"/>
  <c r="V420" s="1"/>
  <c r="Q420"/>
  <c r="R420" s="1"/>
  <c r="S420"/>
  <c r="T420" s="1"/>
  <c r="W420"/>
  <c r="X420" s="1"/>
  <c r="E29" i="37"/>
  <c r="N29" s="1"/>
  <c r="W417" i="28"/>
  <c r="X417" s="1"/>
  <c r="Q417"/>
  <c r="R417" s="1"/>
  <c r="S417"/>
  <c r="T417" s="1"/>
  <c r="Y417"/>
  <c r="Z417" s="1"/>
  <c r="U417"/>
  <c r="V417" s="1"/>
  <c r="S401"/>
  <c r="T401" s="1"/>
  <c r="W401"/>
  <c r="X401" s="1"/>
  <c r="Y401"/>
  <c r="Z401" s="1"/>
  <c r="U401"/>
  <c r="V401" s="1"/>
  <c r="Q401"/>
  <c r="R401" s="1"/>
  <c r="I29" i="25"/>
  <c r="J29" s="1"/>
  <c r="G29"/>
  <c r="H29" s="1"/>
  <c r="K29"/>
  <c r="L29" s="1"/>
  <c r="M29"/>
  <c r="N29" s="1"/>
  <c r="E29"/>
  <c r="F29" s="1"/>
  <c r="Y414" i="28"/>
  <c r="Z414" s="1"/>
  <c r="S414"/>
  <c r="T414" s="1"/>
  <c r="Q414"/>
  <c r="R414" s="1"/>
  <c r="U414"/>
  <c r="V414" s="1"/>
  <c r="W414"/>
  <c r="X414" s="1"/>
  <c r="Q395"/>
  <c r="R395" s="1"/>
  <c r="U395"/>
  <c r="V395" s="1"/>
  <c r="S395"/>
  <c r="T395" s="1"/>
  <c r="Y395"/>
  <c r="Z395" s="1"/>
  <c r="W395"/>
  <c r="X395" s="1"/>
  <c r="U390"/>
  <c r="V390" s="1"/>
  <c r="Q390"/>
  <c r="R390" s="1"/>
  <c r="S390"/>
  <c r="T390" s="1"/>
  <c r="Y390"/>
  <c r="Z390" s="1"/>
  <c r="W390"/>
  <c r="X390" s="1"/>
  <c r="W393"/>
  <c r="X393" s="1"/>
  <c r="U393"/>
  <c r="V393" s="1"/>
  <c r="S393"/>
  <c r="T393" s="1"/>
  <c r="Y393"/>
  <c r="Z393" s="1"/>
  <c r="Q393"/>
  <c r="R393" s="1"/>
  <c r="U391"/>
  <c r="V391" s="1"/>
  <c r="S391"/>
  <c r="T391" s="1"/>
  <c r="Y391"/>
  <c r="Z391" s="1"/>
  <c r="Q391"/>
  <c r="R391" s="1"/>
  <c r="W391"/>
  <c r="X391" s="1"/>
  <c r="W374"/>
  <c r="X374" s="1"/>
  <c r="S394"/>
  <c r="T394" s="1"/>
  <c r="Y394"/>
  <c r="Z394" s="1"/>
  <c r="U394"/>
  <c r="V394" s="1"/>
  <c r="Q394"/>
  <c r="R394" s="1"/>
  <c r="W394"/>
  <c r="X394" s="1"/>
  <c r="Y392"/>
  <c r="Z392" s="1"/>
  <c r="Q392"/>
  <c r="R392" s="1"/>
  <c r="W392"/>
  <c r="X392" s="1"/>
  <c r="S392"/>
  <c r="T392" s="1"/>
  <c r="U392"/>
  <c r="V392" s="1"/>
  <c r="Y374"/>
  <c r="Z374" s="1"/>
  <c r="U387"/>
  <c r="V387" s="1"/>
  <c r="W387"/>
  <c r="X387" s="1"/>
  <c r="Q387"/>
  <c r="R387" s="1"/>
  <c r="S387"/>
  <c r="T387" s="1"/>
  <c r="Y387"/>
  <c r="Z387" s="1"/>
  <c r="U388"/>
  <c r="V388" s="1"/>
  <c r="Y388"/>
  <c r="Z388" s="1"/>
  <c r="Q388"/>
  <c r="R388" s="1"/>
  <c r="W388"/>
  <c r="X388" s="1"/>
  <c r="S388"/>
  <c r="T388" s="1"/>
  <c r="Y389"/>
  <c r="Z389" s="1"/>
  <c r="W389"/>
  <c r="X389" s="1"/>
  <c r="S389"/>
  <c r="T389" s="1"/>
  <c r="Q389"/>
  <c r="R389" s="1"/>
  <c r="U389"/>
  <c r="V389" s="1"/>
  <c r="Q386"/>
  <c r="R386" s="1"/>
  <c r="S386"/>
  <c r="T386" s="1"/>
  <c r="Y386"/>
  <c r="Z386" s="1"/>
  <c r="W386"/>
  <c r="X386" s="1"/>
  <c r="U386"/>
  <c r="V386" s="1"/>
  <c r="W385"/>
  <c r="X385" s="1"/>
  <c r="U385"/>
  <c r="V385" s="1"/>
  <c r="S385"/>
  <c r="T385" s="1"/>
  <c r="Y385"/>
  <c r="Z385" s="1"/>
  <c r="Q385"/>
  <c r="R385" s="1"/>
  <c r="W383"/>
  <c r="X383" s="1"/>
  <c r="Q383"/>
  <c r="R383" s="1"/>
  <c r="U383"/>
  <c r="V383" s="1"/>
  <c r="S383"/>
  <c r="T383" s="1"/>
  <c r="Y383"/>
  <c r="Z383" s="1"/>
  <c r="I28" i="22"/>
  <c r="J28" s="1"/>
  <c r="S374" i="28"/>
  <c r="T374" s="1"/>
  <c r="M28" i="22"/>
  <c r="N28" s="1"/>
  <c r="E28"/>
  <c r="K28"/>
  <c r="L28" s="1"/>
  <c r="W384" i="28"/>
  <c r="X384" s="1"/>
  <c r="U384"/>
  <c r="V384" s="1"/>
  <c r="S384"/>
  <c r="T384" s="1"/>
  <c r="Q384"/>
  <c r="R384" s="1"/>
  <c r="Y384"/>
  <c r="Z384" s="1"/>
  <c r="Y382"/>
  <c r="Z382" s="1"/>
  <c r="W382"/>
  <c r="X382" s="1"/>
  <c r="U382"/>
  <c r="V382" s="1"/>
  <c r="S382"/>
  <c r="T382" s="1"/>
  <c r="Q382"/>
  <c r="R382" s="1"/>
  <c r="Y379"/>
  <c r="Z379" s="1"/>
  <c r="W379"/>
  <c r="X379" s="1"/>
  <c r="S379"/>
  <c r="T379" s="1"/>
  <c r="Q379"/>
  <c r="R379" s="1"/>
  <c r="U379"/>
  <c r="V379" s="1"/>
  <c r="S378"/>
  <c r="T378" s="1"/>
  <c r="W378"/>
  <c r="X378" s="1"/>
  <c r="Y378"/>
  <c r="Z378" s="1"/>
  <c r="Q378"/>
  <c r="R378" s="1"/>
  <c r="U378"/>
  <c r="V378" s="1"/>
  <c r="Y380"/>
  <c r="Z380" s="1"/>
  <c r="S380"/>
  <c r="T380" s="1"/>
  <c r="W380"/>
  <c r="X380" s="1"/>
  <c r="Q380"/>
  <c r="R380" s="1"/>
  <c r="U380"/>
  <c r="V380" s="1"/>
  <c r="U375"/>
  <c r="V375" s="1"/>
  <c r="S375"/>
  <c r="T375" s="1"/>
  <c r="Y375"/>
  <c r="Z375" s="1"/>
  <c r="Q375"/>
  <c r="R375" s="1"/>
  <c r="W375"/>
  <c r="X375" s="1"/>
  <c r="W377"/>
  <c r="X377" s="1"/>
  <c r="U377"/>
  <c r="V377" s="1"/>
  <c r="S377"/>
  <c r="T377" s="1"/>
  <c r="Q377"/>
  <c r="R377" s="1"/>
  <c r="Y377"/>
  <c r="Z377" s="1"/>
  <c r="U376"/>
  <c r="V376" s="1"/>
  <c r="S376"/>
  <c r="T376" s="1"/>
  <c r="W376"/>
  <c r="X376" s="1"/>
  <c r="Y376"/>
  <c r="Z376" s="1"/>
  <c r="Q376"/>
  <c r="R376" s="1"/>
  <c r="S373"/>
  <c r="T373" s="1"/>
  <c r="Q373"/>
  <c r="R373" s="1"/>
  <c r="W373"/>
  <c r="X373" s="1"/>
  <c r="Y373"/>
  <c r="Z373" s="1"/>
  <c r="U373"/>
  <c r="V373" s="1"/>
  <c r="G28" i="25"/>
  <c r="H28" s="1"/>
  <c r="M28"/>
  <c r="N28" s="1"/>
  <c r="I28"/>
  <c r="J28" s="1"/>
  <c r="K28"/>
  <c r="L28" s="1"/>
  <c r="E28"/>
  <c r="F28" s="1"/>
  <c r="S381" i="28"/>
  <c r="T381" s="1"/>
  <c r="Q381"/>
  <c r="R381" s="1"/>
  <c r="Y381"/>
  <c r="Z381" s="1"/>
  <c r="W381"/>
  <c r="X381" s="1"/>
  <c r="U381"/>
  <c r="V381" s="1"/>
  <c r="N28" i="37"/>
  <c r="E28" i="31"/>
  <c r="N28" s="1"/>
  <c r="F28" i="22"/>
  <c r="Q367" i="28"/>
  <c r="R367" s="1"/>
  <c r="W367"/>
  <c r="X367" s="1"/>
  <c r="Y367"/>
  <c r="Z367" s="1"/>
  <c r="U367"/>
  <c r="V367" s="1"/>
  <c r="S367"/>
  <c r="T367" s="1"/>
  <c r="Y366"/>
  <c r="Z366" s="1"/>
  <c r="W366"/>
  <c r="X366" s="1"/>
  <c r="U366"/>
  <c r="V366" s="1"/>
  <c r="S366"/>
  <c r="T366" s="1"/>
  <c r="Q366"/>
  <c r="R366" s="1"/>
  <c r="Y360"/>
  <c r="Z360" s="1"/>
  <c r="Q370"/>
  <c r="R370" s="1"/>
  <c r="S370"/>
  <c r="T370" s="1"/>
  <c r="Y370"/>
  <c r="Z370" s="1"/>
  <c r="W370"/>
  <c r="X370" s="1"/>
  <c r="U370"/>
  <c r="V370" s="1"/>
  <c r="U360"/>
  <c r="V360" s="1"/>
  <c r="U368"/>
  <c r="V368" s="1"/>
  <c r="S368"/>
  <c r="T368" s="1"/>
  <c r="W368"/>
  <c r="X368" s="1"/>
  <c r="Y368"/>
  <c r="Z368" s="1"/>
  <c r="Q368"/>
  <c r="R368" s="1"/>
  <c r="Q360"/>
  <c r="R360" s="1"/>
  <c r="W372"/>
  <c r="X372" s="1"/>
  <c r="U372"/>
  <c r="V372" s="1"/>
  <c r="Y372"/>
  <c r="Z372" s="1"/>
  <c r="S372"/>
  <c r="T372" s="1"/>
  <c r="Q372"/>
  <c r="R372" s="1"/>
  <c r="S371"/>
  <c r="T371" s="1"/>
  <c r="U371"/>
  <c r="V371" s="1"/>
  <c r="Y371"/>
  <c r="Z371" s="1"/>
  <c r="W371"/>
  <c r="X371" s="1"/>
  <c r="Q371"/>
  <c r="R371" s="1"/>
  <c r="Q369"/>
  <c r="R369" s="1"/>
  <c r="Y369"/>
  <c r="Z369" s="1"/>
  <c r="W369"/>
  <c r="X369" s="1"/>
  <c r="U369"/>
  <c r="V369" s="1"/>
  <c r="S369"/>
  <c r="T369" s="1"/>
  <c r="Y363"/>
  <c r="Z363" s="1"/>
  <c r="W363"/>
  <c r="X363" s="1"/>
  <c r="Q363"/>
  <c r="R363" s="1"/>
  <c r="U363"/>
  <c r="V363" s="1"/>
  <c r="S363"/>
  <c r="T363" s="1"/>
  <c r="U365"/>
  <c r="V365" s="1"/>
  <c r="Y365"/>
  <c r="Z365" s="1"/>
  <c r="S365"/>
  <c r="T365" s="1"/>
  <c r="Q365"/>
  <c r="R365" s="1"/>
  <c r="W365"/>
  <c r="X365" s="1"/>
  <c r="Y364"/>
  <c r="Z364" s="1"/>
  <c r="S364"/>
  <c r="T364" s="1"/>
  <c r="Q364"/>
  <c r="R364" s="1"/>
  <c r="U364"/>
  <c r="V364" s="1"/>
  <c r="W364"/>
  <c r="X364" s="1"/>
  <c r="W362"/>
  <c r="X362" s="1"/>
  <c r="Q362"/>
  <c r="R362" s="1"/>
  <c r="S362"/>
  <c r="T362" s="1"/>
  <c r="Y362"/>
  <c r="Z362" s="1"/>
  <c r="U362"/>
  <c r="V362" s="1"/>
  <c r="U359"/>
  <c r="V359" s="1"/>
  <c r="Y359"/>
  <c r="Z359" s="1"/>
  <c r="Q359"/>
  <c r="R359" s="1"/>
  <c r="W359"/>
  <c r="X359" s="1"/>
  <c r="S359"/>
  <c r="T359" s="1"/>
  <c r="Y361"/>
  <c r="Z361" s="1"/>
  <c r="Q361"/>
  <c r="R361" s="1"/>
  <c r="S361"/>
  <c r="T361" s="1"/>
  <c r="W361"/>
  <c r="X361" s="1"/>
  <c r="U361"/>
  <c r="V361" s="1"/>
  <c r="Y358"/>
  <c r="Z358" s="1"/>
  <c r="S358"/>
  <c r="T358" s="1"/>
  <c r="U358"/>
  <c r="V358" s="1"/>
  <c r="Q358"/>
  <c r="R358" s="1"/>
  <c r="W358"/>
  <c r="X358" s="1"/>
  <c r="Q356"/>
  <c r="R356" s="1"/>
  <c r="U356"/>
  <c r="V356" s="1"/>
  <c r="W356"/>
  <c r="X356" s="1"/>
  <c r="Y356"/>
  <c r="Z356" s="1"/>
  <c r="S356"/>
  <c r="T356" s="1"/>
  <c r="S354"/>
  <c r="T354" s="1"/>
  <c r="Q354"/>
  <c r="R354" s="1"/>
  <c r="Y354"/>
  <c r="Z354" s="1"/>
  <c r="W354"/>
  <c r="X354" s="1"/>
  <c r="U354"/>
  <c r="V354" s="1"/>
  <c r="Y349"/>
  <c r="Z349" s="1"/>
  <c r="W349"/>
  <c r="X349" s="1"/>
  <c r="S349"/>
  <c r="T349" s="1"/>
  <c r="U349"/>
  <c r="V349" s="1"/>
  <c r="Q349"/>
  <c r="R349" s="1"/>
  <c r="Q352"/>
  <c r="R352" s="1"/>
  <c r="S352"/>
  <c r="T352" s="1"/>
  <c r="U352"/>
  <c r="V352" s="1"/>
  <c r="W352"/>
  <c r="X352" s="1"/>
  <c r="Y352"/>
  <c r="Z352" s="1"/>
  <c r="N27" i="31"/>
  <c r="O27" i="25"/>
  <c r="S357" i="28"/>
  <c r="T357" s="1"/>
  <c r="Q357"/>
  <c r="R357" s="1"/>
  <c r="U357"/>
  <c r="V357" s="1"/>
  <c r="Y357"/>
  <c r="Z357" s="1"/>
  <c r="W357"/>
  <c r="X357" s="1"/>
  <c r="Q355"/>
  <c r="R355" s="1"/>
  <c r="S355"/>
  <c r="T355" s="1"/>
  <c r="W355"/>
  <c r="X355" s="1"/>
  <c r="Y355"/>
  <c r="Z355" s="1"/>
  <c r="U355"/>
  <c r="V355" s="1"/>
  <c r="Q351"/>
  <c r="R351" s="1"/>
  <c r="Y351"/>
  <c r="Z351" s="1"/>
  <c r="W351"/>
  <c r="X351" s="1"/>
  <c r="U351"/>
  <c r="V351" s="1"/>
  <c r="S351"/>
  <c r="T351" s="1"/>
  <c r="F27" i="22"/>
  <c r="O27" s="1"/>
  <c r="S350" i="28"/>
  <c r="T350" s="1"/>
  <c r="U350"/>
  <c r="V350" s="1"/>
  <c r="W350"/>
  <c r="X350" s="1"/>
  <c r="Q350"/>
  <c r="R350" s="1"/>
  <c r="Y350"/>
  <c r="Z350" s="1"/>
  <c r="E27" i="37"/>
  <c r="N27" s="1"/>
  <c r="M26" i="22"/>
  <c r="N26" s="1"/>
  <c r="I26"/>
  <c r="J26" s="1"/>
  <c r="G26"/>
  <c r="H26" s="1"/>
  <c r="K26" i="25"/>
  <c r="L26" s="1"/>
  <c r="S343" i="28"/>
  <c r="T343" s="1"/>
  <c r="Q343"/>
  <c r="R343" s="1"/>
  <c r="W343"/>
  <c r="X343" s="1"/>
  <c r="U343"/>
  <c r="V343" s="1"/>
  <c r="Y343"/>
  <c r="Z343" s="1"/>
  <c r="U344"/>
  <c r="V344" s="1"/>
  <c r="W344"/>
  <c r="X344" s="1"/>
  <c r="Y344"/>
  <c r="Z344" s="1"/>
  <c r="Q344"/>
  <c r="R344" s="1"/>
  <c r="S344"/>
  <c r="T344" s="1"/>
  <c r="W342"/>
  <c r="X342" s="1"/>
  <c r="Y342"/>
  <c r="Z342" s="1"/>
  <c r="S342"/>
  <c r="T342" s="1"/>
  <c r="U342"/>
  <c r="V342" s="1"/>
  <c r="Q342"/>
  <c r="R342" s="1"/>
  <c r="Q347"/>
  <c r="R347" s="1"/>
  <c r="W347"/>
  <c r="X347" s="1"/>
  <c r="Y347"/>
  <c r="Z347" s="1"/>
  <c r="U347"/>
  <c r="V347" s="1"/>
  <c r="S347"/>
  <c r="T347" s="1"/>
  <c r="U346"/>
  <c r="V346" s="1"/>
  <c r="Y346"/>
  <c r="Z346" s="1"/>
  <c r="W346"/>
  <c r="X346" s="1"/>
  <c r="Q346"/>
  <c r="R346" s="1"/>
  <c r="S346"/>
  <c r="T346" s="1"/>
  <c r="M26" i="25"/>
  <c r="N26" s="1"/>
  <c r="W340" i="28"/>
  <c r="X340" s="1"/>
  <c r="Y340"/>
  <c r="Z340" s="1"/>
  <c r="S340"/>
  <c r="T340" s="1"/>
  <c r="Q340"/>
  <c r="R340" s="1"/>
  <c r="U340"/>
  <c r="V340" s="1"/>
  <c r="U348"/>
  <c r="V348" s="1"/>
  <c r="Y348"/>
  <c r="Z348" s="1"/>
  <c r="S348"/>
  <c r="T348" s="1"/>
  <c r="W348"/>
  <c r="X348" s="1"/>
  <c r="Q348"/>
  <c r="R348" s="1"/>
  <c r="I26" i="25"/>
  <c r="J26" s="1"/>
  <c r="G26"/>
  <c r="H26" s="1"/>
  <c r="W339" i="28"/>
  <c r="X339" s="1"/>
  <c r="U339"/>
  <c r="V339" s="1"/>
  <c r="Q339"/>
  <c r="R339" s="1"/>
  <c r="S339"/>
  <c r="T339" s="1"/>
  <c r="Y339"/>
  <c r="Z339" s="1"/>
  <c r="W345"/>
  <c r="X345" s="1"/>
  <c r="S345"/>
  <c r="T345" s="1"/>
  <c r="Q345"/>
  <c r="R345" s="1"/>
  <c r="U345"/>
  <c r="V345" s="1"/>
  <c r="Y345"/>
  <c r="Z345" s="1"/>
  <c r="Q338"/>
  <c r="R338" s="1"/>
  <c r="W338"/>
  <c r="X338" s="1"/>
  <c r="Y338"/>
  <c r="Z338" s="1"/>
  <c r="S338"/>
  <c r="T338" s="1"/>
  <c r="U338"/>
  <c r="V338" s="1"/>
  <c r="U341"/>
  <c r="V341" s="1"/>
  <c r="Y341"/>
  <c r="Z341" s="1"/>
  <c r="Q341"/>
  <c r="R341" s="1"/>
  <c r="S341"/>
  <c r="T341" s="1"/>
  <c r="W341"/>
  <c r="X341" s="1"/>
  <c r="W337"/>
  <c r="X337" s="1"/>
  <c r="Y337"/>
  <c r="Z337" s="1"/>
  <c r="U337"/>
  <c r="V337" s="1"/>
  <c r="S337"/>
  <c r="T337" s="1"/>
  <c r="Q337"/>
  <c r="R337" s="1"/>
  <c r="Y335"/>
  <c r="Z335" s="1"/>
  <c r="S335"/>
  <c r="T335" s="1"/>
  <c r="Q335"/>
  <c r="R335" s="1"/>
  <c r="W335"/>
  <c r="X335" s="1"/>
  <c r="U335"/>
  <c r="V335" s="1"/>
  <c r="Q336"/>
  <c r="R336" s="1"/>
  <c r="W336"/>
  <c r="X336" s="1"/>
  <c r="U336"/>
  <c r="V336" s="1"/>
  <c r="S336"/>
  <c r="T336" s="1"/>
  <c r="Y336"/>
  <c r="Z336" s="1"/>
  <c r="Q267"/>
  <c r="R267" s="1"/>
  <c r="W267"/>
  <c r="X267" s="1"/>
  <c r="U267"/>
  <c r="V267" s="1"/>
  <c r="Y267"/>
  <c r="Z267" s="1"/>
  <c r="S267"/>
  <c r="T267" s="1"/>
  <c r="Q275"/>
  <c r="R275" s="1"/>
  <c r="Y275"/>
  <c r="Z275" s="1"/>
  <c r="W275"/>
  <c r="X275" s="1"/>
  <c r="U275"/>
  <c r="V275" s="1"/>
  <c r="S275"/>
  <c r="T275" s="1"/>
  <c r="Y276"/>
  <c r="Z276" s="1"/>
  <c r="S276"/>
  <c r="T276" s="1"/>
  <c r="Q276"/>
  <c r="R276" s="1"/>
  <c r="W276"/>
  <c r="X276" s="1"/>
  <c r="U276"/>
  <c r="V276" s="1"/>
  <c r="W272"/>
  <c r="X272" s="1"/>
  <c r="S272"/>
  <c r="T272" s="1"/>
  <c r="U272"/>
  <c r="V272" s="1"/>
  <c r="Y272"/>
  <c r="Z272" s="1"/>
  <c r="Q272"/>
  <c r="R272" s="1"/>
  <c r="U268"/>
  <c r="V268" s="1"/>
  <c r="W268"/>
  <c r="X268" s="1"/>
  <c r="S268"/>
  <c r="T268" s="1"/>
  <c r="Q268"/>
  <c r="R268" s="1"/>
  <c r="Y268"/>
  <c r="Z268" s="1"/>
  <c r="Y269"/>
  <c r="Z269" s="1"/>
  <c r="Q269"/>
  <c r="R269" s="1"/>
  <c r="W269"/>
  <c r="X269" s="1"/>
  <c r="S269"/>
  <c r="T269" s="1"/>
  <c r="U269"/>
  <c r="V269" s="1"/>
  <c r="Q270"/>
  <c r="R270" s="1"/>
  <c r="W270"/>
  <c r="X270" s="1"/>
  <c r="Y270"/>
  <c r="Z270" s="1"/>
  <c r="U270"/>
  <c r="V270" s="1"/>
  <c r="S270"/>
  <c r="T270" s="1"/>
  <c r="Y264"/>
  <c r="Z264" s="1"/>
  <c r="S264"/>
  <c r="T264" s="1"/>
  <c r="W264"/>
  <c r="X264" s="1"/>
  <c r="U264"/>
  <c r="V264" s="1"/>
  <c r="Q264"/>
  <c r="R264" s="1"/>
  <c r="S274"/>
  <c r="T274" s="1"/>
  <c r="U274"/>
  <c r="V274" s="1"/>
  <c r="Y274"/>
  <c r="Z274" s="1"/>
  <c r="W274"/>
  <c r="X274" s="1"/>
  <c r="Q274"/>
  <c r="R274" s="1"/>
  <c r="Y265"/>
  <c r="Z265" s="1"/>
  <c r="W265"/>
  <c r="X265" s="1"/>
  <c r="Q265"/>
  <c r="R265" s="1"/>
  <c r="U265"/>
  <c r="V265" s="1"/>
  <c r="S265"/>
  <c r="T265" s="1"/>
  <c r="U266"/>
  <c r="V266" s="1"/>
  <c r="Q266"/>
  <c r="R266" s="1"/>
  <c r="S266"/>
  <c r="T266" s="1"/>
  <c r="Y266"/>
  <c r="Z266" s="1"/>
  <c r="W266"/>
  <c r="X266" s="1"/>
  <c r="U273"/>
  <c r="V273" s="1"/>
  <c r="S273"/>
  <c r="T273" s="1"/>
  <c r="Y273"/>
  <c r="Z273" s="1"/>
  <c r="W273"/>
  <c r="X273" s="1"/>
  <c r="Q273"/>
  <c r="R273" s="1"/>
  <c r="Q293"/>
  <c r="R293" s="1"/>
  <c r="Y293"/>
  <c r="Z293" s="1"/>
  <c r="W293"/>
  <c r="X293" s="1"/>
  <c r="S293"/>
  <c r="T293" s="1"/>
  <c r="U293"/>
  <c r="V293" s="1"/>
  <c r="Q284"/>
  <c r="R284" s="1"/>
  <c r="S284"/>
  <c r="T284" s="1"/>
  <c r="W284"/>
  <c r="X284" s="1"/>
  <c r="U284"/>
  <c r="V284" s="1"/>
  <c r="Y284"/>
  <c r="Z284" s="1"/>
  <c r="Y280"/>
  <c r="Z280" s="1"/>
  <c r="U280"/>
  <c r="V280" s="1"/>
  <c r="Q280"/>
  <c r="R280" s="1"/>
  <c r="W280"/>
  <c r="X280" s="1"/>
  <c r="S280"/>
  <c r="T280" s="1"/>
  <c r="Y277"/>
  <c r="Z277" s="1"/>
  <c r="U277"/>
  <c r="V277" s="1"/>
  <c r="Q277"/>
  <c r="R277" s="1"/>
  <c r="S277"/>
  <c r="T277" s="1"/>
  <c r="W277"/>
  <c r="X277" s="1"/>
  <c r="Q286"/>
  <c r="R286" s="1"/>
  <c r="W286"/>
  <c r="X286" s="1"/>
  <c r="Y286"/>
  <c r="Z286" s="1"/>
  <c r="S286"/>
  <c r="T286" s="1"/>
  <c r="U286"/>
  <c r="V286" s="1"/>
  <c r="Y299"/>
  <c r="Z299" s="1"/>
  <c r="S299"/>
  <c r="T299" s="1"/>
  <c r="Q299"/>
  <c r="R299" s="1"/>
  <c r="U299"/>
  <c r="V299" s="1"/>
  <c r="W299"/>
  <c r="X299" s="1"/>
  <c r="S289"/>
  <c r="T289" s="1"/>
  <c r="U289"/>
  <c r="V289" s="1"/>
  <c r="Y289"/>
  <c r="Z289" s="1"/>
  <c r="W289"/>
  <c r="X289" s="1"/>
  <c r="Q289"/>
  <c r="R289" s="1"/>
  <c r="Q283"/>
  <c r="R283" s="1"/>
  <c r="W283"/>
  <c r="X283" s="1"/>
  <c r="U283"/>
  <c r="V283" s="1"/>
  <c r="S283"/>
  <c r="T283" s="1"/>
  <c r="Y283"/>
  <c r="Z283" s="1"/>
  <c r="Q296"/>
  <c r="R296" s="1"/>
  <c r="U296"/>
  <c r="V296" s="1"/>
  <c r="W296"/>
  <c r="X296" s="1"/>
  <c r="Y296"/>
  <c r="Z296" s="1"/>
  <c r="S296"/>
  <c r="T296" s="1"/>
  <c r="W282"/>
  <c r="X282" s="1"/>
  <c r="Q282"/>
  <c r="R282" s="1"/>
  <c r="U282"/>
  <c r="V282" s="1"/>
  <c r="Y282"/>
  <c r="Z282" s="1"/>
  <c r="S282"/>
  <c r="T282" s="1"/>
  <c r="Q287"/>
  <c r="R287" s="1"/>
  <c r="U287"/>
  <c r="V287" s="1"/>
  <c r="W287"/>
  <c r="X287" s="1"/>
  <c r="Y287"/>
  <c r="Z287" s="1"/>
  <c r="S287"/>
  <c r="T287" s="1"/>
  <c r="S298"/>
  <c r="T298" s="1"/>
  <c r="U298"/>
  <c r="V298" s="1"/>
  <c r="Y298"/>
  <c r="Z298" s="1"/>
  <c r="W298"/>
  <c r="X298" s="1"/>
  <c r="Q298"/>
  <c r="R298" s="1"/>
  <c r="Q291"/>
  <c r="R291" s="1"/>
  <c r="W291"/>
  <c r="X291" s="1"/>
  <c r="Y291"/>
  <c r="Z291" s="1"/>
  <c r="U291"/>
  <c r="V291" s="1"/>
  <c r="S291"/>
  <c r="T291" s="1"/>
  <c r="Y297"/>
  <c r="Z297" s="1"/>
  <c r="W297"/>
  <c r="X297" s="1"/>
  <c r="Q297"/>
  <c r="R297" s="1"/>
  <c r="S297"/>
  <c r="T297" s="1"/>
  <c r="U297"/>
  <c r="V297" s="1"/>
  <c r="Q294"/>
  <c r="R294" s="1"/>
  <c r="W294"/>
  <c r="X294" s="1"/>
  <c r="Y294"/>
  <c r="Z294" s="1"/>
  <c r="S294"/>
  <c r="T294" s="1"/>
  <c r="U294"/>
  <c r="V294" s="1"/>
  <c r="U288"/>
  <c r="V288" s="1"/>
  <c r="W288"/>
  <c r="X288" s="1"/>
  <c r="S288"/>
  <c r="T288" s="1"/>
  <c r="Q288"/>
  <c r="R288" s="1"/>
  <c r="Y288"/>
  <c r="Z288" s="1"/>
  <c r="Y300"/>
  <c r="Z300" s="1"/>
  <c r="S300"/>
  <c r="T300" s="1"/>
  <c r="Q300"/>
  <c r="R300" s="1"/>
  <c r="U300"/>
  <c r="V300" s="1"/>
  <c r="W300"/>
  <c r="X300" s="1"/>
  <c r="U292"/>
  <c r="V292" s="1"/>
  <c r="W292"/>
  <c r="X292" s="1"/>
  <c r="Y292"/>
  <c r="Z292" s="1"/>
  <c r="S292"/>
  <c r="T292" s="1"/>
  <c r="Q292"/>
  <c r="R292" s="1"/>
  <c r="Y278"/>
  <c r="Z278" s="1"/>
  <c r="S278"/>
  <c r="T278" s="1"/>
  <c r="Q278"/>
  <c r="R278" s="1"/>
  <c r="U278"/>
  <c r="V278" s="1"/>
  <c r="W278"/>
  <c r="X278" s="1"/>
  <c r="S281"/>
  <c r="T281" s="1"/>
  <c r="U281"/>
  <c r="V281" s="1"/>
  <c r="Y281"/>
  <c r="Z281" s="1"/>
  <c r="W281"/>
  <c r="X281" s="1"/>
  <c r="Q281"/>
  <c r="R281" s="1"/>
  <c r="Y307"/>
  <c r="Z307" s="1"/>
  <c r="Q307"/>
  <c r="R307" s="1"/>
  <c r="S307"/>
  <c r="T307" s="1"/>
  <c r="W307"/>
  <c r="X307" s="1"/>
  <c r="U307"/>
  <c r="V307" s="1"/>
  <c r="Y308"/>
  <c r="Z308" s="1"/>
  <c r="W308"/>
  <c r="X308" s="1"/>
  <c r="Q308"/>
  <c r="R308" s="1"/>
  <c r="U308"/>
  <c r="V308" s="1"/>
  <c r="S308"/>
  <c r="T308" s="1"/>
  <c r="U309"/>
  <c r="V309" s="1"/>
  <c r="Q309"/>
  <c r="R309" s="1"/>
  <c r="Y309"/>
  <c r="Z309" s="1"/>
  <c r="W309"/>
  <c r="X309" s="1"/>
  <c r="S309"/>
  <c r="T309" s="1"/>
  <c r="W302"/>
  <c r="X302" s="1"/>
  <c r="S302"/>
  <c r="T302" s="1"/>
  <c r="U302"/>
  <c r="V302" s="1"/>
  <c r="Q302"/>
  <c r="R302" s="1"/>
  <c r="Y302"/>
  <c r="Z302" s="1"/>
  <c r="Q304"/>
  <c r="R304" s="1"/>
  <c r="S304"/>
  <c r="T304" s="1"/>
  <c r="W304"/>
  <c r="X304" s="1"/>
  <c r="U304"/>
  <c r="V304" s="1"/>
  <c r="Y304"/>
  <c r="Z304" s="1"/>
  <c r="W301"/>
  <c r="X301" s="1"/>
  <c r="S301"/>
  <c r="T301" s="1"/>
  <c r="U301"/>
  <c r="V301" s="1"/>
  <c r="Y301"/>
  <c r="Z301" s="1"/>
  <c r="Q301"/>
  <c r="R301" s="1"/>
  <c r="S306"/>
  <c r="T306" s="1"/>
  <c r="Y306"/>
  <c r="Z306" s="1"/>
  <c r="W306"/>
  <c r="X306" s="1"/>
  <c r="U306"/>
  <c r="V306" s="1"/>
  <c r="Q306"/>
  <c r="R306" s="1"/>
  <c r="S25" i="31"/>
  <c r="T25" s="1"/>
  <c r="W24"/>
  <c r="X24" s="1"/>
  <c r="S24"/>
  <c r="T24" s="1"/>
  <c r="U24"/>
  <c r="V24" s="1"/>
  <c r="Y24"/>
  <c r="Z24" s="1"/>
  <c r="Q24"/>
  <c r="R24" s="1"/>
  <c r="E24" i="22"/>
  <c r="K24"/>
  <c r="L24" s="1"/>
  <c r="I24"/>
  <c r="J24" s="1"/>
  <c r="G24"/>
  <c r="H24" s="1"/>
  <c r="M24"/>
  <c r="N24" s="1"/>
  <c r="K25"/>
  <c r="L25" s="1"/>
  <c r="I25"/>
  <c r="J25" s="1"/>
  <c r="V24" i="25"/>
  <c r="W24" s="1"/>
  <c r="Q25" i="31"/>
  <c r="R25" s="1"/>
  <c r="Y311" i="28"/>
  <c r="Z311" s="1"/>
  <c r="Q311"/>
  <c r="R311" s="1"/>
  <c r="W311"/>
  <c r="X311" s="1"/>
  <c r="M25" i="22"/>
  <c r="N25" s="1"/>
  <c r="G25"/>
  <c r="H25" s="1"/>
  <c r="N23" i="31"/>
  <c r="S23" s="1"/>
  <c r="T23" s="1"/>
  <c r="Y24" i="37"/>
  <c r="Z24" s="1"/>
  <c r="W24"/>
  <c r="X24" s="1"/>
  <c r="U24"/>
  <c r="V24" s="1"/>
  <c r="W328" i="28"/>
  <c r="X328" s="1"/>
  <c r="U328"/>
  <c r="V328" s="1"/>
  <c r="Y328"/>
  <c r="Z328" s="1"/>
  <c r="S328"/>
  <c r="T328" s="1"/>
  <c r="Q328"/>
  <c r="R328" s="1"/>
  <c r="W327"/>
  <c r="X327" s="1"/>
  <c r="Y327"/>
  <c r="Z327" s="1"/>
  <c r="U327"/>
  <c r="V327" s="1"/>
  <c r="S327"/>
  <c r="T327" s="1"/>
  <c r="Q327"/>
  <c r="R327" s="1"/>
  <c r="S330"/>
  <c r="T330" s="1"/>
  <c r="U330"/>
  <c r="V330" s="1"/>
  <c r="Y330"/>
  <c r="Z330" s="1"/>
  <c r="Q330"/>
  <c r="R330" s="1"/>
  <c r="W330"/>
  <c r="X330" s="1"/>
  <c r="Y331"/>
  <c r="Z331" s="1"/>
  <c r="Q331"/>
  <c r="R331" s="1"/>
  <c r="W331"/>
  <c r="X331" s="1"/>
  <c r="S331"/>
  <c r="T331" s="1"/>
  <c r="U331"/>
  <c r="V331" s="1"/>
  <c r="F26" i="22"/>
  <c r="O26" s="1"/>
  <c r="S325" i="28"/>
  <c r="T325" s="1"/>
  <c r="Y325"/>
  <c r="Z325" s="1"/>
  <c r="W325"/>
  <c r="X325" s="1"/>
  <c r="U325"/>
  <c r="V325" s="1"/>
  <c r="Q325"/>
  <c r="R325" s="1"/>
  <c r="Y332"/>
  <c r="Z332" s="1"/>
  <c r="Q332"/>
  <c r="R332" s="1"/>
  <c r="U332"/>
  <c r="V332" s="1"/>
  <c r="W332"/>
  <c r="X332" s="1"/>
  <c r="S332"/>
  <c r="T332" s="1"/>
  <c r="U329"/>
  <c r="V329" s="1"/>
  <c r="Y329"/>
  <c r="Z329" s="1"/>
  <c r="S329"/>
  <c r="T329" s="1"/>
  <c r="Q329"/>
  <c r="R329" s="1"/>
  <c r="W329"/>
  <c r="X329" s="1"/>
  <c r="N26" i="37"/>
  <c r="E26" i="31"/>
  <c r="N26" s="1"/>
  <c r="Q324" i="28"/>
  <c r="R324" s="1"/>
  <c r="S324"/>
  <c r="T324" s="1"/>
  <c r="W324"/>
  <c r="X324" s="1"/>
  <c r="U324"/>
  <c r="V324" s="1"/>
  <c r="Y324"/>
  <c r="Z324" s="1"/>
  <c r="Y25" i="31"/>
  <c r="Z25" s="1"/>
  <c r="U25"/>
  <c r="V25" s="1"/>
  <c r="U321" i="28"/>
  <c r="V321" s="1"/>
  <c r="Q321"/>
  <c r="R321" s="1"/>
  <c r="W321"/>
  <c r="X321" s="1"/>
  <c r="Y321"/>
  <c r="Z321" s="1"/>
  <c r="S321"/>
  <c r="T321" s="1"/>
  <c r="W322"/>
  <c r="X322" s="1"/>
  <c r="S322"/>
  <c r="T322" s="1"/>
  <c r="U322"/>
  <c r="V322" s="1"/>
  <c r="Q322"/>
  <c r="R322" s="1"/>
  <c r="Y322"/>
  <c r="Z322" s="1"/>
  <c r="Y319"/>
  <c r="Z319" s="1"/>
  <c r="Q319"/>
  <c r="R319" s="1"/>
  <c r="S319"/>
  <c r="T319" s="1"/>
  <c r="W319"/>
  <c r="X319" s="1"/>
  <c r="U319"/>
  <c r="V319" s="1"/>
  <c r="U320"/>
  <c r="V320" s="1"/>
  <c r="W320"/>
  <c r="X320" s="1"/>
  <c r="S320"/>
  <c r="T320" s="1"/>
  <c r="Y320"/>
  <c r="Z320" s="1"/>
  <c r="Q320"/>
  <c r="R320" s="1"/>
  <c r="Q318"/>
  <c r="R318" s="1"/>
  <c r="S318"/>
  <c r="T318" s="1"/>
  <c r="Y318"/>
  <c r="Z318" s="1"/>
  <c r="W318"/>
  <c r="X318" s="1"/>
  <c r="U318"/>
  <c r="V318" s="1"/>
  <c r="U316"/>
  <c r="V316" s="1"/>
  <c r="S316"/>
  <c r="T316" s="1"/>
  <c r="W316"/>
  <c r="X316" s="1"/>
  <c r="Y316"/>
  <c r="Z316" s="1"/>
  <c r="Q316"/>
  <c r="R316" s="1"/>
  <c r="W317"/>
  <c r="X317" s="1"/>
  <c r="Y317"/>
  <c r="Z317" s="1"/>
  <c r="S317"/>
  <c r="T317" s="1"/>
  <c r="U317"/>
  <c r="V317" s="1"/>
  <c r="Q317"/>
  <c r="R317" s="1"/>
  <c r="W314"/>
  <c r="X314" s="1"/>
  <c r="U314"/>
  <c r="V314" s="1"/>
  <c r="Q314"/>
  <c r="R314" s="1"/>
  <c r="Y314"/>
  <c r="Z314" s="1"/>
  <c r="S314"/>
  <c r="T314" s="1"/>
  <c r="Y313"/>
  <c r="Z313" s="1"/>
  <c r="S313"/>
  <c r="T313" s="1"/>
  <c r="Q313"/>
  <c r="R313" s="1"/>
  <c r="W313"/>
  <c r="X313" s="1"/>
  <c r="U313"/>
  <c r="V313" s="1"/>
  <c r="U263"/>
  <c r="V263" s="1"/>
  <c r="W263"/>
  <c r="X263" s="1"/>
  <c r="S263"/>
  <c r="T263" s="1"/>
  <c r="Y263"/>
  <c r="Z263" s="1"/>
  <c r="Q263"/>
  <c r="R263" s="1"/>
  <c r="G25" i="25"/>
  <c r="H25" s="1"/>
  <c r="I25"/>
  <c r="J25" s="1"/>
  <c r="M25"/>
  <c r="N25" s="1"/>
  <c r="K25"/>
  <c r="L25" s="1"/>
  <c r="E25"/>
  <c r="F25" s="1"/>
  <c r="Q312" i="28"/>
  <c r="R312" s="1"/>
  <c r="Y312"/>
  <c r="Z312" s="1"/>
  <c r="U312"/>
  <c r="V312" s="1"/>
  <c r="S312"/>
  <c r="T312" s="1"/>
  <c r="W312"/>
  <c r="X312" s="1"/>
  <c r="E25" i="37"/>
  <c r="N25" s="1"/>
  <c r="U255" i="28"/>
  <c r="V255" s="1"/>
  <c r="Y255"/>
  <c r="Z255" s="1"/>
  <c r="S255"/>
  <c r="T255" s="1"/>
  <c r="W255"/>
  <c r="X255" s="1"/>
  <c r="Q255"/>
  <c r="R255" s="1"/>
  <c r="Q261"/>
  <c r="R261" s="1"/>
  <c r="W261"/>
  <c r="X261" s="1"/>
  <c r="Y261"/>
  <c r="Z261" s="1"/>
  <c r="S261"/>
  <c r="T261" s="1"/>
  <c r="U261"/>
  <c r="V261" s="1"/>
  <c r="Q254"/>
  <c r="R254" s="1"/>
  <c r="Y254"/>
  <c r="Z254" s="1"/>
  <c r="W254"/>
  <c r="X254" s="1"/>
  <c r="U254"/>
  <c r="V254" s="1"/>
  <c r="S254"/>
  <c r="T254" s="1"/>
  <c r="E23" i="37"/>
  <c r="N23" s="1"/>
  <c r="K23" i="22"/>
  <c r="L23" s="1"/>
  <c r="I23"/>
  <c r="J23" s="1"/>
  <c r="E23"/>
  <c r="F23" s="1"/>
  <c r="G23"/>
  <c r="H23" s="1"/>
  <c r="M23"/>
  <c r="N23" s="1"/>
  <c r="U253" i="28"/>
  <c r="V253" s="1"/>
  <c r="Q253"/>
  <c r="R253" s="1"/>
  <c r="S253"/>
  <c r="T253" s="1"/>
  <c r="W253"/>
  <c r="X253" s="1"/>
  <c r="Y253"/>
  <c r="Z253" s="1"/>
  <c r="Q262"/>
  <c r="R262" s="1"/>
  <c r="S262"/>
  <c r="T262" s="1"/>
  <c r="W262"/>
  <c r="X262" s="1"/>
  <c r="Y262"/>
  <c r="Z262" s="1"/>
  <c r="U262"/>
  <c r="V262" s="1"/>
  <c r="Y256"/>
  <c r="Z256" s="1"/>
  <c r="Q256"/>
  <c r="R256" s="1"/>
  <c r="W256"/>
  <c r="X256" s="1"/>
  <c r="S256"/>
  <c r="T256" s="1"/>
  <c r="U256"/>
  <c r="V256" s="1"/>
  <c r="Y257"/>
  <c r="Z257" s="1"/>
  <c r="W257"/>
  <c r="X257" s="1"/>
  <c r="Q257"/>
  <c r="R257" s="1"/>
  <c r="S257"/>
  <c r="T257" s="1"/>
  <c r="U257"/>
  <c r="V257" s="1"/>
  <c r="U243"/>
  <c r="V243" s="1"/>
  <c r="W243"/>
  <c r="X243" s="1"/>
  <c r="Y243"/>
  <c r="Z243" s="1"/>
  <c r="Q243"/>
  <c r="R243" s="1"/>
  <c r="S243"/>
  <c r="T243" s="1"/>
  <c r="W245"/>
  <c r="X245" s="1"/>
  <c r="S245"/>
  <c r="T245" s="1"/>
  <c r="Q245"/>
  <c r="R245" s="1"/>
  <c r="U245"/>
  <c r="V245" s="1"/>
  <c r="Y245"/>
  <c r="Z245" s="1"/>
  <c r="K22" i="22"/>
  <c r="L22" s="1"/>
  <c r="I22"/>
  <c r="J22" s="1"/>
  <c r="G22"/>
  <c r="H22" s="1"/>
  <c r="M22"/>
  <c r="N22" s="1"/>
  <c r="E22"/>
  <c r="W252" i="28"/>
  <c r="X252" s="1"/>
  <c r="U252"/>
  <c r="V252" s="1"/>
  <c r="Q252"/>
  <c r="R252" s="1"/>
  <c r="S252"/>
  <c r="T252" s="1"/>
  <c r="Y252"/>
  <c r="Z252" s="1"/>
  <c r="M22" i="25"/>
  <c r="N22" s="1"/>
  <c r="K22"/>
  <c r="L22" s="1"/>
  <c r="E22"/>
  <c r="F22" s="1"/>
  <c r="I22"/>
  <c r="J22" s="1"/>
  <c r="G22"/>
  <c r="H22" s="1"/>
  <c r="U244" i="28"/>
  <c r="V244" s="1"/>
  <c r="W244"/>
  <c r="X244" s="1"/>
  <c r="Q244"/>
  <c r="R244" s="1"/>
  <c r="S244"/>
  <c r="T244" s="1"/>
  <c r="Y244"/>
  <c r="Z244" s="1"/>
  <c r="S237"/>
  <c r="T237" s="1"/>
  <c r="W237"/>
  <c r="X237" s="1"/>
  <c r="Y237"/>
  <c r="Z237" s="1"/>
  <c r="U237"/>
  <c r="V237" s="1"/>
  <c r="Q237"/>
  <c r="R237" s="1"/>
  <c r="N22" i="31"/>
  <c r="W241" i="28"/>
  <c r="X241" s="1"/>
  <c r="Y241"/>
  <c r="Z241" s="1"/>
  <c r="U241"/>
  <c r="V241" s="1"/>
  <c r="Q241"/>
  <c r="R241" s="1"/>
  <c r="S241"/>
  <c r="T241" s="1"/>
  <c r="Q250"/>
  <c r="R250" s="1"/>
  <c r="U250"/>
  <c r="V250" s="1"/>
  <c r="Y250"/>
  <c r="Z250" s="1"/>
  <c r="W250"/>
  <c r="X250" s="1"/>
  <c r="S250"/>
  <c r="T250" s="1"/>
  <c r="W242"/>
  <c r="X242" s="1"/>
  <c r="Q242"/>
  <c r="R242" s="1"/>
  <c r="Y242"/>
  <c r="Z242" s="1"/>
  <c r="U242"/>
  <c r="V242" s="1"/>
  <c r="S242"/>
  <c r="T242" s="1"/>
  <c r="W247"/>
  <c r="X247" s="1"/>
  <c r="Y247"/>
  <c r="Z247" s="1"/>
  <c r="S247"/>
  <c r="T247" s="1"/>
  <c r="Q247"/>
  <c r="R247" s="1"/>
  <c r="U247"/>
  <c r="V247" s="1"/>
  <c r="W229"/>
  <c r="X229" s="1"/>
  <c r="Q229"/>
  <c r="R229" s="1"/>
  <c r="S229"/>
  <c r="T229" s="1"/>
  <c r="Y229"/>
  <c r="Z229" s="1"/>
  <c r="U229"/>
  <c r="V229" s="1"/>
  <c r="Y251"/>
  <c r="Z251" s="1"/>
  <c r="U251"/>
  <c r="V251" s="1"/>
  <c r="Q251"/>
  <c r="R251" s="1"/>
  <c r="W251"/>
  <c r="X251" s="1"/>
  <c r="S251"/>
  <c r="T251" s="1"/>
  <c r="S238"/>
  <c r="T238" s="1"/>
  <c r="U238"/>
  <c r="V238" s="1"/>
  <c r="W238"/>
  <c r="X238" s="1"/>
  <c r="Y238"/>
  <c r="Z238" s="1"/>
  <c r="Q238"/>
  <c r="R238" s="1"/>
  <c r="Q235"/>
  <c r="R235" s="1"/>
  <c r="Y235"/>
  <c r="Z235" s="1"/>
  <c r="W235"/>
  <c r="X235" s="1"/>
  <c r="S235"/>
  <c r="T235" s="1"/>
  <c r="U235"/>
  <c r="V235" s="1"/>
  <c r="U246"/>
  <c r="V246" s="1"/>
  <c r="W246"/>
  <c r="X246" s="1"/>
  <c r="S246"/>
  <c r="T246" s="1"/>
  <c r="Y246"/>
  <c r="Z246" s="1"/>
  <c r="Q246"/>
  <c r="R246" s="1"/>
  <c r="S248"/>
  <c r="T248" s="1"/>
  <c r="Y248"/>
  <c r="Z248" s="1"/>
  <c r="Q248"/>
  <c r="R248" s="1"/>
  <c r="W248"/>
  <c r="X248" s="1"/>
  <c r="U248"/>
  <c r="V248" s="1"/>
  <c r="Q239"/>
  <c r="R239" s="1"/>
  <c r="U239"/>
  <c r="V239" s="1"/>
  <c r="S239"/>
  <c r="T239" s="1"/>
  <c r="W239"/>
  <c r="X239" s="1"/>
  <c r="Y239"/>
  <c r="Z239" s="1"/>
  <c r="Q240"/>
  <c r="R240" s="1"/>
  <c r="U240"/>
  <c r="V240" s="1"/>
  <c r="W240"/>
  <c r="X240" s="1"/>
  <c r="S240"/>
  <c r="T240" s="1"/>
  <c r="Y240"/>
  <c r="Z240" s="1"/>
  <c r="W233"/>
  <c r="X233" s="1"/>
  <c r="S233"/>
  <c r="T233" s="1"/>
  <c r="Y233"/>
  <c r="Z233" s="1"/>
  <c r="U233"/>
  <c r="V233" s="1"/>
  <c r="Q233"/>
  <c r="R233" s="1"/>
  <c r="W236"/>
  <c r="X236" s="1"/>
  <c r="U236"/>
  <c r="V236" s="1"/>
  <c r="Y236"/>
  <c r="Z236" s="1"/>
  <c r="S236"/>
  <c r="T236" s="1"/>
  <c r="Q236"/>
  <c r="R236" s="1"/>
  <c r="S231"/>
  <c r="T231" s="1"/>
  <c r="W231"/>
  <c r="X231" s="1"/>
  <c r="U231"/>
  <c r="V231" s="1"/>
  <c r="Y231"/>
  <c r="Z231" s="1"/>
  <c r="Q231"/>
  <c r="R231" s="1"/>
  <c r="Q22" i="37"/>
  <c r="R22" s="1"/>
  <c r="Y22"/>
  <c r="Z22" s="1"/>
  <c r="W22"/>
  <c r="X22" s="1"/>
  <c r="S22"/>
  <c r="T22" s="1"/>
  <c r="U22"/>
  <c r="V22" s="1"/>
  <c r="Y234" i="28"/>
  <c r="Z234" s="1"/>
  <c r="W234"/>
  <c r="X234" s="1"/>
  <c r="Q234"/>
  <c r="R234" s="1"/>
  <c r="U234"/>
  <c r="V234" s="1"/>
  <c r="S234"/>
  <c r="T234" s="1"/>
  <c r="S249"/>
  <c r="T249" s="1"/>
  <c r="W249"/>
  <c r="X249" s="1"/>
  <c r="U249"/>
  <c r="V249" s="1"/>
  <c r="Y249"/>
  <c r="Z249" s="1"/>
  <c r="Q249"/>
  <c r="R249" s="1"/>
  <c r="Q230"/>
  <c r="R230" s="1"/>
  <c r="Y230"/>
  <c r="Z230" s="1"/>
  <c r="W230"/>
  <c r="X230" s="1"/>
  <c r="S230"/>
  <c r="T230" s="1"/>
  <c r="U230"/>
  <c r="V230" s="1"/>
  <c r="S225"/>
  <c r="T225" s="1"/>
  <c r="U225"/>
  <c r="V225" s="1"/>
  <c r="W225"/>
  <c r="X225" s="1"/>
  <c r="Q225"/>
  <c r="R225" s="1"/>
  <c r="Y225"/>
  <c r="Z225" s="1"/>
  <c r="U223"/>
  <c r="V223" s="1"/>
  <c r="S223"/>
  <c r="T223" s="1"/>
  <c r="W223"/>
  <c r="X223" s="1"/>
  <c r="Q223"/>
  <c r="R223" s="1"/>
  <c r="Y223"/>
  <c r="Z223" s="1"/>
  <c r="U226"/>
  <c r="V226" s="1"/>
  <c r="W226"/>
  <c r="X226" s="1"/>
  <c r="S226"/>
  <c r="T226" s="1"/>
  <c r="Q226"/>
  <c r="R226" s="1"/>
  <c r="Y226"/>
  <c r="Z226" s="1"/>
  <c r="U224"/>
  <c r="V224" s="1"/>
  <c r="W224"/>
  <c r="X224" s="1"/>
  <c r="Q224"/>
  <c r="R224" s="1"/>
  <c r="S224"/>
  <c r="T224" s="1"/>
  <c r="Y224"/>
  <c r="Z224" s="1"/>
  <c r="Y228"/>
  <c r="Z228" s="1"/>
  <c r="S228"/>
  <c r="T228" s="1"/>
  <c r="Q228"/>
  <c r="R228" s="1"/>
  <c r="U228"/>
  <c r="V228" s="1"/>
  <c r="W228"/>
  <c r="X228" s="1"/>
  <c r="S221"/>
  <c r="T221" s="1"/>
  <c r="W221"/>
  <c r="X221" s="1"/>
  <c r="Y221"/>
  <c r="Z221" s="1"/>
  <c r="U221"/>
  <c r="V221" s="1"/>
  <c r="Q221"/>
  <c r="R221" s="1"/>
  <c r="W219"/>
  <c r="X219" s="1"/>
  <c r="S219"/>
  <c r="T219" s="1"/>
  <c r="Q219"/>
  <c r="R219" s="1"/>
  <c r="U219"/>
  <c r="V219" s="1"/>
  <c r="Y219"/>
  <c r="Z219" s="1"/>
  <c r="E21" i="22"/>
  <c r="Y218" i="28"/>
  <c r="Z218" s="1"/>
  <c r="W218"/>
  <c r="X218" s="1"/>
  <c r="Q218"/>
  <c r="R218" s="1"/>
  <c r="U218"/>
  <c r="V218" s="1"/>
  <c r="S218"/>
  <c r="T218" s="1"/>
  <c r="Y216"/>
  <c r="Z216" s="1"/>
  <c r="Q216"/>
  <c r="R216" s="1"/>
  <c r="U216"/>
  <c r="V216" s="1"/>
  <c r="W216"/>
  <c r="X216" s="1"/>
  <c r="S216"/>
  <c r="T216" s="1"/>
  <c r="M21" i="22"/>
  <c r="N21" s="1"/>
  <c r="W217" i="28"/>
  <c r="X217" s="1"/>
  <c r="U217"/>
  <c r="V217" s="1"/>
  <c r="Y217"/>
  <c r="Z217" s="1"/>
  <c r="Q217"/>
  <c r="R217" s="1"/>
  <c r="S217"/>
  <c r="T217" s="1"/>
  <c r="G21" i="22"/>
  <c r="H21" s="1"/>
  <c r="W214" i="28"/>
  <c r="X214" s="1"/>
  <c r="Y214"/>
  <c r="Z214" s="1"/>
  <c r="S214"/>
  <c r="T214" s="1"/>
  <c r="U214"/>
  <c r="V214" s="1"/>
  <c r="Q214"/>
  <c r="R214" s="1"/>
  <c r="E21" i="37"/>
  <c r="N21" s="1"/>
  <c r="F21" i="22"/>
  <c r="Y205" i="28"/>
  <c r="Z205" s="1"/>
  <c r="S205"/>
  <c r="T205" s="1"/>
  <c r="Q205"/>
  <c r="R205" s="1"/>
  <c r="W205"/>
  <c r="X205" s="1"/>
  <c r="U205"/>
  <c r="V205" s="1"/>
  <c r="Q206"/>
  <c r="R206" s="1"/>
  <c r="W206"/>
  <c r="X206" s="1"/>
  <c r="S206"/>
  <c r="T206" s="1"/>
  <c r="U206"/>
  <c r="V206" s="1"/>
  <c r="Y206"/>
  <c r="Z206" s="1"/>
  <c r="Y207"/>
  <c r="Z207" s="1"/>
  <c r="Q207"/>
  <c r="R207" s="1"/>
  <c r="U207"/>
  <c r="V207" s="1"/>
  <c r="S207"/>
  <c r="T207" s="1"/>
  <c r="W207"/>
  <c r="X207" s="1"/>
  <c r="K21" i="25"/>
  <c r="L21" s="1"/>
  <c r="I21"/>
  <c r="J21" s="1"/>
  <c r="E21"/>
  <c r="G21"/>
  <c r="H21" s="1"/>
  <c r="M21"/>
  <c r="N21" s="1"/>
  <c r="Y210" i="28"/>
  <c r="Z210" s="1"/>
  <c r="W210"/>
  <c r="X210" s="1"/>
  <c r="Q210"/>
  <c r="R210" s="1"/>
  <c r="U210"/>
  <c r="V210" s="1"/>
  <c r="S210"/>
  <c r="T210" s="1"/>
  <c r="N21" i="31"/>
  <c r="Q213" i="28"/>
  <c r="R213" s="1"/>
  <c r="W213"/>
  <c r="X213" s="1"/>
  <c r="S213"/>
  <c r="T213" s="1"/>
  <c r="Y213"/>
  <c r="Z213" s="1"/>
  <c r="U213"/>
  <c r="V213" s="1"/>
  <c r="W211"/>
  <c r="X211" s="1"/>
  <c r="S211"/>
  <c r="T211" s="1"/>
  <c r="U211"/>
  <c r="V211" s="1"/>
  <c r="Y211"/>
  <c r="Z211" s="1"/>
  <c r="Q211"/>
  <c r="R211" s="1"/>
  <c r="Y208"/>
  <c r="Z208" s="1"/>
  <c r="S208"/>
  <c r="T208" s="1"/>
  <c r="Q208"/>
  <c r="R208" s="1"/>
  <c r="W208"/>
  <c r="X208" s="1"/>
  <c r="U208"/>
  <c r="V208" s="1"/>
  <c r="U209"/>
  <c r="V209" s="1"/>
  <c r="Q209"/>
  <c r="R209" s="1"/>
  <c r="S209"/>
  <c r="T209" s="1"/>
  <c r="W209"/>
  <c r="X209" s="1"/>
  <c r="Y209"/>
  <c r="Z209" s="1"/>
  <c r="W203"/>
  <c r="X203" s="1"/>
  <c r="Q203"/>
  <c r="R203" s="1"/>
  <c r="U203"/>
  <c r="V203" s="1"/>
  <c r="Y203"/>
  <c r="Z203" s="1"/>
  <c r="S203"/>
  <c r="T203" s="1"/>
  <c r="W204"/>
  <c r="X204" s="1"/>
  <c r="Q204"/>
  <c r="R204" s="1"/>
  <c r="U204"/>
  <c r="V204" s="1"/>
  <c r="Y204"/>
  <c r="Z204" s="1"/>
  <c r="S204"/>
  <c r="T204" s="1"/>
  <c r="W202"/>
  <c r="X202" s="1"/>
  <c r="Q202"/>
  <c r="R202" s="1"/>
  <c r="Y202"/>
  <c r="Z202" s="1"/>
  <c r="U202"/>
  <c r="V202" s="1"/>
  <c r="S202"/>
  <c r="T202" s="1"/>
  <c r="U200"/>
  <c r="V200" s="1"/>
  <c r="W200"/>
  <c r="X200" s="1"/>
  <c r="S200"/>
  <c r="T200" s="1"/>
  <c r="Y200"/>
  <c r="Z200" s="1"/>
  <c r="Q200"/>
  <c r="R200" s="1"/>
  <c r="Q198"/>
  <c r="R198" s="1"/>
  <c r="S198"/>
  <c r="T198" s="1"/>
  <c r="Y198"/>
  <c r="Z198" s="1"/>
  <c r="U198"/>
  <c r="V198" s="1"/>
  <c r="W198"/>
  <c r="X198" s="1"/>
  <c r="Y195"/>
  <c r="Z195" s="1"/>
  <c r="Q195"/>
  <c r="R195" s="1"/>
  <c r="U195"/>
  <c r="V195" s="1"/>
  <c r="S195"/>
  <c r="T195" s="1"/>
  <c r="W195"/>
  <c r="X195" s="1"/>
  <c r="S194"/>
  <c r="T194" s="1"/>
  <c r="U194"/>
  <c r="V194" s="1"/>
  <c r="Q197"/>
  <c r="R197" s="1"/>
  <c r="W197"/>
  <c r="X197" s="1"/>
  <c r="S197"/>
  <c r="T197" s="1"/>
  <c r="Y197"/>
  <c r="Z197" s="1"/>
  <c r="U197"/>
  <c r="V197" s="1"/>
  <c r="W192"/>
  <c r="X192" s="1"/>
  <c r="Q192"/>
  <c r="R192" s="1"/>
  <c r="U192"/>
  <c r="V192" s="1"/>
  <c r="S192"/>
  <c r="T192" s="1"/>
  <c r="Y192"/>
  <c r="Z192" s="1"/>
  <c r="I20" i="25"/>
  <c r="J20" s="1"/>
  <c r="U190" i="28"/>
  <c r="V190" s="1"/>
  <c r="Y190"/>
  <c r="Z190" s="1"/>
  <c r="S190"/>
  <c r="T190" s="1"/>
  <c r="Q190"/>
  <c r="R190" s="1"/>
  <c r="W190"/>
  <c r="X190" s="1"/>
  <c r="S193"/>
  <c r="T193" s="1"/>
  <c r="Q193"/>
  <c r="R193" s="1"/>
  <c r="Y193"/>
  <c r="Z193" s="1"/>
  <c r="U193"/>
  <c r="V193" s="1"/>
  <c r="W193"/>
  <c r="X193" s="1"/>
  <c r="Y191"/>
  <c r="Z191" s="1"/>
  <c r="Q191"/>
  <c r="R191" s="1"/>
  <c r="W191"/>
  <c r="X191" s="1"/>
  <c r="S191"/>
  <c r="T191" s="1"/>
  <c r="U191"/>
  <c r="V191" s="1"/>
  <c r="G20" i="25"/>
  <c r="H20" s="1"/>
  <c r="M20"/>
  <c r="N20" s="1"/>
  <c r="Y184" i="28"/>
  <c r="Z184" s="1"/>
  <c r="U184"/>
  <c r="V184" s="1"/>
  <c r="Q184"/>
  <c r="R184" s="1"/>
  <c r="W184"/>
  <c r="X184" s="1"/>
  <c r="S184"/>
  <c r="T184" s="1"/>
  <c r="U187"/>
  <c r="V187" s="1"/>
  <c r="W187"/>
  <c r="X187" s="1"/>
  <c r="S187"/>
  <c r="T187" s="1"/>
  <c r="Q187"/>
  <c r="R187" s="1"/>
  <c r="Y187"/>
  <c r="Z187" s="1"/>
  <c r="S183"/>
  <c r="T183" s="1"/>
  <c r="U183"/>
  <c r="V183" s="1"/>
  <c r="Y183"/>
  <c r="Z183" s="1"/>
  <c r="Q183"/>
  <c r="R183" s="1"/>
  <c r="W183"/>
  <c r="X183" s="1"/>
  <c r="W182"/>
  <c r="X182" s="1"/>
  <c r="U182"/>
  <c r="V182" s="1"/>
  <c r="Q182"/>
  <c r="R182" s="1"/>
  <c r="Y182"/>
  <c r="Z182" s="1"/>
  <c r="S182"/>
  <c r="T182" s="1"/>
  <c r="E20" i="31"/>
  <c r="N20" s="1"/>
  <c r="W186" i="28"/>
  <c r="X186" s="1"/>
  <c r="Q186"/>
  <c r="R186" s="1"/>
  <c r="S186"/>
  <c r="T186" s="1"/>
  <c r="Y186"/>
  <c r="Z186" s="1"/>
  <c r="U186"/>
  <c r="V186" s="1"/>
  <c r="M20" i="22"/>
  <c r="N20" s="1"/>
  <c r="K20"/>
  <c r="L20" s="1"/>
  <c r="I20"/>
  <c r="J20" s="1"/>
  <c r="G20"/>
  <c r="H20" s="1"/>
  <c r="E20"/>
  <c r="Q181" i="28"/>
  <c r="R181" s="1"/>
  <c r="W181"/>
  <c r="X181" s="1"/>
  <c r="S181"/>
  <c r="T181" s="1"/>
  <c r="U181"/>
  <c r="V181" s="1"/>
  <c r="Y181"/>
  <c r="Z181" s="1"/>
  <c r="F20" i="25"/>
  <c r="U188" i="28"/>
  <c r="V188" s="1"/>
  <c r="S188"/>
  <c r="T188" s="1"/>
  <c r="Y188"/>
  <c r="Z188" s="1"/>
  <c r="W188"/>
  <c r="X188" s="1"/>
  <c r="Q188"/>
  <c r="R188" s="1"/>
  <c r="Q189"/>
  <c r="R189" s="1"/>
  <c r="Y189"/>
  <c r="Z189" s="1"/>
  <c r="W189"/>
  <c r="X189" s="1"/>
  <c r="U189"/>
  <c r="V189" s="1"/>
  <c r="S189"/>
  <c r="T189" s="1"/>
  <c r="E20" i="37"/>
  <c r="N20" s="1"/>
  <c r="Q176" i="28"/>
  <c r="R176" s="1"/>
  <c r="Y176"/>
  <c r="Z176" s="1"/>
  <c r="S176"/>
  <c r="T176" s="1"/>
  <c r="U176"/>
  <c r="V176" s="1"/>
  <c r="W176"/>
  <c r="X176" s="1"/>
  <c r="S175"/>
  <c r="T175" s="1"/>
  <c r="U175"/>
  <c r="V175" s="1"/>
  <c r="Y175"/>
  <c r="Z175" s="1"/>
  <c r="W175"/>
  <c r="X175" s="1"/>
  <c r="Q175"/>
  <c r="R175" s="1"/>
  <c r="W179"/>
  <c r="X179" s="1"/>
  <c r="Q179"/>
  <c r="R179" s="1"/>
  <c r="U179"/>
  <c r="V179" s="1"/>
  <c r="S179"/>
  <c r="T179" s="1"/>
  <c r="Y179"/>
  <c r="Z179" s="1"/>
  <c r="Y174"/>
  <c r="Z174" s="1"/>
  <c r="S174"/>
  <c r="T174" s="1"/>
  <c r="W174"/>
  <c r="X174" s="1"/>
  <c r="U174"/>
  <c r="V174" s="1"/>
  <c r="Q174"/>
  <c r="R174" s="1"/>
  <c r="Q180"/>
  <c r="R180" s="1"/>
  <c r="S180"/>
  <c r="T180" s="1"/>
  <c r="U180"/>
  <c r="V180" s="1"/>
  <c r="Y180"/>
  <c r="Z180" s="1"/>
  <c r="W180"/>
  <c r="X180" s="1"/>
  <c r="M19" i="22"/>
  <c r="N19" s="1"/>
  <c r="N19" i="37"/>
  <c r="Y19" s="1"/>
  <c r="Z19" s="1"/>
  <c r="G19" i="22"/>
  <c r="H19" s="1"/>
  <c r="I19"/>
  <c r="J19" s="1"/>
  <c r="S171" i="28"/>
  <c r="T171" s="1"/>
  <c r="W171"/>
  <c r="X171" s="1"/>
  <c r="Q171"/>
  <c r="R171" s="1"/>
  <c r="U171"/>
  <c r="V171" s="1"/>
  <c r="Y171"/>
  <c r="Z171" s="1"/>
  <c r="S170"/>
  <c r="T170" s="1"/>
  <c r="U170"/>
  <c r="V170" s="1"/>
  <c r="W172"/>
  <c r="X172" s="1"/>
  <c r="Y172"/>
  <c r="Z172" s="1"/>
  <c r="S172"/>
  <c r="T172" s="1"/>
  <c r="Q172"/>
  <c r="R172" s="1"/>
  <c r="U172"/>
  <c r="V172" s="1"/>
  <c r="Q170"/>
  <c r="R170" s="1"/>
  <c r="Q173"/>
  <c r="R173" s="1"/>
  <c r="W173"/>
  <c r="X173" s="1"/>
  <c r="U173"/>
  <c r="V173" s="1"/>
  <c r="Y173"/>
  <c r="Z173" s="1"/>
  <c r="S173"/>
  <c r="T173" s="1"/>
  <c r="W170"/>
  <c r="X170" s="1"/>
  <c r="E19" i="22"/>
  <c r="F19" s="1"/>
  <c r="S163" i="28"/>
  <c r="T163" s="1"/>
  <c r="Q163"/>
  <c r="R163" s="1"/>
  <c r="W163"/>
  <c r="X163" s="1"/>
  <c r="Y163"/>
  <c r="Z163" s="1"/>
  <c r="U163"/>
  <c r="V163" s="1"/>
  <c r="U162"/>
  <c r="V162" s="1"/>
  <c r="W162"/>
  <c r="X162" s="1"/>
  <c r="Q162"/>
  <c r="R162" s="1"/>
  <c r="S162"/>
  <c r="T162" s="1"/>
  <c r="Y162"/>
  <c r="Z162" s="1"/>
  <c r="U160"/>
  <c r="V160" s="1"/>
  <c r="W160"/>
  <c r="X160" s="1"/>
  <c r="Y160"/>
  <c r="Z160" s="1"/>
  <c r="S160"/>
  <c r="T160" s="1"/>
  <c r="Q160"/>
  <c r="R160" s="1"/>
  <c r="W159"/>
  <c r="X159" s="1"/>
  <c r="S159"/>
  <c r="T159" s="1"/>
  <c r="U159"/>
  <c r="V159" s="1"/>
  <c r="Y159"/>
  <c r="Z159" s="1"/>
  <c r="Q159"/>
  <c r="R159" s="1"/>
  <c r="W158"/>
  <c r="X158" s="1"/>
  <c r="U158"/>
  <c r="V158" s="1"/>
  <c r="Q158"/>
  <c r="R158" s="1"/>
  <c r="S158"/>
  <c r="T158" s="1"/>
  <c r="Y158"/>
  <c r="Z158" s="1"/>
  <c r="Q157"/>
  <c r="R157" s="1"/>
  <c r="W157"/>
  <c r="X157" s="1"/>
  <c r="U157"/>
  <c r="V157" s="1"/>
  <c r="Y157"/>
  <c r="Z157" s="1"/>
  <c r="S157"/>
  <c r="T157" s="1"/>
  <c r="W166"/>
  <c r="X166" s="1"/>
  <c r="Y166"/>
  <c r="Z166" s="1"/>
  <c r="U166"/>
  <c r="V166" s="1"/>
  <c r="S166"/>
  <c r="T166" s="1"/>
  <c r="Q166"/>
  <c r="R166" s="1"/>
  <c r="Q165"/>
  <c r="R165" s="1"/>
  <c r="W165"/>
  <c r="X165" s="1"/>
  <c r="U165"/>
  <c r="V165" s="1"/>
  <c r="Y165"/>
  <c r="Z165" s="1"/>
  <c r="S165"/>
  <c r="T165" s="1"/>
  <c r="Y164"/>
  <c r="Z164" s="1"/>
  <c r="S164"/>
  <c r="T164" s="1"/>
  <c r="Q164"/>
  <c r="R164" s="1"/>
  <c r="U164"/>
  <c r="V164" s="1"/>
  <c r="W164"/>
  <c r="X164" s="1"/>
  <c r="Y156"/>
  <c r="Z156" s="1"/>
  <c r="W156"/>
  <c r="X156" s="1"/>
  <c r="Q156"/>
  <c r="R156" s="1"/>
  <c r="S156"/>
  <c r="T156" s="1"/>
  <c r="U156"/>
  <c r="V156" s="1"/>
  <c r="W155"/>
  <c r="X155" s="1"/>
  <c r="S155"/>
  <c r="T155" s="1"/>
  <c r="Q155"/>
  <c r="R155" s="1"/>
  <c r="Y155"/>
  <c r="Z155" s="1"/>
  <c r="U155"/>
  <c r="V155" s="1"/>
  <c r="Q167"/>
  <c r="R167" s="1"/>
  <c r="U167"/>
  <c r="V167" s="1"/>
  <c r="S167"/>
  <c r="T167" s="1"/>
  <c r="W167"/>
  <c r="X167" s="1"/>
  <c r="Y167"/>
  <c r="Z167" s="1"/>
  <c r="Q19" i="31"/>
  <c r="R19" s="1"/>
  <c r="U19"/>
  <c r="V19" s="1"/>
  <c r="Y19"/>
  <c r="Z19" s="1"/>
  <c r="W19"/>
  <c r="X19" s="1"/>
  <c r="S19"/>
  <c r="T19" s="1"/>
  <c r="S19" i="37"/>
  <c r="T19" s="1"/>
  <c r="U19"/>
  <c r="V19" s="1"/>
  <c r="Q19"/>
  <c r="R19" s="1"/>
  <c r="W19"/>
  <c r="X19" s="1"/>
  <c r="W168" i="28"/>
  <c r="X168" s="1"/>
  <c r="U168"/>
  <c r="V168" s="1"/>
  <c r="S168"/>
  <c r="T168" s="1"/>
  <c r="Y168"/>
  <c r="Z168" s="1"/>
  <c r="Q168"/>
  <c r="R168" s="1"/>
  <c r="Q169"/>
  <c r="R169" s="1"/>
  <c r="S169"/>
  <c r="T169" s="1"/>
  <c r="Y169"/>
  <c r="Z169" s="1"/>
  <c r="U169"/>
  <c r="V169" s="1"/>
  <c r="W169"/>
  <c r="X169" s="1"/>
  <c r="K19" i="25"/>
  <c r="L19" s="1"/>
  <c r="E19"/>
  <c r="F19" s="1"/>
  <c r="I19"/>
  <c r="J19" s="1"/>
  <c r="M19"/>
  <c r="N19" s="1"/>
  <c r="G19"/>
  <c r="H19" s="1"/>
  <c r="S154" i="28"/>
  <c r="T154" s="1"/>
  <c r="W154"/>
  <c r="X154" s="1"/>
  <c r="Q154"/>
  <c r="R154" s="1"/>
  <c r="U154"/>
  <c r="V154" s="1"/>
  <c r="Y154"/>
  <c r="Z154" s="1"/>
  <c r="S148"/>
  <c r="T148" s="1"/>
  <c r="U150"/>
  <c r="V150" s="1"/>
  <c r="S150"/>
  <c r="T150" s="1"/>
  <c r="W150"/>
  <c r="X150" s="1"/>
  <c r="Q150"/>
  <c r="R150" s="1"/>
  <c r="Y150"/>
  <c r="Z150" s="1"/>
  <c r="Y148"/>
  <c r="Z148" s="1"/>
  <c r="U153"/>
  <c r="V153" s="1"/>
  <c r="Q153"/>
  <c r="R153" s="1"/>
  <c r="Y153"/>
  <c r="Z153" s="1"/>
  <c r="W153"/>
  <c r="X153" s="1"/>
  <c r="S153"/>
  <c r="T153" s="1"/>
  <c r="W148"/>
  <c r="X148" s="1"/>
  <c r="U152"/>
  <c r="V152" s="1"/>
  <c r="S152"/>
  <c r="T152" s="1"/>
  <c r="Y152"/>
  <c r="Z152" s="1"/>
  <c r="Q152"/>
  <c r="R152" s="1"/>
  <c r="W152"/>
  <c r="X152" s="1"/>
  <c r="W149"/>
  <c r="X149" s="1"/>
  <c r="U149"/>
  <c r="V149" s="1"/>
  <c r="Y149"/>
  <c r="Z149" s="1"/>
  <c r="S149"/>
  <c r="T149" s="1"/>
  <c r="Q149"/>
  <c r="R149" s="1"/>
  <c r="U147"/>
  <c r="V147" s="1"/>
  <c r="S147"/>
  <c r="T147" s="1"/>
  <c r="W147"/>
  <c r="X147" s="1"/>
  <c r="Q147"/>
  <c r="R147" s="1"/>
  <c r="Y147"/>
  <c r="Z147" s="1"/>
  <c r="W145"/>
  <c r="X145" s="1"/>
  <c r="S145"/>
  <c r="T145" s="1"/>
  <c r="U145"/>
  <c r="V145" s="1"/>
  <c r="Q145"/>
  <c r="R145" s="1"/>
  <c r="Y145"/>
  <c r="Z145" s="1"/>
  <c r="S146"/>
  <c r="T146" s="1"/>
  <c r="Y146"/>
  <c r="Z146" s="1"/>
  <c r="Q146"/>
  <c r="R146" s="1"/>
  <c r="W146"/>
  <c r="X146" s="1"/>
  <c r="U146"/>
  <c r="V146" s="1"/>
  <c r="Y18" i="34"/>
  <c r="Z18" s="1"/>
  <c r="U144" i="28"/>
  <c r="V144" s="1"/>
  <c r="Y144"/>
  <c r="Z144" s="1"/>
  <c r="S144"/>
  <c r="T144" s="1"/>
  <c r="W144"/>
  <c r="X144" s="1"/>
  <c r="Q144"/>
  <c r="R144" s="1"/>
  <c r="Y143"/>
  <c r="Z143" s="1"/>
  <c r="W143"/>
  <c r="X143" s="1"/>
  <c r="Q143"/>
  <c r="R143" s="1"/>
  <c r="S143"/>
  <c r="T143" s="1"/>
  <c r="U143"/>
  <c r="V143" s="1"/>
  <c r="Q142"/>
  <c r="R142" s="1"/>
  <c r="S142"/>
  <c r="T142" s="1"/>
  <c r="W142"/>
  <c r="X142" s="1"/>
  <c r="Y142"/>
  <c r="Z142" s="1"/>
  <c r="U142"/>
  <c r="V142" s="1"/>
  <c r="S136"/>
  <c r="T136" s="1"/>
  <c r="U136"/>
  <c r="V136" s="1"/>
  <c r="Y136"/>
  <c r="Z136" s="1"/>
  <c r="W136"/>
  <c r="X136" s="1"/>
  <c r="Q136"/>
  <c r="R136" s="1"/>
  <c r="K18" i="25"/>
  <c r="L18" s="1"/>
  <c r="G18"/>
  <c r="H18" s="1"/>
  <c r="E18"/>
  <c r="F18" s="1"/>
  <c r="I18"/>
  <c r="J18" s="1"/>
  <c r="M18"/>
  <c r="N18" s="1"/>
  <c r="W135" i="28"/>
  <c r="X135" s="1"/>
  <c r="Y135"/>
  <c r="Z135" s="1"/>
  <c r="U135"/>
  <c r="V135" s="1"/>
  <c r="S135"/>
  <c r="T135" s="1"/>
  <c r="Q135"/>
  <c r="R135" s="1"/>
  <c r="Y134"/>
  <c r="Z134" s="1"/>
  <c r="W134"/>
  <c r="X134" s="1"/>
  <c r="U134"/>
  <c r="V134" s="1"/>
  <c r="S134"/>
  <c r="T134" s="1"/>
  <c r="Q134"/>
  <c r="R134" s="1"/>
  <c r="Q141"/>
  <c r="R141" s="1"/>
  <c r="Y141"/>
  <c r="Z141" s="1"/>
  <c r="W141"/>
  <c r="X141" s="1"/>
  <c r="U141"/>
  <c r="V141" s="1"/>
  <c r="S141"/>
  <c r="T141" s="1"/>
  <c r="U133"/>
  <c r="V133" s="1"/>
  <c r="Y133"/>
  <c r="Z133" s="1"/>
  <c r="S133"/>
  <c r="T133" s="1"/>
  <c r="Q133"/>
  <c r="R133" s="1"/>
  <c r="W133"/>
  <c r="X133" s="1"/>
  <c r="S140"/>
  <c r="T140" s="1"/>
  <c r="U140"/>
  <c r="V140" s="1"/>
  <c r="Q140"/>
  <c r="R140" s="1"/>
  <c r="Y140"/>
  <c r="Z140" s="1"/>
  <c r="W140"/>
  <c r="X140" s="1"/>
  <c r="G18" i="22"/>
  <c r="H18" s="1"/>
  <c r="E18"/>
  <c r="I18"/>
  <c r="J18" s="1"/>
  <c r="K18"/>
  <c r="L18" s="1"/>
  <c r="M18"/>
  <c r="N18" s="1"/>
  <c r="E18" i="37"/>
  <c r="N18" s="1"/>
  <c r="U137" i="28"/>
  <c r="V137" s="1"/>
  <c r="W137"/>
  <c r="X137" s="1"/>
  <c r="Y137"/>
  <c r="Z137" s="1"/>
  <c r="S137"/>
  <c r="T137" s="1"/>
  <c r="Q137"/>
  <c r="R137" s="1"/>
  <c r="U139"/>
  <c r="V139" s="1"/>
  <c r="S139"/>
  <c r="T139" s="1"/>
  <c r="W139"/>
  <c r="X139" s="1"/>
  <c r="Q139"/>
  <c r="R139" s="1"/>
  <c r="Y139"/>
  <c r="Z139" s="1"/>
  <c r="S138"/>
  <c r="T138" s="1"/>
  <c r="U138"/>
  <c r="V138" s="1"/>
  <c r="Q138"/>
  <c r="R138" s="1"/>
  <c r="Y138"/>
  <c r="Z138" s="1"/>
  <c r="W138"/>
  <c r="X138" s="1"/>
  <c r="E18" i="31"/>
  <c r="N18" s="1"/>
  <c r="Y118" i="28"/>
  <c r="Z118" s="1"/>
  <c r="Q128"/>
  <c r="R128" s="1"/>
  <c r="Y128"/>
  <c r="Z128" s="1"/>
  <c r="W128"/>
  <c r="X128" s="1"/>
  <c r="U128"/>
  <c r="V128" s="1"/>
  <c r="S128"/>
  <c r="T128" s="1"/>
  <c r="U118"/>
  <c r="V118" s="1"/>
  <c r="Q131"/>
  <c r="R131" s="1"/>
  <c r="Y131"/>
  <c r="Z131" s="1"/>
  <c r="W131"/>
  <c r="X131" s="1"/>
  <c r="S131"/>
  <c r="T131" s="1"/>
  <c r="U131"/>
  <c r="V131" s="1"/>
  <c r="E17" i="22"/>
  <c r="F17" s="1"/>
  <c r="W118" i="28"/>
  <c r="X118" s="1"/>
  <c r="Y127"/>
  <c r="Z127" s="1"/>
  <c r="S127"/>
  <c r="T127" s="1"/>
  <c r="W127"/>
  <c r="X127" s="1"/>
  <c r="Q127"/>
  <c r="R127" s="1"/>
  <c r="U127"/>
  <c r="V127" s="1"/>
  <c r="W130"/>
  <c r="X130" s="1"/>
  <c r="S130"/>
  <c r="T130" s="1"/>
  <c r="U130"/>
  <c r="V130" s="1"/>
  <c r="Y130"/>
  <c r="Z130" s="1"/>
  <c r="Q130"/>
  <c r="R130" s="1"/>
  <c r="Q132"/>
  <c r="R132" s="1"/>
  <c r="S132"/>
  <c r="T132" s="1"/>
  <c r="Y132"/>
  <c r="Z132" s="1"/>
  <c r="U132"/>
  <c r="V132" s="1"/>
  <c r="W132"/>
  <c r="X132" s="1"/>
  <c r="K17" i="22"/>
  <c r="L17" s="1"/>
  <c r="U125" i="28"/>
  <c r="V125" s="1"/>
  <c r="W125"/>
  <c r="X125" s="1"/>
  <c r="S125"/>
  <c r="T125" s="1"/>
  <c r="Y125"/>
  <c r="Z125" s="1"/>
  <c r="Q125"/>
  <c r="R125" s="1"/>
  <c r="I17" i="22"/>
  <c r="J17" s="1"/>
  <c r="G17"/>
  <c r="H17" s="1"/>
  <c r="U124" i="28"/>
  <c r="V124" s="1"/>
  <c r="W124"/>
  <c r="X124" s="1"/>
  <c r="Y124"/>
  <c r="Z124" s="1"/>
  <c r="S124"/>
  <c r="T124" s="1"/>
  <c r="Q124"/>
  <c r="R124" s="1"/>
  <c r="Q123"/>
  <c r="R123" s="1"/>
  <c r="U123"/>
  <c r="V123" s="1"/>
  <c r="Y123"/>
  <c r="Z123" s="1"/>
  <c r="W123"/>
  <c r="X123" s="1"/>
  <c r="S123"/>
  <c r="T123" s="1"/>
  <c r="S111"/>
  <c r="T111" s="1"/>
  <c r="U120"/>
  <c r="V120" s="1"/>
  <c r="W120"/>
  <c r="X120" s="1"/>
  <c r="Y120"/>
  <c r="Z120" s="1"/>
  <c r="S120"/>
  <c r="T120" s="1"/>
  <c r="Q120"/>
  <c r="R120" s="1"/>
  <c r="S122"/>
  <c r="T122" s="1"/>
  <c r="U122"/>
  <c r="V122" s="1"/>
  <c r="Y122"/>
  <c r="Z122" s="1"/>
  <c r="W122"/>
  <c r="X122" s="1"/>
  <c r="Q122"/>
  <c r="R122" s="1"/>
  <c r="Q111"/>
  <c r="R111" s="1"/>
  <c r="Y111"/>
  <c r="Z111" s="1"/>
  <c r="W111"/>
  <c r="X111" s="1"/>
  <c r="Q121"/>
  <c r="R121" s="1"/>
  <c r="U121"/>
  <c r="V121" s="1"/>
  <c r="W121"/>
  <c r="X121" s="1"/>
  <c r="Y121"/>
  <c r="Z121" s="1"/>
  <c r="S121"/>
  <c r="T121" s="1"/>
  <c r="N17" i="37"/>
  <c r="S17" s="1"/>
  <c r="T17" s="1"/>
  <c r="Y119" i="28"/>
  <c r="Z119" s="1"/>
  <c r="U119"/>
  <c r="V119" s="1"/>
  <c r="Q119"/>
  <c r="R119" s="1"/>
  <c r="W119"/>
  <c r="X119" s="1"/>
  <c r="S119"/>
  <c r="T119" s="1"/>
  <c r="N17" i="31"/>
  <c r="S110" i="28"/>
  <c r="T110" s="1"/>
  <c r="U110"/>
  <c r="V110" s="1"/>
  <c r="Y110"/>
  <c r="Z110" s="1"/>
  <c r="W110"/>
  <c r="X110" s="1"/>
  <c r="Q110"/>
  <c r="R110" s="1"/>
  <c r="K17" i="25"/>
  <c r="L17" s="1"/>
  <c r="E17"/>
  <c r="F17" s="1"/>
  <c r="M17"/>
  <c r="N17" s="1"/>
  <c r="I17"/>
  <c r="J17" s="1"/>
  <c r="G17"/>
  <c r="H17" s="1"/>
  <c r="W112" i="28"/>
  <c r="X112" s="1"/>
  <c r="U112"/>
  <c r="V112" s="1"/>
  <c r="Y112"/>
  <c r="Z112" s="1"/>
  <c r="S112"/>
  <c r="T112" s="1"/>
  <c r="Q112"/>
  <c r="R112" s="1"/>
  <c r="S117"/>
  <c r="T117" s="1"/>
  <c r="Q117"/>
  <c r="R117" s="1"/>
  <c r="W117"/>
  <c r="X117" s="1"/>
  <c r="Y117"/>
  <c r="Z117" s="1"/>
  <c r="U117"/>
  <c r="V117" s="1"/>
  <c r="Q113"/>
  <c r="R113" s="1"/>
  <c r="Y113"/>
  <c r="Z113" s="1"/>
  <c r="W113"/>
  <c r="X113" s="1"/>
  <c r="S113"/>
  <c r="T113" s="1"/>
  <c r="U113"/>
  <c r="V113" s="1"/>
  <c r="S109"/>
  <c r="T109" s="1"/>
  <c r="Y109"/>
  <c r="Z109" s="1"/>
  <c r="W109"/>
  <c r="X109" s="1"/>
  <c r="Q109"/>
  <c r="R109" s="1"/>
  <c r="U109"/>
  <c r="V109" s="1"/>
  <c r="W114"/>
  <c r="X114" s="1"/>
  <c r="Q114"/>
  <c r="R114" s="1"/>
  <c r="S114"/>
  <c r="T114" s="1"/>
  <c r="U114"/>
  <c r="V114" s="1"/>
  <c r="Y114"/>
  <c r="Z114" s="1"/>
  <c r="U116"/>
  <c r="V116" s="1"/>
  <c r="W116"/>
  <c r="X116" s="1"/>
  <c r="S116"/>
  <c r="T116" s="1"/>
  <c r="Y116"/>
  <c r="Z116" s="1"/>
  <c r="Q116"/>
  <c r="R116" s="1"/>
  <c r="Y115"/>
  <c r="Z115" s="1"/>
  <c r="Q115"/>
  <c r="R115" s="1"/>
  <c r="W115"/>
  <c r="X115" s="1"/>
  <c r="U115"/>
  <c r="V115" s="1"/>
  <c r="S115"/>
  <c r="T115" s="1"/>
  <c r="Q98"/>
  <c r="R98" s="1"/>
  <c r="Y98"/>
  <c r="Z98" s="1"/>
  <c r="U98"/>
  <c r="V98" s="1"/>
  <c r="W98"/>
  <c r="X98" s="1"/>
  <c r="S98"/>
  <c r="T98" s="1"/>
  <c r="W93"/>
  <c r="X93" s="1"/>
  <c r="Y93"/>
  <c r="Z93" s="1"/>
  <c r="S93"/>
  <c r="T93" s="1"/>
  <c r="U93"/>
  <c r="V93" s="1"/>
  <c r="Q93"/>
  <c r="R93" s="1"/>
  <c r="Q106"/>
  <c r="R106" s="1"/>
  <c r="Y106"/>
  <c r="Z106" s="1"/>
  <c r="W106"/>
  <c r="X106" s="1"/>
  <c r="S106"/>
  <c r="T106" s="1"/>
  <c r="U106"/>
  <c r="V106" s="1"/>
  <c r="W101"/>
  <c r="X101" s="1"/>
  <c r="S101"/>
  <c r="T101" s="1"/>
  <c r="Y101"/>
  <c r="Z101" s="1"/>
  <c r="Q101"/>
  <c r="R101" s="1"/>
  <c r="U101"/>
  <c r="V101" s="1"/>
  <c r="S89"/>
  <c r="T89" s="1"/>
  <c r="Y89"/>
  <c r="Z89" s="1"/>
  <c r="U89"/>
  <c r="V89" s="1"/>
  <c r="Q89"/>
  <c r="R89" s="1"/>
  <c r="W89"/>
  <c r="X89" s="1"/>
  <c r="W104"/>
  <c r="X104" s="1"/>
  <c r="U104"/>
  <c r="V104" s="1"/>
  <c r="Y104"/>
  <c r="Z104" s="1"/>
  <c r="S104"/>
  <c r="T104" s="1"/>
  <c r="Q104"/>
  <c r="R104" s="1"/>
  <c r="E16" i="22"/>
  <c r="I16"/>
  <c r="J16" s="1"/>
  <c r="G16"/>
  <c r="H16" s="1"/>
  <c r="M16"/>
  <c r="N16" s="1"/>
  <c r="K16"/>
  <c r="L16" s="1"/>
  <c r="S91" i="28"/>
  <c r="T91" s="1"/>
  <c r="W91"/>
  <c r="X91" s="1"/>
  <c r="U91"/>
  <c r="V91" s="1"/>
  <c r="Y91"/>
  <c r="Z91" s="1"/>
  <c r="Q91"/>
  <c r="R91" s="1"/>
  <c r="Y99"/>
  <c r="Z99" s="1"/>
  <c r="S99"/>
  <c r="T99" s="1"/>
  <c r="Q99"/>
  <c r="R99" s="1"/>
  <c r="U99"/>
  <c r="V99" s="1"/>
  <c r="W99"/>
  <c r="X99" s="1"/>
  <c r="S92"/>
  <c r="T92" s="1"/>
  <c r="Y92"/>
  <c r="Z92" s="1"/>
  <c r="W92"/>
  <c r="X92" s="1"/>
  <c r="U92"/>
  <c r="V92" s="1"/>
  <c r="Q92"/>
  <c r="R92" s="1"/>
  <c r="U103"/>
  <c r="V103" s="1"/>
  <c r="S103"/>
  <c r="T103" s="1"/>
  <c r="Y103"/>
  <c r="Z103" s="1"/>
  <c r="Q103"/>
  <c r="R103" s="1"/>
  <c r="W103"/>
  <c r="X103" s="1"/>
  <c r="S105"/>
  <c r="T105" s="1"/>
  <c r="Y105"/>
  <c r="Z105" s="1"/>
  <c r="U105"/>
  <c r="V105" s="1"/>
  <c r="Q105"/>
  <c r="R105" s="1"/>
  <c r="W105"/>
  <c r="X105" s="1"/>
  <c r="K16" i="25"/>
  <c r="L16" s="1"/>
  <c r="E16"/>
  <c r="M16"/>
  <c r="N16" s="1"/>
  <c r="I16"/>
  <c r="J16" s="1"/>
  <c r="G16"/>
  <c r="H16" s="1"/>
  <c r="N16" i="37"/>
  <c r="N16" i="31"/>
  <c r="U85" i="28"/>
  <c r="V85" s="1"/>
  <c r="Q85"/>
  <c r="R85" s="1"/>
  <c r="S85"/>
  <c r="T85" s="1"/>
  <c r="W85"/>
  <c r="X85" s="1"/>
  <c r="Y85"/>
  <c r="Z85" s="1"/>
  <c r="U95"/>
  <c r="V95" s="1"/>
  <c r="S95"/>
  <c r="T95" s="1"/>
  <c r="Y95"/>
  <c r="Z95" s="1"/>
  <c r="Q95"/>
  <c r="R95" s="1"/>
  <c r="W95"/>
  <c r="X95" s="1"/>
  <c r="S88"/>
  <c r="T88" s="1"/>
  <c r="W88"/>
  <c r="X88" s="1"/>
  <c r="Q88"/>
  <c r="R88" s="1"/>
  <c r="Y88"/>
  <c r="Z88" s="1"/>
  <c r="U88"/>
  <c r="V88" s="1"/>
  <c r="W90"/>
  <c r="X90" s="1"/>
  <c r="Y90"/>
  <c r="Z90" s="1"/>
  <c r="S90"/>
  <c r="T90" s="1"/>
  <c r="Q90"/>
  <c r="R90" s="1"/>
  <c r="U90"/>
  <c r="V90" s="1"/>
  <c r="U87"/>
  <c r="V87" s="1"/>
  <c r="W87"/>
  <c r="X87" s="1"/>
  <c r="Y87"/>
  <c r="Z87" s="1"/>
  <c r="Q87"/>
  <c r="R87" s="1"/>
  <c r="S87"/>
  <c r="T87" s="1"/>
  <c r="U96"/>
  <c r="V96" s="1"/>
  <c r="W96"/>
  <c r="X96" s="1"/>
  <c r="Q96"/>
  <c r="R96" s="1"/>
  <c r="S96"/>
  <c r="T96" s="1"/>
  <c r="Y96"/>
  <c r="Z96" s="1"/>
  <c r="Q97"/>
  <c r="R97" s="1"/>
  <c r="Y97"/>
  <c r="Z97" s="1"/>
  <c r="W97"/>
  <c r="X97" s="1"/>
  <c r="U97"/>
  <c r="V97" s="1"/>
  <c r="S97"/>
  <c r="T97" s="1"/>
  <c r="U82"/>
  <c r="V82" s="1"/>
  <c r="S82"/>
  <c r="T82" s="1"/>
  <c r="Y82"/>
  <c r="Z82" s="1"/>
  <c r="W82"/>
  <c r="X82" s="1"/>
  <c r="Q82"/>
  <c r="R82" s="1"/>
  <c r="Q81"/>
  <c r="R81" s="1"/>
  <c r="Y81"/>
  <c r="Z81" s="1"/>
  <c r="W81"/>
  <c r="X81" s="1"/>
  <c r="S81"/>
  <c r="T81" s="1"/>
  <c r="U81"/>
  <c r="V81" s="1"/>
  <c r="Y61"/>
  <c r="Z61" s="1"/>
  <c r="W61"/>
  <c r="X61" s="1"/>
  <c r="S61"/>
  <c r="T61" s="1"/>
  <c r="U61"/>
  <c r="V61" s="1"/>
  <c r="Q61"/>
  <c r="R61" s="1"/>
  <c r="Q83"/>
  <c r="R83" s="1"/>
  <c r="U83"/>
  <c r="V83" s="1"/>
  <c r="S83"/>
  <c r="T83" s="1"/>
  <c r="W83"/>
  <c r="X83" s="1"/>
  <c r="Y83"/>
  <c r="Z83" s="1"/>
  <c r="Y67"/>
  <c r="Z67" s="1"/>
  <c r="W67"/>
  <c r="X67" s="1"/>
  <c r="Q67"/>
  <c r="R67" s="1"/>
  <c r="U67"/>
  <c r="V67" s="1"/>
  <c r="S67"/>
  <c r="T67" s="1"/>
  <c r="K15" i="25"/>
  <c r="L15" s="1"/>
  <c r="E15"/>
  <c r="F15" s="1"/>
  <c r="M15"/>
  <c r="N15" s="1"/>
  <c r="I15"/>
  <c r="J15" s="1"/>
  <c r="G15"/>
  <c r="H15" s="1"/>
  <c r="S69" i="28"/>
  <c r="T69" s="1"/>
  <c r="U69"/>
  <c r="V69" s="1"/>
  <c r="W69"/>
  <c r="X69" s="1"/>
  <c r="Q69"/>
  <c r="R69" s="1"/>
  <c r="Y69"/>
  <c r="Z69" s="1"/>
  <c r="Q62"/>
  <c r="R62" s="1"/>
  <c r="U62"/>
  <c r="V62" s="1"/>
  <c r="Y62"/>
  <c r="Z62" s="1"/>
  <c r="W62"/>
  <c r="X62" s="1"/>
  <c r="S62"/>
  <c r="T62" s="1"/>
  <c r="W66"/>
  <c r="X66" s="1"/>
  <c r="S66"/>
  <c r="T66" s="1"/>
  <c r="Y66"/>
  <c r="Z66" s="1"/>
  <c r="U66"/>
  <c r="V66" s="1"/>
  <c r="Q66"/>
  <c r="R66" s="1"/>
  <c r="N15" i="31"/>
  <c r="Y78" i="28"/>
  <c r="Z78" s="1"/>
  <c r="Q78"/>
  <c r="R78" s="1"/>
  <c r="S78"/>
  <c r="T78" s="1"/>
  <c r="W78"/>
  <c r="X78" s="1"/>
  <c r="U78"/>
  <c r="V78" s="1"/>
  <c r="N15" i="37"/>
  <c r="W84" i="28"/>
  <c r="X84" s="1"/>
  <c r="S84"/>
  <c r="T84" s="1"/>
  <c r="Y84"/>
  <c r="Z84" s="1"/>
  <c r="Q84"/>
  <c r="R84" s="1"/>
  <c r="U84"/>
  <c r="V84" s="1"/>
  <c r="S77"/>
  <c r="T77" s="1"/>
  <c r="U77"/>
  <c r="V77" s="1"/>
  <c r="W77"/>
  <c r="X77" s="1"/>
  <c r="Q77"/>
  <c r="R77" s="1"/>
  <c r="Y77"/>
  <c r="Z77" s="1"/>
  <c r="E15" i="22"/>
  <c r="F15" s="1"/>
  <c r="G15"/>
  <c r="H15" s="1"/>
  <c r="M15"/>
  <c r="N15" s="1"/>
  <c r="I15"/>
  <c r="J15" s="1"/>
  <c r="K15"/>
  <c r="L15" s="1"/>
  <c r="Y74" i="28"/>
  <c r="Z74" s="1"/>
  <c r="S74"/>
  <c r="T74" s="1"/>
  <c r="W74"/>
  <c r="X74" s="1"/>
  <c r="Q74"/>
  <c r="R74" s="1"/>
  <c r="U74"/>
  <c r="V74" s="1"/>
  <c r="Y80"/>
  <c r="Z80" s="1"/>
  <c r="U80"/>
  <c r="V80" s="1"/>
  <c r="W80"/>
  <c r="X80" s="1"/>
  <c r="Q80"/>
  <c r="R80" s="1"/>
  <c r="S80"/>
  <c r="T80" s="1"/>
  <c r="W63"/>
  <c r="X63" s="1"/>
  <c r="S63"/>
  <c r="T63" s="1"/>
  <c r="U63"/>
  <c r="V63" s="1"/>
  <c r="Y63"/>
  <c r="Z63" s="1"/>
  <c r="Q63"/>
  <c r="R63" s="1"/>
  <c r="W70"/>
  <c r="X70" s="1"/>
  <c r="S70"/>
  <c r="T70" s="1"/>
  <c r="U70"/>
  <c r="V70" s="1"/>
  <c r="Q70"/>
  <c r="R70" s="1"/>
  <c r="Y70"/>
  <c r="Z70" s="1"/>
  <c r="W79"/>
  <c r="X79" s="1"/>
  <c r="S79"/>
  <c r="T79" s="1"/>
  <c r="U79"/>
  <c r="V79" s="1"/>
  <c r="Y79"/>
  <c r="Z79" s="1"/>
  <c r="Q79"/>
  <c r="R79" s="1"/>
  <c r="U76"/>
  <c r="V76" s="1"/>
  <c r="Y76"/>
  <c r="Z76" s="1"/>
  <c r="S76"/>
  <c r="T76" s="1"/>
  <c r="Q76"/>
  <c r="R76" s="1"/>
  <c r="W76"/>
  <c r="X76" s="1"/>
  <c r="Q68"/>
  <c r="R68" s="1"/>
  <c r="U68"/>
  <c r="V68" s="1"/>
  <c r="Y68"/>
  <c r="Z68" s="1"/>
  <c r="W68"/>
  <c r="X68" s="1"/>
  <c r="S68"/>
  <c r="T68" s="1"/>
  <c r="W55"/>
  <c r="X55" s="1"/>
  <c r="U55"/>
  <c r="V55" s="1"/>
  <c r="Q55"/>
  <c r="R55" s="1"/>
  <c r="Y55"/>
  <c r="Z55" s="1"/>
  <c r="S55"/>
  <c r="T55" s="1"/>
  <c r="Q56"/>
  <c r="R56" s="1"/>
  <c r="S56"/>
  <c r="T56" s="1"/>
  <c r="W56"/>
  <c r="X56" s="1"/>
  <c r="Y56"/>
  <c r="Z56" s="1"/>
  <c r="U56"/>
  <c r="V56" s="1"/>
  <c r="U59"/>
  <c r="V59" s="1"/>
  <c r="Q59"/>
  <c r="R59" s="1"/>
  <c r="Y59"/>
  <c r="Z59" s="1"/>
  <c r="W59"/>
  <c r="X59" s="1"/>
  <c r="S59"/>
  <c r="T59" s="1"/>
  <c r="W58"/>
  <c r="X58" s="1"/>
  <c r="S58"/>
  <c r="T58" s="1"/>
  <c r="Q58"/>
  <c r="R58" s="1"/>
  <c r="U58"/>
  <c r="V58" s="1"/>
  <c r="Y58"/>
  <c r="Z58" s="1"/>
  <c r="W60"/>
  <c r="X60" s="1"/>
  <c r="Q60"/>
  <c r="R60" s="1"/>
  <c r="U60"/>
  <c r="V60" s="1"/>
  <c r="S60"/>
  <c r="T60" s="1"/>
  <c r="Y60"/>
  <c r="Z60" s="1"/>
  <c r="Q49"/>
  <c r="R49" s="1"/>
  <c r="W49"/>
  <c r="X49" s="1"/>
  <c r="Y49"/>
  <c r="Z49" s="1"/>
  <c r="U49"/>
  <c r="V49" s="1"/>
  <c r="S49"/>
  <c r="T49" s="1"/>
  <c r="U48"/>
  <c r="V48" s="1"/>
  <c r="W48"/>
  <c r="X48" s="1"/>
  <c r="S48"/>
  <c r="T48" s="1"/>
  <c r="Q48"/>
  <c r="R48" s="1"/>
  <c r="Y48"/>
  <c r="Z48" s="1"/>
  <c r="W50"/>
  <c r="X50" s="1"/>
  <c r="U50"/>
  <c r="V50" s="1"/>
  <c r="Y50"/>
  <c r="Z50" s="1"/>
  <c r="S50"/>
  <c r="T50" s="1"/>
  <c r="Q50"/>
  <c r="R50" s="1"/>
  <c r="W53"/>
  <c r="X53" s="1"/>
  <c r="Y53"/>
  <c r="Z53" s="1"/>
  <c r="U53"/>
  <c r="V53" s="1"/>
  <c r="Q53"/>
  <c r="R53" s="1"/>
  <c r="S53"/>
  <c r="T53" s="1"/>
  <c r="S52"/>
  <c r="T52" s="1"/>
  <c r="W52"/>
  <c r="X52" s="1"/>
  <c r="U52"/>
  <c r="V52" s="1"/>
  <c r="Q52"/>
  <c r="R52" s="1"/>
  <c r="Y52"/>
  <c r="Z52" s="1"/>
  <c r="U51"/>
  <c r="V51" s="1"/>
  <c r="Q51"/>
  <c r="R51" s="1"/>
  <c r="W51"/>
  <c r="X51" s="1"/>
  <c r="S51"/>
  <c r="T51" s="1"/>
  <c r="Y51"/>
  <c r="Z51" s="1"/>
  <c r="Y47"/>
  <c r="Z47" s="1"/>
  <c r="W47"/>
  <c r="X47" s="1"/>
  <c r="U47"/>
  <c r="V47" s="1"/>
  <c r="S47"/>
  <c r="T47" s="1"/>
  <c r="Q47"/>
  <c r="R47" s="1"/>
  <c r="U44"/>
  <c r="V44" s="1"/>
  <c r="U14" i="34"/>
  <c r="V14" s="1"/>
  <c r="W38" i="28"/>
  <c r="X38" s="1"/>
  <c r="U38"/>
  <c r="V38" s="1"/>
  <c r="S38"/>
  <c r="T38" s="1"/>
  <c r="Q38"/>
  <c r="R38" s="1"/>
  <c r="Y38"/>
  <c r="Z38" s="1"/>
  <c r="U43"/>
  <c r="V43" s="1"/>
  <c r="W43"/>
  <c r="X43" s="1"/>
  <c r="S43"/>
  <c r="T43" s="1"/>
  <c r="Q43"/>
  <c r="R43" s="1"/>
  <c r="Y43"/>
  <c r="Z43" s="1"/>
  <c r="U42"/>
  <c r="V42" s="1"/>
  <c r="Y42"/>
  <c r="Z42" s="1"/>
  <c r="S42"/>
  <c r="T42" s="1"/>
  <c r="Q42"/>
  <c r="R42" s="1"/>
  <c r="W42"/>
  <c r="X42" s="1"/>
  <c r="G14" i="22"/>
  <c r="H14" s="1"/>
  <c r="E14"/>
  <c r="F14" s="1"/>
  <c r="I14"/>
  <c r="J14" s="1"/>
  <c r="M14"/>
  <c r="N14" s="1"/>
  <c r="K14"/>
  <c r="L14" s="1"/>
  <c r="N14" i="31"/>
  <c r="W37" i="28"/>
  <c r="X37" s="1"/>
  <c r="Y37"/>
  <c r="Z37" s="1"/>
  <c r="U37"/>
  <c r="V37" s="1"/>
  <c r="S37"/>
  <c r="T37" s="1"/>
  <c r="Q37"/>
  <c r="R37" s="1"/>
  <c r="G14" i="25"/>
  <c r="H14" s="1"/>
  <c r="M14"/>
  <c r="N14" s="1"/>
  <c r="K14"/>
  <c r="L14" s="1"/>
  <c r="E14"/>
  <c r="I14"/>
  <c r="J14" s="1"/>
  <c r="W45" i="28"/>
  <c r="X45" s="1"/>
  <c r="S45"/>
  <c r="T45" s="1"/>
  <c r="Q45"/>
  <c r="R45" s="1"/>
  <c r="U45"/>
  <c r="V45" s="1"/>
  <c r="Y45"/>
  <c r="Z45" s="1"/>
  <c r="U40"/>
  <c r="V40" s="1"/>
  <c r="W40"/>
  <c r="X40" s="1"/>
  <c r="S40"/>
  <c r="T40" s="1"/>
  <c r="Q40"/>
  <c r="R40" s="1"/>
  <c r="Y40"/>
  <c r="Z40" s="1"/>
  <c r="U39"/>
  <c r="V39" s="1"/>
  <c r="S39"/>
  <c r="T39" s="1"/>
  <c r="Q39"/>
  <c r="R39" s="1"/>
  <c r="W39"/>
  <c r="X39" s="1"/>
  <c r="Y39"/>
  <c r="Z39" s="1"/>
  <c r="Y41"/>
  <c r="Z41" s="1"/>
  <c r="U41"/>
  <c r="V41" s="1"/>
  <c r="W41"/>
  <c r="X41" s="1"/>
  <c r="S41"/>
  <c r="T41" s="1"/>
  <c r="Q41"/>
  <c r="R41" s="1"/>
  <c r="E14" i="37"/>
  <c r="N14" s="1"/>
  <c r="U29" i="28"/>
  <c r="V29" s="1"/>
  <c r="W29"/>
  <c r="X29" s="1"/>
  <c r="W27"/>
  <c r="X27" s="1"/>
  <c r="S27"/>
  <c r="T27" s="1"/>
  <c r="W35"/>
  <c r="X35" s="1"/>
  <c r="Y35"/>
  <c r="Z35" s="1"/>
  <c r="U35"/>
  <c r="V35" s="1"/>
  <c r="S35"/>
  <c r="T35" s="1"/>
  <c r="Q35"/>
  <c r="R35" s="1"/>
  <c r="S34"/>
  <c r="T34" s="1"/>
  <c r="W34"/>
  <c r="X34" s="1"/>
  <c r="Y34"/>
  <c r="Z34" s="1"/>
  <c r="U34"/>
  <c r="V34" s="1"/>
  <c r="Q34"/>
  <c r="R34" s="1"/>
  <c r="U33"/>
  <c r="V33" s="1"/>
  <c r="S33"/>
  <c r="T33" s="1"/>
  <c r="Y33"/>
  <c r="Z33" s="1"/>
  <c r="Q33"/>
  <c r="R33" s="1"/>
  <c r="W33"/>
  <c r="X33" s="1"/>
  <c r="Q32"/>
  <c r="R32" s="1"/>
  <c r="Y32"/>
  <c r="Z32" s="1"/>
  <c r="W32"/>
  <c r="X32" s="1"/>
  <c r="U32"/>
  <c r="V32" s="1"/>
  <c r="S32"/>
  <c r="T32" s="1"/>
  <c r="U30"/>
  <c r="V30" s="1"/>
  <c r="W30"/>
  <c r="X30" s="1"/>
  <c r="S30"/>
  <c r="T30" s="1"/>
  <c r="Q30"/>
  <c r="R30" s="1"/>
  <c r="Y30"/>
  <c r="Z30" s="1"/>
  <c r="W36"/>
  <c r="X36" s="1"/>
  <c r="S36"/>
  <c r="T36" s="1"/>
  <c r="U36"/>
  <c r="V36" s="1"/>
  <c r="Q36"/>
  <c r="R36" s="1"/>
  <c r="Y36"/>
  <c r="Z36" s="1"/>
  <c r="Q28"/>
  <c r="R28" s="1"/>
  <c r="Y28"/>
  <c r="Z28" s="1"/>
  <c r="S28"/>
  <c r="T28" s="1"/>
  <c r="W28"/>
  <c r="X28" s="1"/>
  <c r="U28"/>
  <c r="V28" s="1"/>
  <c r="W21"/>
  <c r="X21" s="1"/>
  <c r="U21"/>
  <c r="V21" s="1"/>
  <c r="Y25"/>
  <c r="Z25" s="1"/>
  <c r="S25"/>
  <c r="T25" s="1"/>
  <c r="Q25"/>
  <c r="R25" s="1"/>
  <c r="W25"/>
  <c r="X25" s="1"/>
  <c r="U25"/>
  <c r="V25" s="1"/>
  <c r="Q21"/>
  <c r="R21" s="1"/>
  <c r="S21"/>
  <c r="T21" s="1"/>
  <c r="Q26"/>
  <c r="R26" s="1"/>
  <c r="Y26"/>
  <c r="Z26" s="1"/>
  <c r="W26"/>
  <c r="X26" s="1"/>
  <c r="S26"/>
  <c r="T26" s="1"/>
  <c r="U26"/>
  <c r="V26" s="1"/>
  <c r="Y23"/>
  <c r="Z23" s="1"/>
  <c r="W23"/>
  <c r="X23" s="1"/>
  <c r="Q23"/>
  <c r="R23" s="1"/>
  <c r="S23"/>
  <c r="T23" s="1"/>
  <c r="U23"/>
  <c r="V23" s="1"/>
  <c r="W24"/>
  <c r="X24" s="1"/>
  <c r="Q24"/>
  <c r="R24" s="1"/>
  <c r="U24"/>
  <c r="V24" s="1"/>
  <c r="Y24"/>
  <c r="Z24" s="1"/>
  <c r="S24"/>
  <c r="T24" s="1"/>
  <c r="U22"/>
  <c r="V22" s="1"/>
  <c r="Q22"/>
  <c r="R22" s="1"/>
  <c r="S22"/>
  <c r="T22" s="1"/>
  <c r="W22"/>
  <c r="X22" s="1"/>
  <c r="Y22"/>
  <c r="Z22" s="1"/>
  <c r="N13" i="37"/>
  <c r="U13" s="1"/>
  <c r="V13" s="1"/>
  <c r="S13" i="28"/>
  <c r="T13" s="1"/>
  <c r="Y13"/>
  <c r="Z13" s="1"/>
  <c r="Q13"/>
  <c r="R13" s="1"/>
  <c r="U13"/>
  <c r="V13" s="1"/>
  <c r="W13"/>
  <c r="X13" s="1"/>
  <c r="U16"/>
  <c r="V16" s="1"/>
  <c r="Y16"/>
  <c r="Z16" s="1"/>
  <c r="S16"/>
  <c r="T16" s="1"/>
  <c r="Q16"/>
  <c r="R16" s="1"/>
  <c r="W16"/>
  <c r="X16" s="1"/>
  <c r="Y18"/>
  <c r="Z18" s="1"/>
  <c r="Q18"/>
  <c r="R18" s="1"/>
  <c r="W18"/>
  <c r="X18" s="1"/>
  <c r="S18"/>
  <c r="T18" s="1"/>
  <c r="U18"/>
  <c r="V18" s="1"/>
  <c r="U17"/>
  <c r="V17" s="1"/>
  <c r="Y17"/>
  <c r="Z17" s="1"/>
  <c r="S17"/>
  <c r="T17" s="1"/>
  <c r="Q17"/>
  <c r="R17" s="1"/>
  <c r="W17"/>
  <c r="X17" s="1"/>
  <c r="S14"/>
  <c r="T14" s="1"/>
  <c r="Y14"/>
  <c r="Z14" s="1"/>
  <c r="W14"/>
  <c r="X14" s="1"/>
  <c r="Q14"/>
  <c r="R14" s="1"/>
  <c r="U14"/>
  <c r="V14" s="1"/>
  <c r="N13" i="31"/>
  <c r="I13" i="22"/>
  <c r="J13" s="1"/>
  <c r="M13"/>
  <c r="N13" s="1"/>
  <c r="G13"/>
  <c r="H13" s="1"/>
  <c r="K13"/>
  <c r="L13" s="1"/>
  <c r="E13"/>
  <c r="F13" s="1"/>
  <c r="U15" i="28"/>
  <c r="V15" s="1"/>
  <c r="S15"/>
  <c r="T15" s="1"/>
  <c r="Y15"/>
  <c r="Z15" s="1"/>
  <c r="W15"/>
  <c r="X15" s="1"/>
  <c r="Q15"/>
  <c r="R15" s="1"/>
  <c r="Y20"/>
  <c r="Z20" s="1"/>
  <c r="Q20"/>
  <c r="R20" s="1"/>
  <c r="U20"/>
  <c r="V20" s="1"/>
  <c r="W20"/>
  <c r="X20" s="1"/>
  <c r="S20"/>
  <c r="T20" s="1"/>
  <c r="S19"/>
  <c r="T19" s="1"/>
  <c r="U19"/>
  <c r="V19" s="1"/>
  <c r="Y19"/>
  <c r="Z19" s="1"/>
  <c r="Q19"/>
  <c r="R19" s="1"/>
  <c r="W19"/>
  <c r="X19" s="1"/>
  <c r="Y29" i="31" l="1"/>
  <c r="Z29" s="1"/>
  <c r="O25" i="22"/>
  <c r="R24" i="25"/>
  <c r="S24" s="1"/>
  <c r="X29" i="22"/>
  <c r="Y29" s="1"/>
  <c r="O13" i="25"/>
  <c r="Z13" s="1"/>
  <c r="AA13" s="1"/>
  <c r="T29" i="22"/>
  <c r="U29" s="1"/>
  <c r="S29" i="31"/>
  <c r="T29" s="1"/>
  <c r="S41"/>
  <c r="T41" s="1"/>
  <c r="S24" i="37"/>
  <c r="T24" s="1"/>
  <c r="X24" i="25"/>
  <c r="Y24" s="1"/>
  <c r="Z29" i="22"/>
  <c r="AA29" s="1"/>
  <c r="O35"/>
  <c r="X35" s="1"/>
  <c r="Y35" s="1"/>
  <c r="T24" i="25"/>
  <c r="U24" s="1"/>
  <c r="S42" i="34"/>
  <c r="T42" s="1"/>
  <c r="Q42"/>
  <c r="R42" s="1"/>
  <c r="U42"/>
  <c r="V42" s="1"/>
  <c r="Y42"/>
  <c r="Z42" s="1"/>
  <c r="Q41" i="31"/>
  <c r="R41" s="1"/>
  <c r="Y41"/>
  <c r="Z41" s="1"/>
  <c r="U41"/>
  <c r="V41" s="1"/>
  <c r="O43" i="25"/>
  <c r="O36" i="22"/>
  <c r="W43" i="37"/>
  <c r="X43" s="1"/>
  <c r="S43"/>
  <c r="T43" s="1"/>
  <c r="U43"/>
  <c r="V43" s="1"/>
  <c r="Y43"/>
  <c r="Z43" s="1"/>
  <c r="Q43"/>
  <c r="R43" s="1"/>
  <c r="T42" i="22"/>
  <c r="U42" s="1"/>
  <c r="X42"/>
  <c r="Y42" s="1"/>
  <c r="Z42"/>
  <c r="AA42" s="1"/>
  <c r="R42"/>
  <c r="S42" s="1"/>
  <c r="V42"/>
  <c r="W42" s="1"/>
  <c r="Y43" i="34"/>
  <c r="Z43" s="1"/>
  <c r="S43"/>
  <c r="T43" s="1"/>
  <c r="Q43"/>
  <c r="R43" s="1"/>
  <c r="U43"/>
  <c r="V43" s="1"/>
  <c r="W43"/>
  <c r="X43" s="1"/>
  <c r="Q43" i="31"/>
  <c r="R43" s="1"/>
  <c r="W43"/>
  <c r="X43" s="1"/>
  <c r="U43"/>
  <c r="V43" s="1"/>
  <c r="Y43"/>
  <c r="Z43" s="1"/>
  <c r="S43"/>
  <c r="T43" s="1"/>
  <c r="Q42"/>
  <c r="R42" s="1"/>
  <c r="W42"/>
  <c r="X42" s="1"/>
  <c r="U42"/>
  <c r="V42" s="1"/>
  <c r="S42"/>
  <c r="T42" s="1"/>
  <c r="Y42"/>
  <c r="Z42" s="1"/>
  <c r="O43" i="22"/>
  <c r="Q42" i="37"/>
  <c r="R42" s="1"/>
  <c r="U42"/>
  <c r="V42" s="1"/>
  <c r="Y42"/>
  <c r="Z42" s="1"/>
  <c r="W42"/>
  <c r="X42" s="1"/>
  <c r="S42"/>
  <c r="T42" s="1"/>
  <c r="Z42" i="25"/>
  <c r="AA42" s="1"/>
  <c r="R42"/>
  <c r="S42" s="1"/>
  <c r="X42"/>
  <c r="Y42" s="1"/>
  <c r="T42"/>
  <c r="U42" s="1"/>
  <c r="V42"/>
  <c r="W42" s="1"/>
  <c r="O40"/>
  <c r="Z40" s="1"/>
  <c r="AA40" s="1"/>
  <c r="Y41" i="34"/>
  <c r="Z41" s="1"/>
  <c r="W41"/>
  <c r="X41" s="1"/>
  <c r="Q41"/>
  <c r="R41" s="1"/>
  <c r="S41"/>
  <c r="T41" s="1"/>
  <c r="U41"/>
  <c r="V41" s="1"/>
  <c r="O41" i="25"/>
  <c r="W41" i="37"/>
  <c r="X41" s="1"/>
  <c r="U41"/>
  <c r="V41" s="1"/>
  <c r="Y41"/>
  <c r="Z41" s="1"/>
  <c r="S41"/>
  <c r="T41" s="1"/>
  <c r="Q41"/>
  <c r="R41" s="1"/>
  <c r="T41" i="22"/>
  <c r="U41" s="1"/>
  <c r="Z41"/>
  <c r="AA41" s="1"/>
  <c r="X41"/>
  <c r="Y41" s="1"/>
  <c r="R41"/>
  <c r="S41" s="1"/>
  <c r="V41"/>
  <c r="W41" s="1"/>
  <c r="X40" i="25"/>
  <c r="Y40" s="1"/>
  <c r="U40" i="34"/>
  <c r="V40" s="1"/>
  <c r="W40"/>
  <c r="X40" s="1"/>
  <c r="Y40"/>
  <c r="Z40" s="1"/>
  <c r="S40"/>
  <c r="T40" s="1"/>
  <c r="Q40"/>
  <c r="R40" s="1"/>
  <c r="W40" i="37"/>
  <c r="X40" s="1"/>
  <c r="S40"/>
  <c r="T40" s="1"/>
  <c r="U40"/>
  <c r="V40" s="1"/>
  <c r="Y40"/>
  <c r="Z40" s="1"/>
  <c r="Q40"/>
  <c r="R40" s="1"/>
  <c r="U40" i="31"/>
  <c r="V40" s="1"/>
  <c r="Q40"/>
  <c r="R40" s="1"/>
  <c r="S40"/>
  <c r="T40" s="1"/>
  <c r="Y40"/>
  <c r="Z40" s="1"/>
  <c r="W40"/>
  <c r="X40" s="1"/>
  <c r="O40" i="22"/>
  <c r="O39"/>
  <c r="V39" s="1"/>
  <c r="W39" s="1"/>
  <c r="U39" i="34"/>
  <c r="V39" s="1"/>
  <c r="W39"/>
  <c r="X39" s="1"/>
  <c r="S39"/>
  <c r="T39" s="1"/>
  <c r="Y39"/>
  <c r="Z39" s="1"/>
  <c r="Q39"/>
  <c r="R39" s="1"/>
  <c r="Q39" i="31"/>
  <c r="R39" s="1"/>
  <c r="Y39"/>
  <c r="Z39" s="1"/>
  <c r="W39"/>
  <c r="X39" s="1"/>
  <c r="S39"/>
  <c r="T39" s="1"/>
  <c r="U39"/>
  <c r="V39" s="1"/>
  <c r="F39" i="25"/>
  <c r="O39" s="1"/>
  <c r="S39" i="37"/>
  <c r="T39" s="1"/>
  <c r="Y39"/>
  <c r="Z39" s="1"/>
  <c r="W39"/>
  <c r="X39" s="1"/>
  <c r="Q39"/>
  <c r="R39" s="1"/>
  <c r="U39"/>
  <c r="V39" s="1"/>
  <c r="Q36" i="34"/>
  <c r="R36" s="1"/>
  <c r="S36"/>
  <c r="T36" s="1"/>
  <c r="U38" i="37"/>
  <c r="V38" s="1"/>
  <c r="S38"/>
  <c r="T38" s="1"/>
  <c r="W38"/>
  <c r="X38" s="1"/>
  <c r="Y38"/>
  <c r="Z38" s="1"/>
  <c r="Q38"/>
  <c r="R38" s="1"/>
  <c r="O38" i="25"/>
  <c r="S38" i="34"/>
  <c r="T38" s="1"/>
  <c r="Q38"/>
  <c r="R38" s="1"/>
  <c r="W38"/>
  <c r="X38" s="1"/>
  <c r="U38"/>
  <c r="V38" s="1"/>
  <c r="Y38"/>
  <c r="Z38" s="1"/>
  <c r="Y38" i="31"/>
  <c r="Z38" s="1"/>
  <c r="S38"/>
  <c r="T38" s="1"/>
  <c r="U38"/>
  <c r="V38" s="1"/>
  <c r="W38"/>
  <c r="X38" s="1"/>
  <c r="Q38"/>
  <c r="R38" s="1"/>
  <c r="O38" i="22"/>
  <c r="U37" i="37"/>
  <c r="V37" s="1"/>
  <c r="W37"/>
  <c r="X37" s="1"/>
  <c r="S37"/>
  <c r="T37" s="1"/>
  <c r="Q37"/>
  <c r="R37" s="1"/>
  <c r="Y37"/>
  <c r="Z37" s="1"/>
  <c r="O37" i="25"/>
  <c r="W37" i="31"/>
  <c r="X37" s="1"/>
  <c r="S37"/>
  <c r="T37" s="1"/>
  <c r="Y37"/>
  <c r="Z37" s="1"/>
  <c r="U37"/>
  <c r="V37" s="1"/>
  <c r="Q37"/>
  <c r="R37" s="1"/>
  <c r="Q37" i="34"/>
  <c r="R37" s="1"/>
  <c r="S37"/>
  <c r="T37" s="1"/>
  <c r="Y37"/>
  <c r="Z37" s="1"/>
  <c r="W37"/>
  <c r="X37" s="1"/>
  <c r="U37"/>
  <c r="V37" s="1"/>
  <c r="O37" i="22"/>
  <c r="Y36" i="31"/>
  <c r="Z36" s="1"/>
  <c r="S36"/>
  <c r="T36" s="1"/>
  <c r="Q36"/>
  <c r="R36" s="1"/>
  <c r="W36"/>
  <c r="X36" s="1"/>
  <c r="U36"/>
  <c r="V36" s="1"/>
  <c r="R36" i="22"/>
  <c r="S36" s="1"/>
  <c r="X36"/>
  <c r="Y36" s="1"/>
  <c r="Z36"/>
  <c r="AA36" s="1"/>
  <c r="V36"/>
  <c r="W36" s="1"/>
  <c r="T36"/>
  <c r="U36" s="1"/>
  <c r="U36" i="37"/>
  <c r="V36" s="1"/>
  <c r="W36"/>
  <c r="X36" s="1"/>
  <c r="Q36"/>
  <c r="R36" s="1"/>
  <c r="S36"/>
  <c r="T36" s="1"/>
  <c r="Y36"/>
  <c r="Z36" s="1"/>
  <c r="O36" i="25"/>
  <c r="S35" i="37"/>
  <c r="T35" s="1"/>
  <c r="Q35"/>
  <c r="R35" s="1"/>
  <c r="Y35"/>
  <c r="Z35" s="1"/>
  <c r="T35" i="22"/>
  <c r="U35" s="1"/>
  <c r="W35" i="31"/>
  <c r="X35" s="1"/>
  <c r="Q35"/>
  <c r="R35" s="1"/>
  <c r="U35"/>
  <c r="V35" s="1"/>
  <c r="Y35"/>
  <c r="Z35" s="1"/>
  <c r="S35"/>
  <c r="T35" s="1"/>
  <c r="U35" i="34"/>
  <c r="V35" s="1"/>
  <c r="Y35"/>
  <c r="Z35" s="1"/>
  <c r="W35"/>
  <c r="X35" s="1"/>
  <c r="S35"/>
  <c r="T35" s="1"/>
  <c r="Q35"/>
  <c r="R35" s="1"/>
  <c r="O35" i="25"/>
  <c r="O34" i="22"/>
  <c r="Z34" s="1"/>
  <c r="AA34" s="1"/>
  <c r="W34" i="34"/>
  <c r="X34" s="1"/>
  <c r="S34"/>
  <c r="T34" s="1"/>
  <c r="Y34"/>
  <c r="Z34" s="1"/>
  <c r="U34"/>
  <c r="V34" s="1"/>
  <c r="U34" i="31"/>
  <c r="V34" s="1"/>
  <c r="W34"/>
  <c r="X34" s="1"/>
  <c r="Y34"/>
  <c r="Z34" s="1"/>
  <c r="S34"/>
  <c r="T34" s="1"/>
  <c r="Q34"/>
  <c r="R34" s="1"/>
  <c r="V34" i="22"/>
  <c r="W34" s="1"/>
  <c r="T34"/>
  <c r="U34" s="1"/>
  <c r="O34" i="25"/>
  <c r="Y34" i="37"/>
  <c r="Z34" s="1"/>
  <c r="S34"/>
  <c r="T34" s="1"/>
  <c r="Q34"/>
  <c r="R34" s="1"/>
  <c r="W34"/>
  <c r="X34" s="1"/>
  <c r="U34"/>
  <c r="V34" s="1"/>
  <c r="V32" i="22"/>
  <c r="W32" s="1"/>
  <c r="X32"/>
  <c r="Y32" s="1"/>
  <c r="U31" i="37"/>
  <c r="V31" s="1"/>
  <c r="Z32" i="22"/>
  <c r="AA32" s="1"/>
  <c r="O33" i="25"/>
  <c r="O33" i="22"/>
  <c r="U33" i="37"/>
  <c r="V33" s="1"/>
  <c r="Y33"/>
  <c r="Z33" s="1"/>
  <c r="S33"/>
  <c r="T33" s="1"/>
  <c r="Q33"/>
  <c r="R33" s="1"/>
  <c r="W33"/>
  <c r="X33" s="1"/>
  <c r="Y33" i="34"/>
  <c r="Z33" s="1"/>
  <c r="W33"/>
  <c r="X33" s="1"/>
  <c r="Q33"/>
  <c r="R33" s="1"/>
  <c r="U33"/>
  <c r="V33" s="1"/>
  <c r="S33"/>
  <c r="T33" s="1"/>
  <c r="T32" i="22"/>
  <c r="U32" s="1"/>
  <c r="R32"/>
  <c r="S32" s="1"/>
  <c r="O32" i="25"/>
  <c r="X32" s="1"/>
  <c r="Y32" s="1"/>
  <c r="W32" i="34"/>
  <c r="X32" s="1"/>
  <c r="Y32"/>
  <c r="Z32" s="1"/>
  <c r="Q32"/>
  <c r="R32" s="1"/>
  <c r="S32"/>
  <c r="T32" s="1"/>
  <c r="U32"/>
  <c r="V32" s="1"/>
  <c r="W32" i="37"/>
  <c r="X32" s="1"/>
  <c r="U32"/>
  <c r="V32" s="1"/>
  <c r="S32"/>
  <c r="T32" s="1"/>
  <c r="Y32"/>
  <c r="Z32" s="1"/>
  <c r="Q32"/>
  <c r="R32" s="1"/>
  <c r="Q31"/>
  <c r="R31" s="1"/>
  <c r="Y31"/>
  <c r="Z31" s="1"/>
  <c r="W31" i="31"/>
  <c r="X31" s="1"/>
  <c r="W31" i="37"/>
  <c r="X31" s="1"/>
  <c r="Q31" i="31"/>
  <c r="R31" s="1"/>
  <c r="Y31"/>
  <c r="Z31" s="1"/>
  <c r="S31"/>
  <c r="T31" s="1"/>
  <c r="Q31" i="34"/>
  <c r="R31" s="1"/>
  <c r="Y31"/>
  <c r="Z31" s="1"/>
  <c r="W31"/>
  <c r="X31" s="1"/>
  <c r="S31"/>
  <c r="T31" s="1"/>
  <c r="O31" i="22"/>
  <c r="T31" s="1"/>
  <c r="U31" s="1"/>
  <c r="O31" i="25"/>
  <c r="U30" i="37"/>
  <c r="V30" s="1"/>
  <c r="W30"/>
  <c r="X30" s="1"/>
  <c r="Q30"/>
  <c r="R30" s="1"/>
  <c r="S30"/>
  <c r="T30" s="1"/>
  <c r="Y30"/>
  <c r="Z30" s="1"/>
  <c r="F30" i="25"/>
  <c r="O30" s="1"/>
  <c r="W30" i="34"/>
  <c r="X30" s="1"/>
  <c r="Q30"/>
  <c r="R30" s="1"/>
  <c r="Y30"/>
  <c r="Z30" s="1"/>
  <c r="U30"/>
  <c r="V30" s="1"/>
  <c r="S30"/>
  <c r="T30" s="1"/>
  <c r="F30" i="22"/>
  <c r="O30" s="1"/>
  <c r="S30" i="31"/>
  <c r="T30" s="1"/>
  <c r="Q30"/>
  <c r="R30" s="1"/>
  <c r="W30"/>
  <c r="X30" s="1"/>
  <c r="Y30"/>
  <c r="Z30" s="1"/>
  <c r="U30"/>
  <c r="V30" s="1"/>
  <c r="Y29" i="37"/>
  <c r="Z29" s="1"/>
  <c r="Q29"/>
  <c r="R29" s="1"/>
  <c r="S29"/>
  <c r="T29" s="1"/>
  <c r="U29"/>
  <c r="V29" s="1"/>
  <c r="W29"/>
  <c r="X29" s="1"/>
  <c r="O29" i="25"/>
  <c r="W29" i="34"/>
  <c r="X29" s="1"/>
  <c r="Q29"/>
  <c r="R29" s="1"/>
  <c r="S29"/>
  <c r="T29" s="1"/>
  <c r="U29"/>
  <c r="V29" s="1"/>
  <c r="Y29"/>
  <c r="Z29" s="1"/>
  <c r="O28" i="22"/>
  <c r="X28" s="1"/>
  <c r="Y28" s="1"/>
  <c r="Y28" i="37"/>
  <c r="Z28" s="1"/>
  <c r="S28"/>
  <c r="T28" s="1"/>
  <c r="Q28"/>
  <c r="R28" s="1"/>
  <c r="W28"/>
  <c r="X28" s="1"/>
  <c r="U28"/>
  <c r="V28" s="1"/>
  <c r="U28" i="31"/>
  <c r="V28" s="1"/>
  <c r="S28"/>
  <c r="T28" s="1"/>
  <c r="W28"/>
  <c r="X28" s="1"/>
  <c r="Q28"/>
  <c r="R28" s="1"/>
  <c r="Y28"/>
  <c r="Z28" s="1"/>
  <c r="O28" i="25"/>
  <c r="Q28" i="34"/>
  <c r="R28" s="1"/>
  <c r="S28"/>
  <c r="T28" s="1"/>
  <c r="U28"/>
  <c r="V28" s="1"/>
  <c r="Y28"/>
  <c r="Z28" s="1"/>
  <c r="W28"/>
  <c r="X28" s="1"/>
  <c r="R27" i="22"/>
  <c r="S27" s="1"/>
  <c r="T27"/>
  <c r="U27" s="1"/>
  <c r="V27"/>
  <c r="W27" s="1"/>
  <c r="X27"/>
  <c r="Y27" s="1"/>
  <c r="Z27"/>
  <c r="AA27" s="1"/>
  <c r="S27" i="37"/>
  <c r="T27" s="1"/>
  <c r="U27"/>
  <c r="V27" s="1"/>
  <c r="Y27"/>
  <c r="Z27" s="1"/>
  <c r="Q27"/>
  <c r="R27" s="1"/>
  <c r="W27"/>
  <c r="X27" s="1"/>
  <c r="T27" i="25"/>
  <c r="U27" s="1"/>
  <c r="Z27"/>
  <c r="AA27" s="1"/>
  <c r="R27"/>
  <c r="S27" s="1"/>
  <c r="V27"/>
  <c r="W27" s="1"/>
  <c r="X27"/>
  <c r="Y27" s="1"/>
  <c r="U27" i="31"/>
  <c r="V27" s="1"/>
  <c r="S27"/>
  <c r="T27" s="1"/>
  <c r="Q27"/>
  <c r="R27" s="1"/>
  <c r="Y27"/>
  <c r="Z27" s="1"/>
  <c r="W27"/>
  <c r="X27" s="1"/>
  <c r="Q27" i="34"/>
  <c r="R27" s="1"/>
  <c r="U27"/>
  <c r="V27" s="1"/>
  <c r="W27"/>
  <c r="X27" s="1"/>
  <c r="Y27"/>
  <c r="Z27" s="1"/>
  <c r="S27"/>
  <c r="T27" s="1"/>
  <c r="O26" i="25"/>
  <c r="Z26" s="1"/>
  <c r="AA26" s="1"/>
  <c r="O22"/>
  <c r="Z22" s="1"/>
  <c r="AA22" s="1"/>
  <c r="W23" i="31"/>
  <c r="X23" s="1"/>
  <c r="Y23"/>
  <c r="Z23" s="1"/>
  <c r="F24" i="22"/>
  <c r="O24" s="1"/>
  <c r="Z25"/>
  <c r="AA25" s="1"/>
  <c r="U23" i="31"/>
  <c r="V23" s="1"/>
  <c r="Q23"/>
  <c r="R23" s="1"/>
  <c r="Q26"/>
  <c r="R26" s="1"/>
  <c r="W26"/>
  <c r="X26" s="1"/>
  <c r="S26"/>
  <c r="T26" s="1"/>
  <c r="Y26"/>
  <c r="Z26" s="1"/>
  <c r="U26"/>
  <c r="V26" s="1"/>
  <c r="T26" i="22"/>
  <c r="U26" s="1"/>
  <c r="V26"/>
  <c r="W26" s="1"/>
  <c r="Z26"/>
  <c r="AA26" s="1"/>
  <c r="R26"/>
  <c r="S26" s="1"/>
  <c r="X26"/>
  <c r="Y26" s="1"/>
  <c r="X26" i="25"/>
  <c r="Y26" s="1"/>
  <c r="R26"/>
  <c r="S26" s="1"/>
  <c r="T26"/>
  <c r="U26" s="1"/>
  <c r="W26" i="37"/>
  <c r="X26" s="1"/>
  <c r="U26"/>
  <c r="V26" s="1"/>
  <c r="Y26"/>
  <c r="Z26" s="1"/>
  <c r="S26"/>
  <c r="T26" s="1"/>
  <c r="Q26"/>
  <c r="R26" s="1"/>
  <c r="Y26" i="34"/>
  <c r="Z26" s="1"/>
  <c r="Q26"/>
  <c r="R26" s="1"/>
  <c r="W26"/>
  <c r="X26" s="1"/>
  <c r="U26"/>
  <c r="V26" s="1"/>
  <c r="S26"/>
  <c r="T26" s="1"/>
  <c r="Q24"/>
  <c r="R24" s="1"/>
  <c r="W24"/>
  <c r="X24" s="1"/>
  <c r="U24"/>
  <c r="V24" s="1"/>
  <c r="S24"/>
  <c r="T24" s="1"/>
  <c r="Y24"/>
  <c r="Z24" s="1"/>
  <c r="U25" i="37"/>
  <c r="V25" s="1"/>
  <c r="Y25"/>
  <c r="Z25" s="1"/>
  <c r="S25"/>
  <c r="T25" s="1"/>
  <c r="Q25"/>
  <c r="R25" s="1"/>
  <c r="W25"/>
  <c r="X25" s="1"/>
  <c r="Y25" i="34"/>
  <c r="Z25" s="1"/>
  <c r="S25"/>
  <c r="T25" s="1"/>
  <c r="Q25"/>
  <c r="R25" s="1"/>
  <c r="W25"/>
  <c r="X25" s="1"/>
  <c r="U25"/>
  <c r="V25" s="1"/>
  <c r="O25" i="25"/>
  <c r="Q23" i="34"/>
  <c r="R23" s="1"/>
  <c r="Y23"/>
  <c r="Z23" s="1"/>
  <c r="W23"/>
  <c r="X23" s="1"/>
  <c r="S23"/>
  <c r="T23" s="1"/>
  <c r="U23"/>
  <c r="V23" s="1"/>
  <c r="O23" i="22"/>
  <c r="W23" i="37"/>
  <c r="X23" s="1"/>
  <c r="Y23"/>
  <c r="Z23" s="1"/>
  <c r="U23"/>
  <c r="V23" s="1"/>
  <c r="Q23"/>
  <c r="R23" s="1"/>
  <c r="S23"/>
  <c r="T23" s="1"/>
  <c r="Z23" i="25"/>
  <c r="AA23" s="1"/>
  <c r="R23"/>
  <c r="S23" s="1"/>
  <c r="T23"/>
  <c r="U23" s="1"/>
  <c r="V23"/>
  <c r="W23" s="1"/>
  <c r="X23"/>
  <c r="Y23" s="1"/>
  <c r="W22" i="34"/>
  <c r="X22" s="1"/>
  <c r="U22"/>
  <c r="V22" s="1"/>
  <c r="S22"/>
  <c r="T22" s="1"/>
  <c r="Y22"/>
  <c r="Z22" s="1"/>
  <c r="Q22"/>
  <c r="R22" s="1"/>
  <c r="F22" i="22"/>
  <c r="O22" s="1"/>
  <c r="W22" i="31"/>
  <c r="X22" s="1"/>
  <c r="Q22"/>
  <c r="R22" s="1"/>
  <c r="U22"/>
  <c r="V22" s="1"/>
  <c r="Y22"/>
  <c r="Z22" s="1"/>
  <c r="S22"/>
  <c r="T22" s="1"/>
  <c r="O21" i="22"/>
  <c r="V21" s="1"/>
  <c r="W21" s="1"/>
  <c r="Y21" i="31"/>
  <c r="Z21" s="1"/>
  <c r="W21"/>
  <c r="X21" s="1"/>
  <c r="U21"/>
  <c r="V21" s="1"/>
  <c r="S21"/>
  <c r="T21" s="1"/>
  <c r="Q21"/>
  <c r="R21" s="1"/>
  <c r="Y21" i="34"/>
  <c r="Z21" s="1"/>
  <c r="W21"/>
  <c r="X21" s="1"/>
  <c r="Q21"/>
  <c r="R21" s="1"/>
  <c r="U21"/>
  <c r="V21" s="1"/>
  <c r="S21"/>
  <c r="T21" s="1"/>
  <c r="F21" i="25"/>
  <c r="O21" s="1"/>
  <c r="Q21" i="37"/>
  <c r="R21" s="1"/>
  <c r="U21"/>
  <c r="V21" s="1"/>
  <c r="S21"/>
  <c r="T21" s="1"/>
  <c r="W21"/>
  <c r="X21" s="1"/>
  <c r="Y21"/>
  <c r="Z21" s="1"/>
  <c r="O20" i="25"/>
  <c r="R20" s="1"/>
  <c r="S20" s="1"/>
  <c r="W20" i="37"/>
  <c r="X20" s="1"/>
  <c r="Q20"/>
  <c r="R20" s="1"/>
  <c r="S20"/>
  <c r="T20" s="1"/>
  <c r="Y20"/>
  <c r="Z20" s="1"/>
  <c r="U20"/>
  <c r="V20" s="1"/>
  <c r="U20" i="34"/>
  <c r="V20" s="1"/>
  <c r="S20"/>
  <c r="T20" s="1"/>
  <c r="Y20"/>
  <c r="Z20" s="1"/>
  <c r="Q20"/>
  <c r="R20" s="1"/>
  <c r="W20"/>
  <c r="X20" s="1"/>
  <c r="F20" i="22"/>
  <c r="O20" s="1"/>
  <c r="Z20" i="25"/>
  <c r="AA20" s="1"/>
  <c r="T20"/>
  <c r="U20" s="1"/>
  <c r="X20"/>
  <c r="Y20" s="1"/>
  <c r="S20" i="31"/>
  <c r="T20" s="1"/>
  <c r="U20"/>
  <c r="V20" s="1"/>
  <c r="Y20"/>
  <c r="Z20" s="1"/>
  <c r="W20"/>
  <c r="X20" s="1"/>
  <c r="Q20"/>
  <c r="R20" s="1"/>
  <c r="O19" i="22"/>
  <c r="X19" s="1"/>
  <c r="Y19" s="1"/>
  <c r="O19" i="25"/>
  <c r="T19" s="1"/>
  <c r="U19" s="1"/>
  <c r="Z19" i="22"/>
  <c r="AA19" s="1"/>
  <c r="V19" i="25"/>
  <c r="W19" s="1"/>
  <c r="U19" i="34"/>
  <c r="V19" s="1"/>
  <c r="W19"/>
  <c r="X19" s="1"/>
  <c r="S19"/>
  <c r="T19" s="1"/>
  <c r="Y19"/>
  <c r="Z19" s="1"/>
  <c r="Q19"/>
  <c r="R19" s="1"/>
  <c r="Q18"/>
  <c r="R18" s="1"/>
  <c r="W18"/>
  <c r="X18" s="1"/>
  <c r="S18"/>
  <c r="T18" s="1"/>
  <c r="U18"/>
  <c r="V18" s="1"/>
  <c r="O18" i="25"/>
  <c r="W18" i="31"/>
  <c r="X18" s="1"/>
  <c r="U18"/>
  <c r="V18" s="1"/>
  <c r="Y18"/>
  <c r="Z18" s="1"/>
  <c r="S18"/>
  <c r="T18" s="1"/>
  <c r="Q18"/>
  <c r="R18" s="1"/>
  <c r="U18" i="37"/>
  <c r="V18" s="1"/>
  <c r="S18"/>
  <c r="T18" s="1"/>
  <c r="Y18"/>
  <c r="Z18" s="1"/>
  <c r="Q18"/>
  <c r="R18" s="1"/>
  <c r="W18"/>
  <c r="X18" s="1"/>
  <c r="F18" i="22"/>
  <c r="O18" s="1"/>
  <c r="O17"/>
  <c r="R17" s="1"/>
  <c r="S17" s="1"/>
  <c r="Q17" i="37"/>
  <c r="R17" s="1"/>
  <c r="U17"/>
  <c r="V17" s="1"/>
  <c r="W17"/>
  <c r="X17" s="1"/>
  <c r="Y17"/>
  <c r="Z17" s="1"/>
  <c r="S17" i="34"/>
  <c r="T17" s="1"/>
  <c r="U17"/>
  <c r="V17" s="1"/>
  <c r="Y17"/>
  <c r="Z17" s="1"/>
  <c r="Q17"/>
  <c r="R17" s="1"/>
  <c r="W17"/>
  <c r="X17" s="1"/>
  <c r="V17" i="22"/>
  <c r="W17" s="1"/>
  <c r="X17"/>
  <c r="Y17" s="1"/>
  <c r="O17" i="25"/>
  <c r="S17" i="31"/>
  <c r="T17" s="1"/>
  <c r="Q17"/>
  <c r="R17" s="1"/>
  <c r="Y17"/>
  <c r="Z17" s="1"/>
  <c r="W17"/>
  <c r="X17" s="1"/>
  <c r="U17"/>
  <c r="V17" s="1"/>
  <c r="Q16"/>
  <c r="R16" s="1"/>
  <c r="Y16"/>
  <c r="Z16" s="1"/>
  <c r="W16"/>
  <c r="X16" s="1"/>
  <c r="U16"/>
  <c r="V16" s="1"/>
  <c r="S16"/>
  <c r="T16" s="1"/>
  <c r="F16" i="22"/>
  <c r="O16" s="1"/>
  <c r="Y16" i="34"/>
  <c r="Z16" s="1"/>
  <c r="W16"/>
  <c r="X16" s="1"/>
  <c r="S16"/>
  <c r="T16" s="1"/>
  <c r="Q16"/>
  <c r="R16" s="1"/>
  <c r="U16"/>
  <c r="V16" s="1"/>
  <c r="S16" i="37"/>
  <c r="T16" s="1"/>
  <c r="W16"/>
  <c r="X16" s="1"/>
  <c r="Q16"/>
  <c r="R16" s="1"/>
  <c r="Y16"/>
  <c r="Z16" s="1"/>
  <c r="U16"/>
  <c r="V16" s="1"/>
  <c r="F16" i="25"/>
  <c r="O16" s="1"/>
  <c r="S15" i="31"/>
  <c r="T15" s="1"/>
  <c r="Y15"/>
  <c r="Z15" s="1"/>
  <c r="U15"/>
  <c r="V15" s="1"/>
  <c r="Q15"/>
  <c r="R15" s="1"/>
  <c r="W15"/>
  <c r="X15" s="1"/>
  <c r="O15" i="25"/>
  <c r="S15" i="37"/>
  <c r="T15" s="1"/>
  <c r="W15"/>
  <c r="X15" s="1"/>
  <c r="Y15"/>
  <c r="Z15" s="1"/>
  <c r="U15"/>
  <c r="V15" s="1"/>
  <c r="Q15"/>
  <c r="R15" s="1"/>
  <c r="O15" i="22"/>
  <c r="Q15" i="34"/>
  <c r="R15" s="1"/>
  <c r="S15"/>
  <c r="T15" s="1"/>
  <c r="W15"/>
  <c r="X15" s="1"/>
  <c r="U15"/>
  <c r="V15" s="1"/>
  <c r="Y15"/>
  <c r="Z15" s="1"/>
  <c r="O14" i="22"/>
  <c r="R14" s="1"/>
  <c r="S14" s="1"/>
  <c r="W14" i="34"/>
  <c r="X14" s="1"/>
  <c r="Q14"/>
  <c r="R14" s="1"/>
  <c r="S14"/>
  <c r="T14" s="1"/>
  <c r="Y14"/>
  <c r="Z14" s="1"/>
  <c r="Q14" i="37"/>
  <c r="R14" s="1"/>
  <c r="W14"/>
  <c r="X14" s="1"/>
  <c r="S14"/>
  <c r="T14" s="1"/>
  <c r="U14"/>
  <c r="V14" s="1"/>
  <c r="Y14"/>
  <c r="Z14" s="1"/>
  <c r="W14" i="31"/>
  <c r="X14" s="1"/>
  <c r="U14"/>
  <c r="V14" s="1"/>
  <c r="Q14"/>
  <c r="R14" s="1"/>
  <c r="S14"/>
  <c r="T14" s="1"/>
  <c r="Y14"/>
  <c r="Z14" s="1"/>
  <c r="F14" i="25"/>
  <c r="O14" s="1"/>
  <c r="W13" i="37"/>
  <c r="X13" s="1"/>
  <c r="Q13"/>
  <c r="R13" s="1"/>
  <c r="S13"/>
  <c r="T13" s="1"/>
  <c r="Y13"/>
  <c r="Z13" s="1"/>
  <c r="X13" i="25"/>
  <c r="Y13" s="1"/>
  <c r="T13"/>
  <c r="U13" s="1"/>
  <c r="R13"/>
  <c r="S13" s="1"/>
  <c r="V13"/>
  <c r="W13" s="1"/>
  <c r="V759" i="28"/>
  <c r="AF11" s="1"/>
  <c r="R759"/>
  <c r="AB11" s="1"/>
  <c r="O13" i="22"/>
  <c r="Z759" i="28"/>
  <c r="AJ11" s="1"/>
  <c r="Q13" i="31"/>
  <c r="R13" s="1"/>
  <c r="S13"/>
  <c r="T13" s="1"/>
  <c r="Y13"/>
  <c r="Z13" s="1"/>
  <c r="U13"/>
  <c r="V13" s="1"/>
  <c r="W13"/>
  <c r="X13" s="1"/>
  <c r="U13" i="34"/>
  <c r="V13" s="1"/>
  <c r="S13"/>
  <c r="T13" s="1"/>
  <c r="Y13"/>
  <c r="Z13" s="1"/>
  <c r="W13"/>
  <c r="X13" s="1"/>
  <c r="Q13"/>
  <c r="R13" s="1"/>
  <c r="X759" i="28"/>
  <c r="AH11" s="1"/>
  <c r="T759"/>
  <c r="AD11" s="1"/>
  <c r="V25" i="22" l="1"/>
  <c r="W25" s="1"/>
  <c r="X25"/>
  <c r="Y25" s="1"/>
  <c r="Z35"/>
  <c r="AA35" s="1"/>
  <c r="Z17"/>
  <c r="AA17" s="1"/>
  <c r="Z39"/>
  <c r="AA39" s="1"/>
  <c r="V20" i="25"/>
  <c r="W20" s="1"/>
  <c r="V26"/>
  <c r="W26" s="1"/>
  <c r="T25" i="22"/>
  <c r="U25" s="1"/>
  <c r="R35"/>
  <c r="S35" s="1"/>
  <c r="V19"/>
  <c r="W19" s="1"/>
  <c r="T22" i="25"/>
  <c r="U22" s="1"/>
  <c r="R25" i="22"/>
  <c r="S25" s="1"/>
  <c r="V35"/>
  <c r="W35" s="1"/>
  <c r="T19"/>
  <c r="U19" s="1"/>
  <c r="X22" i="25"/>
  <c r="Y22" s="1"/>
  <c r="T39" i="22"/>
  <c r="U39" s="1"/>
  <c r="V40" i="25"/>
  <c r="W40" s="1"/>
  <c r="T43" i="22"/>
  <c r="U43" s="1"/>
  <c r="Z43"/>
  <c r="AA43" s="1"/>
  <c r="R43"/>
  <c r="S43" s="1"/>
  <c r="V43"/>
  <c r="W43" s="1"/>
  <c r="X43"/>
  <c r="Y43" s="1"/>
  <c r="X34"/>
  <c r="Y34" s="1"/>
  <c r="T17"/>
  <c r="U17" s="1"/>
  <c r="Z19" i="25"/>
  <c r="AA19" s="1"/>
  <c r="R34" i="22"/>
  <c r="S34" s="1"/>
  <c r="R39"/>
  <c r="S39" s="1"/>
  <c r="V43" i="25"/>
  <c r="W43" s="1"/>
  <c r="X43"/>
  <c r="Y43" s="1"/>
  <c r="R43"/>
  <c r="S43" s="1"/>
  <c r="T43"/>
  <c r="U43" s="1"/>
  <c r="Z43"/>
  <c r="AA43" s="1"/>
  <c r="R40"/>
  <c r="S40" s="1"/>
  <c r="T40"/>
  <c r="U40" s="1"/>
  <c r="Z41"/>
  <c r="AA41" s="1"/>
  <c r="V41"/>
  <c r="W41" s="1"/>
  <c r="R41"/>
  <c r="S41" s="1"/>
  <c r="X41"/>
  <c r="Y41" s="1"/>
  <c r="T41"/>
  <c r="U41" s="1"/>
  <c r="X40" i="22"/>
  <c r="Y40" s="1"/>
  <c r="V40"/>
  <c r="W40" s="1"/>
  <c r="T40"/>
  <c r="U40" s="1"/>
  <c r="Z40"/>
  <c r="AA40" s="1"/>
  <c r="R40"/>
  <c r="S40" s="1"/>
  <c r="X39"/>
  <c r="Y39" s="1"/>
  <c r="V39" i="25"/>
  <c r="W39" s="1"/>
  <c r="X39"/>
  <c r="Y39" s="1"/>
  <c r="T39"/>
  <c r="U39" s="1"/>
  <c r="Z39"/>
  <c r="AA39" s="1"/>
  <c r="R39"/>
  <c r="S39" s="1"/>
  <c r="R38"/>
  <c r="S38" s="1"/>
  <c r="V38"/>
  <c r="W38" s="1"/>
  <c r="X38"/>
  <c r="Y38" s="1"/>
  <c r="T38"/>
  <c r="U38" s="1"/>
  <c r="Z38"/>
  <c r="AA38" s="1"/>
  <c r="X38" i="22"/>
  <c r="Y38" s="1"/>
  <c r="V38"/>
  <c r="W38" s="1"/>
  <c r="T38"/>
  <c r="U38" s="1"/>
  <c r="R38"/>
  <c r="S38" s="1"/>
  <c r="Z38"/>
  <c r="AA38" s="1"/>
  <c r="Z37" i="25"/>
  <c r="AA37" s="1"/>
  <c r="T37"/>
  <c r="U37" s="1"/>
  <c r="R37"/>
  <c r="S37" s="1"/>
  <c r="V37"/>
  <c r="W37" s="1"/>
  <c r="X37"/>
  <c r="Y37" s="1"/>
  <c r="Z37" i="22"/>
  <c r="AA37" s="1"/>
  <c r="R37"/>
  <c r="S37" s="1"/>
  <c r="X37"/>
  <c r="Y37" s="1"/>
  <c r="V37"/>
  <c r="W37" s="1"/>
  <c r="T37"/>
  <c r="U37" s="1"/>
  <c r="V36" i="25"/>
  <c r="W36" s="1"/>
  <c r="X36"/>
  <c r="Y36" s="1"/>
  <c r="T36"/>
  <c r="U36" s="1"/>
  <c r="Z36"/>
  <c r="AA36" s="1"/>
  <c r="R36"/>
  <c r="S36" s="1"/>
  <c r="V35"/>
  <c r="W35" s="1"/>
  <c r="X35"/>
  <c r="Y35" s="1"/>
  <c r="T35"/>
  <c r="U35" s="1"/>
  <c r="Z35"/>
  <c r="AA35" s="1"/>
  <c r="R35"/>
  <c r="S35" s="1"/>
  <c r="T34"/>
  <c r="U34" s="1"/>
  <c r="X34"/>
  <c r="Y34" s="1"/>
  <c r="Z34"/>
  <c r="AA34" s="1"/>
  <c r="R34"/>
  <c r="S34" s="1"/>
  <c r="V34"/>
  <c r="W34" s="1"/>
  <c r="V32"/>
  <c r="W32" s="1"/>
  <c r="R32"/>
  <c r="S32" s="1"/>
  <c r="X33" i="22"/>
  <c r="Y33" s="1"/>
  <c r="Z33"/>
  <c r="AA33" s="1"/>
  <c r="R33"/>
  <c r="S33" s="1"/>
  <c r="T33"/>
  <c r="U33" s="1"/>
  <c r="V33"/>
  <c r="W33" s="1"/>
  <c r="Z33" i="25"/>
  <c r="AA33" s="1"/>
  <c r="R33"/>
  <c r="S33" s="1"/>
  <c r="V33"/>
  <c r="W33" s="1"/>
  <c r="X33"/>
  <c r="Y33" s="1"/>
  <c r="T33"/>
  <c r="U33" s="1"/>
  <c r="T32"/>
  <c r="U32" s="1"/>
  <c r="Z32"/>
  <c r="AA32" s="1"/>
  <c r="X31" i="22"/>
  <c r="Y31" s="1"/>
  <c r="R31"/>
  <c r="S31" s="1"/>
  <c r="Z31"/>
  <c r="AA31" s="1"/>
  <c r="V31"/>
  <c r="W31" s="1"/>
  <c r="V31" i="25"/>
  <c r="W31" s="1"/>
  <c r="X31"/>
  <c r="Y31" s="1"/>
  <c r="Z31"/>
  <c r="AA31" s="1"/>
  <c r="R31"/>
  <c r="S31" s="1"/>
  <c r="T31"/>
  <c r="U31" s="1"/>
  <c r="T30"/>
  <c r="U30" s="1"/>
  <c r="R30"/>
  <c r="S30" s="1"/>
  <c r="X30"/>
  <c r="Y30" s="1"/>
  <c r="Z30"/>
  <c r="AA30" s="1"/>
  <c r="V30"/>
  <c r="W30" s="1"/>
  <c r="X30" i="22"/>
  <c r="Y30" s="1"/>
  <c r="T30"/>
  <c r="U30" s="1"/>
  <c r="R30"/>
  <c r="S30" s="1"/>
  <c r="V30"/>
  <c r="W30" s="1"/>
  <c r="Z30"/>
  <c r="AA30" s="1"/>
  <c r="R29" i="25"/>
  <c r="S29" s="1"/>
  <c r="V29"/>
  <c r="W29" s="1"/>
  <c r="X29"/>
  <c r="Y29" s="1"/>
  <c r="Z29"/>
  <c r="AA29" s="1"/>
  <c r="T29"/>
  <c r="U29" s="1"/>
  <c r="R28" i="22"/>
  <c r="S28" s="1"/>
  <c r="V28"/>
  <c r="W28" s="1"/>
  <c r="T28"/>
  <c r="U28" s="1"/>
  <c r="Z28"/>
  <c r="AA28" s="1"/>
  <c r="R28" i="25"/>
  <c r="S28" s="1"/>
  <c r="V28"/>
  <c r="W28" s="1"/>
  <c r="X28"/>
  <c r="Y28" s="1"/>
  <c r="Z28"/>
  <c r="AA28" s="1"/>
  <c r="T28"/>
  <c r="U28" s="1"/>
  <c r="V22"/>
  <c r="W22" s="1"/>
  <c r="R22"/>
  <c r="S22" s="1"/>
  <c r="Z24" i="22"/>
  <c r="AA24" s="1"/>
  <c r="X24"/>
  <c r="Y24" s="1"/>
  <c r="V24"/>
  <c r="W24" s="1"/>
  <c r="T24"/>
  <c r="U24" s="1"/>
  <c r="R24"/>
  <c r="S24" s="1"/>
  <c r="T25" i="25"/>
  <c r="U25" s="1"/>
  <c r="Z25"/>
  <c r="AA25" s="1"/>
  <c r="R25"/>
  <c r="S25" s="1"/>
  <c r="V25"/>
  <c r="W25" s="1"/>
  <c r="X25"/>
  <c r="Y25" s="1"/>
  <c r="V23" i="22"/>
  <c r="W23" s="1"/>
  <c r="R23"/>
  <c r="S23" s="1"/>
  <c r="Z23"/>
  <c r="AA23" s="1"/>
  <c r="T23"/>
  <c r="U23" s="1"/>
  <c r="X23"/>
  <c r="Y23" s="1"/>
  <c r="Z22"/>
  <c r="AA22" s="1"/>
  <c r="R22"/>
  <c r="S22" s="1"/>
  <c r="V22"/>
  <c r="W22" s="1"/>
  <c r="T22"/>
  <c r="U22" s="1"/>
  <c r="X22"/>
  <c r="Y22" s="1"/>
  <c r="X21"/>
  <c r="Y21" s="1"/>
  <c r="T21"/>
  <c r="U21" s="1"/>
  <c r="Z21"/>
  <c r="AA21" s="1"/>
  <c r="R21"/>
  <c r="S21" s="1"/>
  <c r="Z21" i="25"/>
  <c r="AA21" s="1"/>
  <c r="R21"/>
  <c r="S21" s="1"/>
  <c r="V21"/>
  <c r="W21" s="1"/>
  <c r="X21"/>
  <c r="Y21" s="1"/>
  <c r="T21"/>
  <c r="U21" s="1"/>
  <c r="R20" i="22"/>
  <c r="S20" s="1"/>
  <c r="V20"/>
  <c r="W20" s="1"/>
  <c r="X20"/>
  <c r="Y20" s="1"/>
  <c r="Z20"/>
  <c r="AA20" s="1"/>
  <c r="T20"/>
  <c r="U20" s="1"/>
  <c r="R19"/>
  <c r="S19" s="1"/>
  <c r="R19" i="25"/>
  <c r="S19" s="1"/>
  <c r="X19"/>
  <c r="Y19" s="1"/>
  <c r="V46" i="37"/>
  <c r="AF11" s="1"/>
  <c r="X46" i="31"/>
  <c r="AH11" s="1"/>
  <c r="R46" i="34"/>
  <c r="AB11" s="1"/>
  <c r="X18" i="22"/>
  <c r="Y18" s="1"/>
  <c r="T18"/>
  <c r="U18" s="1"/>
  <c r="V18"/>
  <c r="W18" s="1"/>
  <c r="R18"/>
  <c r="S18" s="1"/>
  <c r="Z18"/>
  <c r="AA18" s="1"/>
  <c r="V18" i="25"/>
  <c r="W18" s="1"/>
  <c r="X18"/>
  <c r="Y18" s="1"/>
  <c r="T18"/>
  <c r="U18" s="1"/>
  <c r="Z18"/>
  <c r="AA18" s="1"/>
  <c r="R18"/>
  <c r="S18" s="1"/>
  <c r="Z46" i="31"/>
  <c r="AJ11" s="1"/>
  <c r="V46" i="34"/>
  <c r="AF11" s="1"/>
  <c r="T17" i="25"/>
  <c r="U17" s="1"/>
  <c r="X17"/>
  <c r="Y17" s="1"/>
  <c r="Z17"/>
  <c r="AA17" s="1"/>
  <c r="R17"/>
  <c r="S17" s="1"/>
  <c r="V17"/>
  <c r="W17" s="1"/>
  <c r="T16" i="22"/>
  <c r="U16" s="1"/>
  <c r="R16"/>
  <c r="S16" s="1"/>
  <c r="Z16"/>
  <c r="AA16" s="1"/>
  <c r="X16"/>
  <c r="Y16" s="1"/>
  <c r="V16"/>
  <c r="W16" s="1"/>
  <c r="T16" i="25"/>
  <c r="U16" s="1"/>
  <c r="V16"/>
  <c r="W16" s="1"/>
  <c r="Z16"/>
  <c r="AA16" s="1"/>
  <c r="R16"/>
  <c r="S16" s="1"/>
  <c r="X16"/>
  <c r="Y16" s="1"/>
  <c r="Z15" i="22"/>
  <c r="AA15" s="1"/>
  <c r="R15"/>
  <c r="S15" s="1"/>
  <c r="T15"/>
  <c r="U15" s="1"/>
  <c r="V15"/>
  <c r="W15" s="1"/>
  <c r="X15"/>
  <c r="Y15" s="1"/>
  <c r="T15" i="25"/>
  <c r="U15" s="1"/>
  <c r="V15"/>
  <c r="W15" s="1"/>
  <c r="Z15"/>
  <c r="AA15" s="1"/>
  <c r="R15"/>
  <c r="S15" s="1"/>
  <c r="X15"/>
  <c r="Y15" s="1"/>
  <c r="X46" i="37"/>
  <c r="AH11" s="1"/>
  <c r="T14" i="22"/>
  <c r="U14" s="1"/>
  <c r="Z14"/>
  <c r="AA14" s="1"/>
  <c r="T46" i="31"/>
  <c r="AD11" s="1"/>
  <c r="X46" i="34"/>
  <c r="AH11" s="1"/>
  <c r="R46" i="31"/>
  <c r="AB11" s="1"/>
  <c r="V14" i="22"/>
  <c r="W14" s="1"/>
  <c r="X14"/>
  <c r="Y14" s="1"/>
  <c r="V46" i="31"/>
  <c r="AF11" s="1"/>
  <c r="T46" i="34"/>
  <c r="AD11" s="1"/>
  <c r="T46" i="37"/>
  <c r="AD11" s="1"/>
  <c r="Z46" i="34"/>
  <c r="AJ11" s="1"/>
  <c r="R46" i="37"/>
  <c r="AB11" s="1"/>
  <c r="Z46"/>
  <c r="AJ11" s="1"/>
  <c r="Z14" i="25"/>
  <c r="AA14" s="1"/>
  <c r="R14"/>
  <c r="S14" s="1"/>
  <c r="V14"/>
  <c r="W14" s="1"/>
  <c r="X14"/>
  <c r="Y14" s="1"/>
  <c r="T14"/>
  <c r="U14" s="1"/>
  <c r="V13" i="22"/>
  <c r="W13" s="1"/>
  <c r="X13"/>
  <c r="Y13" s="1"/>
  <c r="Z13"/>
  <c r="AA13" s="1"/>
  <c r="R13"/>
  <c r="S13" s="1"/>
  <c r="T13"/>
  <c r="U13" s="1"/>
  <c r="Y46" i="25" l="1"/>
  <c r="AI11" s="1"/>
  <c r="S46" i="22"/>
  <c r="AC11" s="1"/>
  <c r="W46"/>
  <c r="AG11" s="1"/>
  <c r="U46" i="25"/>
  <c r="AE11" s="1"/>
  <c r="W46"/>
  <c r="AG11" s="1"/>
  <c r="AA46"/>
  <c r="AK11" s="1"/>
  <c r="AA46" i="22"/>
  <c r="AK11" s="1"/>
  <c r="U46"/>
  <c r="AE11" s="1"/>
  <c r="S46" i="25"/>
  <c r="AC11" s="1"/>
  <c r="Y46" i="22"/>
  <c r="AI11" s="1"/>
</calcChain>
</file>

<file path=xl/comments1.xml><?xml version="1.0" encoding="utf-8"?>
<comments xmlns="http://schemas.openxmlformats.org/spreadsheetml/2006/main">
  <authors>
    <author>Ana Carolina Dutra</author>
  </authors>
  <commentList>
    <comment ref="J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J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Count Failed.</t>
        </r>
      </text>
    </comment>
    <comment ref="K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D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M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N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O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P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Q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R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C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J1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Limpeza, troca da fita e verificação de fluxo do monitor de particulado.</t>
        </r>
      </text>
    </comment>
    <comment ref="K1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R1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do sensor.</t>
        </r>
      </text>
    </comment>
    <comment ref="D1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J1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Limpeza, troca da fita e verificação de fluxo do monitor de particulado.</t>
        </r>
      </text>
    </comment>
    <comment ref="K1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F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G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H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K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R1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do sensor.</t>
        </r>
      </text>
    </comment>
    <comment ref="I1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K1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R1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Teste no sensor.</t>
        </r>
      </text>
    </comment>
    <comment ref="I1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K1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J1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Count Failed.</t>
        </r>
      </text>
    </comment>
    <comment ref="K1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1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1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1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1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1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1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D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M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N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O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P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Q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R2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comunicação.</t>
        </r>
      </text>
    </comment>
    <comment ref="C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2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2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 CO apresentou falha.</t>
        </r>
      </text>
    </comment>
    <comment ref="K3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E3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do analisador.</t>
        </r>
      </text>
    </comment>
    <comment ref="K3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3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3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C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3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Ajuste do imput pot do analisador.</t>
        </r>
      </text>
    </comment>
    <comment ref="F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3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4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G4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K4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4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D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E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F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G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H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I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J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K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M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N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O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P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Q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R5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Falha de energia.</t>
        </r>
      </text>
    </comment>
    <comment ref="C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D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E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F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G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H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I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J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K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M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N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O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P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Q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R5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Restabelecimento da energia elétrica.</t>
        </r>
      </text>
    </comment>
    <comment ref="K5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5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6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6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6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69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0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6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I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fora da faixa de medição.</t>
        </r>
      </text>
    </comment>
    <comment ref="K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I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Background remoto.</t>
        </r>
      </text>
    </comment>
    <comment ref="K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C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8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C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9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L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9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9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6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6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6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6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  <comment ref="K9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Monitor de particulado desligado em 07/08/2020 devido a defeito na parte mecânica. Retirado para manutenção em 18/09/2020.</t>
        </r>
      </text>
    </comment>
  </commentList>
</comments>
</file>

<file path=xl/comments2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o valor médio móvel para cada 8 horas de dados do mesmo dia.
Nota: Campo calculado automaticamente.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a máxima média móvel obtida no dia
Nota: Campo calculado automaticamente.</t>
        </r>
      </text>
    </comment>
  </commentList>
</comments>
</file>

<file path=xl/comments3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Inserir neste campo, a concentração em ppm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o valor médio móvel para cada 8 horas de dados do mesmo dia.
Nota: Campo calculado automaticamente.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a máxima média móvel obtida no dia
Nota: Campo calculado automaticamente.</t>
        </r>
      </text>
    </comment>
  </commentList>
</comments>
</file>

<file path=xl/comments4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5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6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7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sharedStrings.xml><?xml version="1.0" encoding="utf-8"?>
<sst xmlns="http://schemas.openxmlformats.org/spreadsheetml/2006/main" count="1305" uniqueCount="166">
  <si>
    <t>FALHA DE OPERAÇÃO</t>
  </si>
  <si>
    <t>DIA</t>
  </si>
  <si>
    <t>FORÇA MAIOR</t>
  </si>
  <si>
    <t>MANUTENÇÃO</t>
  </si>
  <si>
    <t>CALIBRAÇÃO</t>
  </si>
  <si>
    <t>HORA</t>
  </si>
  <si>
    <t>TEMP</t>
  </si>
  <si>
    <t>CO</t>
  </si>
  <si>
    <t>NO</t>
  </si>
  <si>
    <t>NOx</t>
  </si>
  <si>
    <t>TOTAL DOS DADOS CONSIDERADOS</t>
  </si>
  <si>
    <t>PM10</t>
  </si>
  <si>
    <t>PM2,5</t>
  </si>
  <si>
    <t>SR</t>
  </si>
  <si>
    <t>DADOS</t>
  </si>
  <si>
    <t>UNIDADES</t>
  </si>
  <si>
    <t>°C</t>
  </si>
  <si>
    <r>
      <t>O</t>
    </r>
    <r>
      <rPr>
        <b/>
        <sz val="11"/>
        <color theme="1"/>
        <rFont val="Calibri"/>
        <family val="2"/>
      </rPr>
      <t>₃</t>
    </r>
  </si>
  <si>
    <r>
      <t>NO</t>
    </r>
    <r>
      <rPr>
        <b/>
        <sz val="11"/>
        <color theme="1"/>
        <rFont val="Calibri"/>
        <family val="2"/>
      </rPr>
      <t>₂</t>
    </r>
  </si>
  <si>
    <r>
      <t>SO</t>
    </r>
    <r>
      <rPr>
        <b/>
        <sz val="11"/>
        <color theme="1"/>
        <rFont val="Calibri"/>
        <family val="2"/>
      </rPr>
      <t>₂</t>
    </r>
  </si>
  <si>
    <t>ppm</t>
  </si>
  <si>
    <t>%</t>
  </si>
  <si>
    <t>mbar</t>
  </si>
  <si>
    <t>mm</t>
  </si>
  <si>
    <t>m/s</t>
  </si>
  <si>
    <t>°</t>
  </si>
  <si>
    <t>µg/m³</t>
  </si>
  <si>
    <t>DADOS VÁLIDOS</t>
  </si>
  <si>
    <t>EFICIÊNCIA DO DIA</t>
  </si>
  <si>
    <t>O₃</t>
  </si>
  <si>
    <t>NO₂</t>
  </si>
  <si>
    <t>SO₂</t>
  </si>
  <si>
    <t>TEMP RACK</t>
  </si>
  <si>
    <t>LIMITE</t>
  </si>
  <si>
    <t>EFICIÊNCIA DO MÊS:</t>
  </si>
  <si>
    <t>Dados para o mês:</t>
  </si>
  <si>
    <t>Eficiência:</t>
  </si>
  <si>
    <t>OBSERVAÇÕES:</t>
  </si>
  <si>
    <t>TOTAL DOS DADOS CONSIDERADOS:</t>
  </si>
  <si>
    <t>FALHA OPERAÇÃO</t>
  </si>
  <si>
    <t>W/m²</t>
  </si>
  <si>
    <t>ppb</t>
  </si>
  <si>
    <t>TA</t>
  </si>
  <si>
    <t>UR</t>
  </si>
  <si>
    <t>PA</t>
  </si>
  <si>
    <t>VV</t>
  </si>
  <si>
    <t>DV</t>
  </si>
  <si>
    <t>PP</t>
  </si>
  <si>
    <t>CÁLCULO DAS MÉDIAS DIÁRIAS E IQA PARA OZÔNIO (O3) - CONAMA 491/18</t>
  </si>
  <si>
    <t>Ozônio (O3)</t>
  </si>
  <si>
    <t>QUANTIDADE DE DADOS PARA O MÊS (720 ou 744)</t>
  </si>
  <si>
    <t>BOM</t>
  </si>
  <si>
    <t>REGULAR</t>
  </si>
  <si>
    <t>INADEQUADO</t>
  </si>
  <si>
    <t>MÁ</t>
  </si>
  <si>
    <t>PÉSSIMA</t>
  </si>
  <si>
    <t>C low</t>
  </si>
  <si>
    <t>C high</t>
  </si>
  <si>
    <t>I low</t>
  </si>
  <si>
    <t>I high</t>
  </si>
  <si>
    <t>(MÉDIA 1 HORA)</t>
  </si>
  <si>
    <t xml:space="preserve">QUANTIDADE DE DADOS DE ACORDO COM A CLASSIFICAÇÃO DO IQA. </t>
  </si>
  <si>
    <t>Data</t>
  </si>
  <si>
    <t>Concentração      (1 hora)</t>
  </si>
  <si>
    <t>Conc. 8 horas Média Móvel</t>
  </si>
  <si>
    <t>Máxima Média Móvel do Dia</t>
  </si>
  <si>
    <t>IQA</t>
  </si>
  <si>
    <t>Padrão Intermediário I (CONAMA 491/18) - 140 µg/m³</t>
  </si>
  <si>
    <t>MODERADO</t>
  </si>
  <si>
    <t>RUIM</t>
  </si>
  <si>
    <t>MUITO RUIM</t>
  </si>
  <si>
    <t>(µg/m³)</t>
  </si>
  <si>
    <t>24 horas</t>
  </si>
  <si>
    <t>BOM - IND.</t>
  </si>
  <si>
    <t>MOD. - IND.</t>
  </si>
  <si>
    <t>RUIM - IND.</t>
  </si>
  <si>
    <t>MUITO RUIM- IND.</t>
  </si>
  <si>
    <t>PESS.- IND.</t>
  </si>
  <si>
    <t>PÉSSIMO</t>
  </si>
  <si>
    <t>Nota: O cálculo percentual para cada classificação da qualidade do ar, por exemplo, para IQA BOM, compreende a quantidade de dados válidos ou não para o mês. Ou seja, se num dado mês 24 dados foram invalidados, o IQA não irá computar os mesmos se no campo não houver dado. Estes campos devem ser subtraídos da quantidade total de dados para o mês que em condições normais seria 30 dias ou 31 dias.</t>
  </si>
  <si>
    <t>Nota: Os drifts de zero deverão ser considerado zero. A planilha faz isso automaticamente.</t>
  </si>
  <si>
    <t>CÁLCULO DAS MÉDIAS DIÁRIAS E IQA PARA MONÓXIDO DE CARBONO (CO) - CONAMA 491/18</t>
  </si>
  <si>
    <t>MONÓXIDO DE CARBONO (CO)</t>
  </si>
  <si>
    <t>QUANTIDADE DE DADOS PARA O MÊS (90 OU 93)</t>
  </si>
  <si>
    <t>(MÉDIA 8 HORAS)</t>
  </si>
  <si>
    <t>Padrão Final (CONAMA 491/18) - 9 ppm</t>
  </si>
  <si>
    <t>8 horas</t>
  </si>
  <si>
    <t>Nota: O cálculo percentual para cada classificação da qualidade do ar, por exemplo, para IQA BOM, compreende a quantidade de dados válidos ou não para o mês. Ou seja, se num dado mês 8 dados (1 média) foram invalidados, o IQA não irá computar os mesmos se no campo não houver dado. Estes campos devem ser subtraídos da quantidade total de dados para o mês que em condições normais seria 30 dias ou 31 dias.</t>
  </si>
  <si>
    <t>CÁLCULO DAS MÉDIAS HORÁRIAS E IQA PARA DIÓXIDO DE NITROGÊNIO (NO2) - CONAMA 491/18</t>
  </si>
  <si>
    <t>Dióxido de Nitrogênio (NO2)</t>
  </si>
  <si>
    <t>Conc. Média                 (1 hora)</t>
  </si>
  <si>
    <t>Padrão Intermediário I (CONAMA 491/18) - 260 µg/m³</t>
  </si>
  <si>
    <t>1 hora</t>
  </si>
  <si>
    <t>Nota: O cálculo percentual para cada classificação da qualidade do ar, por exemplo, para IQA BOM, compreende a quantidade de dados válidos ou não para o mês. Ou seja, se num dado mês 24 dados foram invalidados, o IQA não irá computar os mesmos se no campo não houver dado. Estes campos devem ser subtraídos da quantidade total de dados para o mês que em condições normais seria 720 (30 dias) ou 744 (31 dias).</t>
  </si>
  <si>
    <t>CÁLCULO DAS MÉDIAS DIÁRIAS E IQA PARA DIÓXIDO DE ENXOFRE (SO2) - CONAMA 491/18</t>
  </si>
  <si>
    <t>DIÓXIDO DE ENXOFRE (SO2)</t>
  </si>
  <si>
    <t>QUANTIDADE DE DADOS PARA O MÊS (31 OU 30)</t>
  </si>
  <si>
    <t>(MÉDIA 24 HORAS)</t>
  </si>
  <si>
    <t>Conc. Média                 (24 horas)</t>
  </si>
  <si>
    <t>Padrão Intermediário I (CONAMA 491/18) - 125 µg/m³</t>
  </si>
  <si>
    <t>Nota: O cálculo percentual para cada classificação da qualidade do ar, por exemplo, para IQA BOM, compreende a quantidade de dados válidos ou não para o mês. Ou seja, se num dado mês 24 dados (1 dia) foram invalidados, o IQA não irá computar os mesmos se no campo não houver dado. Estes campos devem ser subtraídos da quantidade total de dados para o mês que em condições normais seria 30 (30 dias) ou 31 (31 dias).</t>
  </si>
  <si>
    <t>&lt;&lt;&lt;&lt;&lt; 30 DIAS</t>
  </si>
  <si>
    <t>&lt;&lt;&lt;&lt;&lt; 31 DIAS</t>
  </si>
  <si>
    <t>CÁLCULO DAS MÉDIAS DIÁRIAS E IQA PARA PARTÍCULAS INALÁVEIS &lt; 2,5 µm (PM2,5) - CONAMA 491/18</t>
  </si>
  <si>
    <t>PARTÍCULAS INALÁVEIS (PM2,5)</t>
  </si>
  <si>
    <t>Padrão Intermediário I (CONAMA 491/18) - 60 µg/m³</t>
  </si>
  <si>
    <t>CÁLCULO DAS MÉDIAS DIÁRIAS E IQA PARA PARTÍCULAS INALÁVEIS &lt; 10 µm (PM10) - CONAMA 491/18</t>
  </si>
  <si>
    <t>PARTÍCULAS INALÁVEIS (PM10)</t>
  </si>
  <si>
    <t>Padrão Intermediário I (CONAMA 491/18) - 120 µg/m³</t>
  </si>
  <si>
    <t>MÊS: OUTUBRO DE 2020</t>
  </si>
  <si>
    <t>-9999.=</t>
  </si>
  <si>
    <r>
      <t>Nota 1:</t>
    </r>
    <r>
      <rPr>
        <sz val="10"/>
        <color theme="1"/>
        <rFont val="Arial"/>
        <family val="2"/>
      </rPr>
      <t xml:space="preserve"> 07/08/20 - Monitor de particulado PM2,5 desligado em 07/08/2020 devido a defeito na parte mecânica. Retirado para manutenção em 18/09/2020.</t>
    </r>
  </si>
  <si>
    <t>26.92f</t>
  </si>
  <si>
    <t>0.33&lt;</t>
  </si>
  <si>
    <t>1.93&lt;</t>
  </si>
  <si>
    <t>2.39&lt;</t>
  </si>
  <si>
    <t>4.33&lt;</t>
  </si>
  <si>
    <t>2.88&lt;</t>
  </si>
  <si>
    <t>36.44&lt;</t>
  </si>
  <si>
    <t>0.36f</t>
  </si>
  <si>
    <t>0.35f</t>
  </si>
  <si>
    <t>0.32f</t>
  </si>
  <si>
    <t>0.30f</t>
  </si>
  <si>
    <t>0.38f</t>
  </si>
  <si>
    <t>0.33f</t>
  </si>
  <si>
    <t>0.07*</t>
  </si>
  <si>
    <t>25.7&lt;</t>
  </si>
  <si>
    <t>34.94&lt;</t>
  </si>
  <si>
    <t>0.22&lt;</t>
  </si>
  <si>
    <t>1.37&lt;</t>
  </si>
  <si>
    <t>0.69&lt;</t>
  </si>
  <si>
    <t>2.06&lt;</t>
  </si>
  <si>
    <t>3.35&lt;</t>
  </si>
  <si>
    <t>29.5&lt;</t>
  </si>
  <si>
    <t>49.4&lt;</t>
  </si>
  <si>
    <t>1011.0&lt;</t>
  </si>
  <si>
    <t>905.&lt;</t>
  </si>
  <si>
    <t>5.57&lt;</t>
  </si>
  <si>
    <t>79.26&lt;</t>
  </si>
  <si>
    <t>0.0&lt;</t>
  </si>
  <si>
    <t>26.7&lt;</t>
  </si>
  <si>
    <t>26.92&lt;</t>
  </si>
  <si>
    <t>0.43&lt;</t>
  </si>
  <si>
    <t>2.08f</t>
  </si>
  <si>
    <t>4.09f</t>
  </si>
  <si>
    <t>6.17f</t>
  </si>
  <si>
    <t>26.5&lt;</t>
  </si>
  <si>
    <t>77.5&lt;</t>
  </si>
  <si>
    <t>1011.1&lt;</t>
  </si>
  <si>
    <t>229.&lt;</t>
  </si>
  <si>
    <t>3.56&lt;</t>
  </si>
  <si>
    <t>88.53&lt;</t>
  </si>
  <si>
    <t>0.2&lt;</t>
  </si>
  <si>
    <r>
      <rPr>
        <b/>
        <sz val="11"/>
        <color theme="1"/>
        <rFont val="Calibri"/>
        <family val="2"/>
        <scheme val="minor"/>
      </rPr>
      <t xml:space="preserve">02/10/20 </t>
    </r>
    <r>
      <rPr>
        <sz val="11"/>
        <color theme="1"/>
        <rFont val="Calibri"/>
        <family val="2"/>
        <scheme val="minor"/>
      </rPr>
      <t>- Travamento do datalogger, seguido de restabelecimento da comunicação.</t>
    </r>
  </si>
  <si>
    <r>
      <rPr>
        <b/>
        <sz val="11"/>
        <color theme="1"/>
        <rFont val="Calibri"/>
        <family val="2"/>
        <scheme val="minor"/>
      </rPr>
      <t>06/10/20</t>
    </r>
    <r>
      <rPr>
        <sz val="11"/>
        <color theme="1"/>
        <rFont val="Calibri"/>
        <family val="2"/>
        <scheme val="minor"/>
      </rPr>
      <t xml:space="preserve"> - Efetuada a verificação do analisador de O3, CO, Nox e So2.</t>
    </r>
  </si>
  <si>
    <r>
      <rPr>
        <b/>
        <sz val="11"/>
        <color theme="1"/>
        <rFont val="Calibri"/>
        <family val="2"/>
        <scheme val="minor"/>
      </rPr>
      <t>06/10/20</t>
    </r>
    <r>
      <rPr>
        <sz val="11"/>
        <color theme="1"/>
        <rFont val="Calibri"/>
        <family val="2"/>
        <scheme val="minor"/>
      </rPr>
      <t xml:space="preserve"> - Efetuada a verificação do fluxo e limpeza dos monitores de particulado.</t>
    </r>
  </si>
  <si>
    <r>
      <rPr>
        <b/>
        <sz val="11"/>
        <color theme="1"/>
        <rFont val="Calibri"/>
        <family val="2"/>
        <scheme val="minor"/>
      </rPr>
      <t>06/10/20</t>
    </r>
    <r>
      <rPr>
        <sz val="11"/>
        <color theme="1"/>
        <rFont val="Calibri"/>
        <family val="2"/>
        <scheme val="minor"/>
      </rPr>
      <t xml:space="preserve"> - Limpeza e teste no sensor pluviométrico.</t>
    </r>
  </si>
  <si>
    <r>
      <rPr>
        <b/>
        <sz val="11"/>
        <color theme="1"/>
        <rFont val="Calibri"/>
        <family val="2"/>
        <scheme val="minor"/>
      </rPr>
      <t>06 a 07/10/20</t>
    </r>
    <r>
      <rPr>
        <sz val="11"/>
        <color theme="1"/>
        <rFont val="Calibri"/>
        <family val="2"/>
        <scheme val="minor"/>
      </rPr>
      <t xml:space="preserve"> - Travamento do datalogger. Restabelecimento da comunicação em 07/10/20.</t>
    </r>
  </si>
  <si>
    <r>
      <rPr>
        <b/>
        <sz val="11"/>
        <color theme="1"/>
        <rFont val="Calibri"/>
        <family val="2"/>
        <scheme val="minor"/>
      </rPr>
      <t xml:space="preserve">10 a 11/10/20 </t>
    </r>
    <r>
      <rPr>
        <sz val="11"/>
        <color theme="1"/>
        <rFont val="Calibri"/>
        <family val="2"/>
        <scheme val="minor"/>
      </rPr>
      <t>- Falha do analisador de CO, o analisador foi restabelecido no dia 11/10/20.</t>
    </r>
  </si>
  <si>
    <r>
      <rPr>
        <b/>
        <sz val="11"/>
        <color theme="1"/>
        <rFont val="Calibri"/>
        <family val="2"/>
        <scheme val="minor"/>
      </rPr>
      <t xml:space="preserve">11 a 13/10/20 </t>
    </r>
    <r>
      <rPr>
        <sz val="11"/>
        <color theme="1"/>
        <rFont val="Calibri"/>
        <family val="2"/>
        <scheme val="minor"/>
      </rPr>
      <t>- Trvamento do datalogger. Restabelecimento da comunicação em 13/10/20.</t>
    </r>
  </si>
  <si>
    <r>
      <rPr>
        <b/>
        <sz val="11"/>
        <color theme="1"/>
        <rFont val="Calibri"/>
        <family val="2"/>
        <scheme val="minor"/>
      </rPr>
      <t>13/10/20</t>
    </r>
    <r>
      <rPr>
        <sz val="11"/>
        <color theme="1"/>
        <rFont val="Calibri"/>
        <family val="2"/>
        <scheme val="minor"/>
      </rPr>
      <t xml:space="preserve"> - Ajuste no imput pot do analisador de CO.</t>
    </r>
  </si>
  <si>
    <r>
      <rPr>
        <b/>
        <sz val="11"/>
        <color theme="1"/>
        <rFont val="Calibri"/>
        <family val="2"/>
        <scheme val="minor"/>
      </rPr>
      <t>18 e 19/10/20</t>
    </r>
    <r>
      <rPr>
        <sz val="11"/>
        <color theme="1"/>
        <rFont val="Calibri"/>
        <family val="2"/>
        <scheme val="minor"/>
      </rPr>
      <t xml:space="preserve"> - Falha de energia.</t>
    </r>
  </si>
  <si>
    <r>
      <rPr>
        <b/>
        <sz val="11"/>
        <color theme="1"/>
        <rFont val="Calibri"/>
        <family val="2"/>
        <scheme val="minor"/>
      </rPr>
      <t>19 e 20/10/20</t>
    </r>
    <r>
      <rPr>
        <sz val="11"/>
        <color theme="1"/>
        <rFont val="Calibri"/>
        <family val="2"/>
        <scheme val="minor"/>
      </rPr>
      <t xml:space="preserve"> - Travamento do datalogger. Restabelecimento da comunicação em 20/10/20.</t>
    </r>
  </si>
  <si>
    <r>
      <rPr>
        <b/>
        <sz val="11"/>
        <color theme="1"/>
        <rFont val="Calibri"/>
        <family val="2"/>
        <scheme val="minor"/>
      </rPr>
      <t xml:space="preserve">27/10/20 </t>
    </r>
    <r>
      <rPr>
        <sz val="11"/>
        <color theme="1"/>
        <rFont val="Calibri"/>
        <family val="2"/>
        <scheme val="minor"/>
      </rPr>
      <t>- Background remoto no analisador de SO2.</t>
    </r>
  </si>
  <si>
    <r>
      <rPr>
        <b/>
        <sz val="11"/>
        <color theme="1"/>
        <rFont val="Calibri"/>
        <family val="2"/>
        <scheme val="minor"/>
      </rPr>
      <t>28 e 29/10/20</t>
    </r>
    <r>
      <rPr>
        <sz val="11"/>
        <color theme="1"/>
        <rFont val="Calibri"/>
        <family val="2"/>
        <scheme val="minor"/>
      </rPr>
      <t xml:space="preserve"> - Travamento do datalogger. Restabelcimento da comunicação em 29/10/20.</t>
    </r>
  </si>
  <si>
    <t xml:space="preserve">   P00 - SEUMA - Secretaria Municipal de Urbanismo e Meio Ambiente - Av. Dep. Paulino Rocha, 1343 - Cajazeiras</t>
  </si>
</sst>
</file>

<file path=xl/styles.xml><?xml version="1.0" encoding="utf-8"?>
<styleSheet xmlns="http://schemas.openxmlformats.org/spreadsheetml/2006/main">
  <numFmts count="4">
    <numFmt numFmtId="164" formatCode="0.0"/>
    <numFmt numFmtId="165" formatCode="dd/mm/yy;@"/>
    <numFmt numFmtId="166" formatCode="0.000"/>
    <numFmt numFmtId="167" formatCode="0.00;[Red]0.00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9"/>
      <color rgb="FF0000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6"/>
      <name val="Cambria"/>
      <family val="1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18">
    <xf numFmtId="0" fontId="0" fillId="0" borderId="0" xfId="0"/>
    <xf numFmtId="0" fontId="5" fillId="0" borderId="0" xfId="0" applyFont="1" applyAlignment="1">
      <alignment horizontal="center"/>
    </xf>
    <xf numFmtId="20" fontId="5" fillId="0" borderId="0" xfId="0" applyNumberFormat="1" applyFont="1" applyAlignment="1">
      <alignment horizontal="center"/>
    </xf>
    <xf numFmtId="0" fontId="5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6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8" fillId="0" borderId="0" xfId="0" applyFont="1"/>
    <xf numFmtId="0" fontId="2" fillId="5" borderId="0" xfId="0" applyFont="1" applyFill="1"/>
    <xf numFmtId="0" fontId="0" fillId="0" borderId="1" xfId="0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Alignment="1" applyProtection="1">
      <alignment horizontal="center"/>
      <protection hidden="1"/>
    </xf>
    <xf numFmtId="10" fontId="6" fillId="0" borderId="0" xfId="0" applyNumberFormat="1" applyFont="1" applyAlignment="1" applyProtection="1">
      <alignment horizontal="center"/>
      <protection hidden="1"/>
    </xf>
    <xf numFmtId="22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/>
    <xf numFmtId="0" fontId="1" fillId="0" borderId="0" xfId="0" applyFont="1"/>
    <xf numFmtId="10" fontId="9" fillId="5" borderId="0" xfId="0" applyNumberFormat="1" applyFont="1" applyFill="1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0" borderId="0" xfId="0" applyFill="1" applyBorder="1" applyAlignment="1"/>
    <xf numFmtId="0" fontId="0" fillId="0" borderId="1" xfId="0" applyFill="1" applyBorder="1" applyAlignment="1">
      <alignment horizontal="center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1" fillId="0" borderId="5" xfId="0" applyFont="1" applyBorder="1" applyProtection="1"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0" fontId="0" fillId="0" borderId="1" xfId="0" applyNumberFormat="1" applyBorder="1" applyAlignment="1" applyProtection="1">
      <alignment horizontal="center"/>
      <protection hidden="1"/>
    </xf>
    <xf numFmtId="0" fontId="1" fillId="9" borderId="6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0" borderId="6" xfId="0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2" fontId="0" fillId="0" borderId="9" xfId="0" applyNumberFormat="1" applyBorder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2" fontId="0" fillId="0" borderId="10" xfId="0" applyNumberForma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0" xfId="0" applyAlignment="1" applyProtection="1">
      <alignment vertical="center" wrapText="1"/>
      <protection hidden="1"/>
    </xf>
    <xf numFmtId="165" fontId="0" fillId="0" borderId="8" xfId="0" applyNumberFormat="1" applyBorder="1" applyAlignment="1" applyProtection="1">
      <alignment horizontal="center"/>
      <protection locked="0"/>
    </xf>
    <xf numFmtId="2" fontId="0" fillId="0" borderId="16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22" fontId="0" fillId="0" borderId="7" xfId="0" applyNumberFormat="1" applyBorder="1" applyAlignment="1">
      <alignment horizontal="center"/>
    </xf>
    <xf numFmtId="0" fontId="0" fillId="0" borderId="12" xfId="0" applyBorder="1" applyProtection="1">
      <protection hidden="1"/>
    </xf>
    <xf numFmtId="0" fontId="6" fillId="0" borderId="8" xfId="0" applyFont="1" applyBorder="1" applyAlignment="1" applyProtection="1">
      <alignment horizontal="center"/>
      <protection hidden="1"/>
    </xf>
    <xf numFmtId="22" fontId="0" fillId="0" borderId="8" xfId="0" applyNumberFormat="1" applyBorder="1" applyAlignment="1">
      <alignment horizontal="center"/>
    </xf>
    <xf numFmtId="0" fontId="0" fillId="0" borderId="16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2" xfId="0" applyBorder="1" applyAlignment="1">
      <alignment horizontal="center"/>
    </xf>
    <xf numFmtId="0" fontId="1" fillId="0" borderId="5" xfId="0" applyFont="1" applyBorder="1" applyAlignment="1" applyProtection="1">
      <alignment horizontal="center"/>
      <protection hidden="1"/>
    </xf>
    <xf numFmtId="0" fontId="1" fillId="9" borderId="9" xfId="0" applyFont="1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1" fontId="0" fillId="0" borderId="8" xfId="0" applyNumberFormat="1" applyBorder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hidden="1"/>
    </xf>
    <xf numFmtId="22" fontId="0" fillId="0" borderId="12" xfId="0" applyNumberFormat="1" applyBorder="1" applyAlignment="1">
      <alignment horizontal="center"/>
    </xf>
    <xf numFmtId="166" fontId="0" fillId="0" borderId="13" xfId="0" applyNumberFormat="1" applyBorder="1" applyAlignment="1" applyProtection="1">
      <alignment horizontal="center"/>
      <protection hidden="1"/>
    </xf>
    <xf numFmtId="22" fontId="0" fillId="0" borderId="0" xfId="0" applyNumberFormat="1" applyAlignment="1">
      <alignment horizontal="center"/>
    </xf>
    <xf numFmtId="2" fontId="0" fillId="0" borderId="15" xfId="0" applyNumberFormat="1" applyBorder="1" applyAlignment="1" applyProtection="1">
      <alignment horizontal="center"/>
      <protection hidden="1"/>
    </xf>
    <xf numFmtId="166" fontId="0" fillId="0" borderId="14" xfId="0" applyNumberFormat="1" applyBorder="1" applyAlignment="1" applyProtection="1">
      <alignment horizontal="center"/>
      <protection hidden="1"/>
    </xf>
    <xf numFmtId="166" fontId="0" fillId="0" borderId="15" xfId="0" applyNumberFormat="1" applyBorder="1" applyAlignment="1" applyProtection="1">
      <alignment horizontal="center"/>
      <protection hidden="1"/>
    </xf>
    <xf numFmtId="2" fontId="0" fillId="0" borderId="12" xfId="0" applyNumberFormat="1" applyBorder="1" applyAlignment="1" applyProtection="1">
      <alignment horizontal="center"/>
      <protection hidden="1"/>
    </xf>
    <xf numFmtId="166" fontId="0" fillId="0" borderId="11" xfId="0" applyNumberFormat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166" fontId="0" fillId="0" borderId="12" xfId="0" applyNumberFormat="1" applyBorder="1" applyAlignment="1" applyProtection="1">
      <alignment horizontal="center"/>
      <protection hidden="1"/>
    </xf>
    <xf numFmtId="0" fontId="1" fillId="2" borderId="2" xfId="0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1" fillId="9" borderId="2" xfId="0" applyFont="1" applyFill="1" applyBorder="1" applyProtection="1">
      <protection hidden="1"/>
    </xf>
    <xf numFmtId="0" fontId="0" fillId="9" borderId="4" xfId="0" applyFill="1" applyBorder="1" applyProtection="1">
      <protection hidden="1"/>
    </xf>
    <xf numFmtId="22" fontId="0" fillId="0" borderId="13" xfId="0" applyNumberForma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7" fontId="0" fillId="0" borderId="0" xfId="0" applyNumberFormat="1" applyAlignment="1" applyProtection="1">
      <alignment horizontal="center"/>
      <protection hidden="1"/>
    </xf>
    <xf numFmtId="22" fontId="0" fillId="0" borderId="14" xfId="0" applyNumberFormat="1" applyBorder="1" applyAlignment="1" applyProtection="1">
      <alignment horizontal="center"/>
      <protection locked="0"/>
    </xf>
    <xf numFmtId="0" fontId="6" fillId="2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1" fontId="15" fillId="0" borderId="0" xfId="0" applyNumberFormat="1" applyFont="1" applyFill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" fontId="6" fillId="3" borderId="0" xfId="0" applyNumberFormat="1" applyFont="1" applyFill="1" applyAlignment="1">
      <alignment horizontal="center"/>
    </xf>
    <xf numFmtId="164" fontId="6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4" fontId="6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0" fillId="4" borderId="10" xfId="0" applyFill="1" applyBorder="1" applyAlignment="1" applyProtection="1">
      <alignment horizontal="center"/>
      <protection hidden="1"/>
    </xf>
    <xf numFmtId="0" fontId="6" fillId="4" borderId="7" xfId="0" applyFont="1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  <xf numFmtId="0" fontId="6" fillId="7" borderId="7" xfId="0" applyFont="1" applyFill="1" applyBorder="1" applyAlignment="1" applyProtection="1">
      <alignment horizontal="center"/>
      <protection hidden="1"/>
    </xf>
    <xf numFmtId="1" fontId="6" fillId="2" borderId="0" xfId="0" applyNumberFormat="1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164" fontId="0" fillId="0" borderId="6" xfId="0" applyNumberFormat="1" applyBorder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164" fontId="0" fillId="0" borderId="8" xfId="0" applyNumberFormat="1" applyBorder="1" applyAlignment="1" applyProtection="1">
      <alignment horizontal="center"/>
      <protection hidden="1"/>
    </xf>
    <xf numFmtId="0" fontId="15" fillId="3" borderId="0" xfId="0" applyFont="1" applyFill="1" applyAlignment="1">
      <alignment horizontal="center"/>
    </xf>
    <xf numFmtId="0" fontId="6" fillId="2" borderId="7" xfId="0" applyFont="1" applyFill="1" applyBorder="1" applyAlignment="1" applyProtection="1">
      <alignment horizontal="center"/>
      <protection hidden="1"/>
    </xf>
    <xf numFmtId="0" fontId="6" fillId="3" borderId="7" xfId="0" applyFont="1" applyFill="1" applyBorder="1" applyAlignment="1" applyProtection="1">
      <alignment horizontal="center"/>
      <protection hidden="1"/>
    </xf>
    <xf numFmtId="2" fontId="0" fillId="2" borderId="10" xfId="0" applyNumberFormat="1" applyFill="1" applyBorder="1" applyAlignment="1" applyProtection="1">
      <alignment horizontal="center"/>
      <protection hidden="1"/>
    </xf>
    <xf numFmtId="166" fontId="0" fillId="2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1" fontId="0" fillId="2" borderId="7" xfId="0" applyNumberFormat="1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/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166" fontId="0" fillId="2" borderId="13" xfId="0" applyNumberFormat="1" applyFill="1" applyBorder="1" applyAlignment="1" applyProtection="1">
      <alignment horizontal="center"/>
      <protection hidden="1"/>
    </xf>
    <xf numFmtId="0" fontId="0" fillId="2" borderId="10" xfId="0" applyFill="1" applyBorder="1" applyAlignment="1" applyProtection="1">
      <alignment horizontal="center"/>
      <protection hidden="1"/>
    </xf>
    <xf numFmtId="164" fontId="0" fillId="2" borderId="7" xfId="0" applyNumberFormat="1" applyFill="1" applyBorder="1" applyAlignment="1" applyProtection="1">
      <alignment horizontal="center"/>
      <protection hidden="1"/>
    </xf>
    <xf numFmtId="2" fontId="15" fillId="0" borderId="0" xfId="0" applyNumberFormat="1" applyFont="1" applyFill="1" applyAlignment="1">
      <alignment horizontal="center" vertical="center"/>
    </xf>
    <xf numFmtId="0" fontId="6" fillId="2" borderId="6" xfId="0" applyFont="1" applyFill="1" applyBorder="1" applyAlignment="1" applyProtection="1">
      <alignment horizontal="center"/>
      <protection hidden="1"/>
    </xf>
    <xf numFmtId="0" fontId="6" fillId="2" borderId="8" xfId="0" applyFont="1" applyFill="1" applyBorder="1" applyAlignment="1" applyProtection="1">
      <alignment horizontal="center"/>
      <protection hidden="1"/>
    </xf>
    <xf numFmtId="2" fontId="0" fillId="2" borderId="12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166" fontId="0" fillId="2" borderId="12" xfId="0" applyNumberFormat="1" applyFill="1" applyBorder="1" applyAlignment="1" applyProtection="1">
      <alignment horizontal="center"/>
      <protection hidden="1"/>
    </xf>
    <xf numFmtId="0" fontId="0" fillId="2" borderId="9" xfId="0" applyFill="1" applyBorder="1" applyAlignment="1" applyProtection="1">
      <alignment horizontal="center"/>
      <protection hidden="1"/>
    </xf>
    <xf numFmtId="1" fontId="0" fillId="2" borderId="6" xfId="0" applyNumberFormat="1" applyFill="1" applyBorder="1" applyAlignment="1" applyProtection="1">
      <alignment horizontal="center"/>
      <protection hidden="1"/>
    </xf>
    <xf numFmtId="2" fontId="0" fillId="2" borderId="15" xfId="0" applyNumberFormat="1" applyFill="1" applyBorder="1" applyAlignment="1" applyProtection="1">
      <alignment horizontal="center"/>
      <protection hidden="1"/>
    </xf>
    <xf numFmtId="166" fontId="0" fillId="2" borderId="14" xfId="0" applyNumberFormat="1" applyFill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center"/>
      <protection hidden="1"/>
    </xf>
    <xf numFmtId="166" fontId="0" fillId="2" borderId="15" xfId="0" applyNumberFormat="1" applyFill="1" applyBorder="1" applyAlignment="1" applyProtection="1">
      <alignment horizontal="center"/>
      <protection hidden="1"/>
    </xf>
    <xf numFmtId="0" fontId="0" fillId="2" borderId="16" xfId="0" applyFill="1" applyBorder="1" applyAlignment="1" applyProtection="1">
      <alignment horizontal="center"/>
      <protection hidden="1"/>
    </xf>
    <xf numFmtId="1" fontId="0" fillId="2" borderId="8" xfId="0" applyNumberFormat="1" applyFill="1" applyBorder="1" applyAlignment="1" applyProtection="1">
      <alignment horizontal="center"/>
      <protection hidden="1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4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0" fillId="2" borderId="0" xfId="0" applyFill="1" applyAlignment="1">
      <alignment horizontal="left"/>
    </xf>
    <xf numFmtId="0" fontId="1" fillId="6" borderId="0" xfId="0" applyFont="1" applyFill="1" applyAlignment="1">
      <alignment horizontal="center"/>
    </xf>
    <xf numFmtId="14" fontId="4" fillId="8" borderId="0" xfId="0" applyNumberFormat="1" applyFont="1" applyFill="1" applyAlignment="1" applyProtection="1">
      <alignment horizontal="center"/>
      <protection hidden="1"/>
    </xf>
    <xf numFmtId="0" fontId="1" fillId="8" borderId="0" xfId="0" applyFont="1" applyFill="1" applyAlignment="1" applyProtection="1">
      <alignment horizontal="center"/>
      <protection hidden="1"/>
    </xf>
    <xf numFmtId="14" fontId="4" fillId="6" borderId="0" xfId="0" applyNumberFormat="1" applyFont="1" applyFill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0" fontId="0" fillId="0" borderId="11" xfId="0" applyBorder="1" applyAlignment="1" applyProtection="1">
      <alignment vertical="center" wrapText="1"/>
      <protection hidden="1"/>
    </xf>
    <xf numFmtId="0" fontId="0" fillId="0" borderId="12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2" xfId="0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10" borderId="6" xfId="0" applyFill="1" applyBorder="1" applyAlignment="1">
      <alignment horizontal="center" wrapText="1"/>
    </xf>
    <xf numFmtId="0" fontId="0" fillId="10" borderId="8" xfId="0" applyFill="1" applyBorder="1" applyAlignment="1">
      <alignment horizontal="center" wrapText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8" xfId="0" applyBorder="1" applyAlignment="1">
      <alignment vertical="center" wrapText="1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 applyProtection="1">
      <alignment horizontal="center" wrapText="1"/>
      <protection hidden="1"/>
    </xf>
    <xf numFmtId="0" fontId="0" fillId="0" borderId="7" xfId="0" applyBorder="1" applyAlignment="1" applyProtection="1">
      <alignment horizontal="center" wrapText="1"/>
      <protection hidden="1"/>
    </xf>
    <xf numFmtId="0" fontId="0" fillId="0" borderId="8" xfId="0" applyBorder="1" applyAlignment="1" applyProtection="1">
      <alignment horizontal="center" wrapText="1"/>
      <protection hidden="1"/>
    </xf>
    <xf numFmtId="0" fontId="19" fillId="11" borderId="17" xfId="1" applyFont="1" applyFill="1" applyBorder="1" applyAlignment="1">
      <alignment horizontal="left"/>
    </xf>
  </cellXfs>
  <cellStyles count="2">
    <cellStyle name="Normal" xfId="0" builtinId="0"/>
    <cellStyle name="Título" xfId="1" builtinId="15"/>
  </cellStyles>
  <dxfs count="78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0"/>
        <i val="0"/>
        <color auto="1"/>
        <name val="Cambria"/>
        <scheme val="none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CC"/>
      <color rgb="FF666699"/>
      <color rgb="FF99FF33"/>
      <color rgb="FFF5A10B"/>
      <color rgb="FFF60A0A"/>
      <color rgb="FFFFFF66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1143000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A60EDD09-C1C1-4913-9E46-CBB53C2F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1171575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33D4C80-15C2-400A-9542-394287AB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1152525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3F084014-F85F-4C40-8F24-27B81CDB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1152525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3D021D9-CB52-4424-A99C-9E7B4E74D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1143000</xdr:colOff>
      <xdr:row>0</xdr:row>
      <xdr:rowOff>553640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94B29486-F4C3-48C8-A903-4C798251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1104900" cy="4964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1133475</xdr:colOff>
      <xdr:row>0</xdr:row>
      <xdr:rowOff>534590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2621C4A9-808D-4701-95F3-3ABA1D20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1104900" cy="4964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021"/>
  <sheetViews>
    <sheetView tabSelected="1" zoomScale="90" zoomScaleNormal="90" workbookViewId="0">
      <pane ySplit="4" topLeftCell="A5" activePane="bottomLeft" state="frozen"/>
      <selection pane="bottomLeft" sqref="A1:XFD1"/>
    </sheetView>
  </sheetViews>
  <sheetFormatPr defaultRowHeight="15"/>
  <cols>
    <col min="2" max="2" width="10.28515625" customWidth="1"/>
  </cols>
  <sheetData>
    <row r="1" spans="1:20" s="217" customFormat="1" ht="30" customHeight="1" thickBot="1">
      <c r="A1" s="217" t="s">
        <v>165</v>
      </c>
    </row>
    <row r="2" spans="1:20" s="25" customFormat="1" ht="16.5" thickTop="1" thickBot="1">
      <c r="A2" s="170" t="s">
        <v>0</v>
      </c>
      <c r="B2" s="170"/>
      <c r="C2" s="168" t="s">
        <v>2</v>
      </c>
      <c r="D2" s="168"/>
      <c r="E2" s="164" t="s">
        <v>3</v>
      </c>
      <c r="F2" s="164"/>
      <c r="G2" s="166" t="s">
        <v>4</v>
      </c>
      <c r="H2" s="166"/>
      <c r="I2" s="181" t="s">
        <v>34</v>
      </c>
      <c r="J2" s="181"/>
      <c r="K2" s="26">
        <f>T1006</f>
        <v>0.99423974575429541</v>
      </c>
      <c r="L2" s="168" t="s">
        <v>109</v>
      </c>
      <c r="M2" s="168"/>
      <c r="N2" s="168"/>
      <c r="O2" s="177" t="s">
        <v>10</v>
      </c>
      <c r="P2" s="178"/>
      <c r="Q2" s="178"/>
      <c r="R2" s="179"/>
      <c r="S2" s="32">
        <f>T1008</f>
        <v>11904</v>
      </c>
      <c r="T2" s="31"/>
    </row>
    <row r="3" spans="1:20" s="27" customFormat="1">
      <c r="A3" s="23" t="s">
        <v>1</v>
      </c>
      <c r="B3" s="23" t="s">
        <v>5</v>
      </c>
      <c r="C3" s="23" t="s">
        <v>6</v>
      </c>
      <c r="D3" s="23" t="s">
        <v>17</v>
      </c>
      <c r="E3" s="23" t="s">
        <v>7</v>
      </c>
      <c r="F3" s="23" t="s">
        <v>8</v>
      </c>
      <c r="G3" s="23" t="s">
        <v>18</v>
      </c>
      <c r="H3" s="23" t="s">
        <v>9</v>
      </c>
      <c r="I3" s="23" t="s">
        <v>19</v>
      </c>
      <c r="J3" s="23" t="s">
        <v>11</v>
      </c>
      <c r="K3" s="23" t="s">
        <v>12</v>
      </c>
      <c r="L3" s="23" t="s">
        <v>42</v>
      </c>
      <c r="M3" s="23" t="s">
        <v>43</v>
      </c>
      <c r="N3" s="23" t="s">
        <v>44</v>
      </c>
      <c r="O3" s="23" t="s">
        <v>13</v>
      </c>
      <c r="P3" s="23" t="s">
        <v>45</v>
      </c>
      <c r="Q3" s="23" t="s">
        <v>46</v>
      </c>
      <c r="R3" s="23" t="s">
        <v>47</v>
      </c>
      <c r="S3" s="23" t="s">
        <v>14</v>
      </c>
    </row>
    <row r="4" spans="1:20" s="27" customFormat="1">
      <c r="A4" s="180" t="s">
        <v>15</v>
      </c>
      <c r="B4" s="180"/>
      <c r="C4" s="23" t="s">
        <v>16</v>
      </c>
      <c r="D4" s="28" t="s">
        <v>41</v>
      </c>
      <c r="E4" s="23" t="s">
        <v>20</v>
      </c>
      <c r="F4" s="28" t="s">
        <v>41</v>
      </c>
      <c r="G4" s="28" t="s">
        <v>41</v>
      </c>
      <c r="H4" s="28" t="s">
        <v>41</v>
      </c>
      <c r="I4" s="28" t="s">
        <v>41</v>
      </c>
      <c r="J4" s="28" t="s">
        <v>26</v>
      </c>
      <c r="K4" s="28" t="s">
        <v>26</v>
      </c>
      <c r="L4" s="23" t="s">
        <v>16</v>
      </c>
      <c r="M4" s="23" t="s">
        <v>21</v>
      </c>
      <c r="N4" s="23" t="s">
        <v>22</v>
      </c>
      <c r="O4" s="23" t="s">
        <v>40</v>
      </c>
      <c r="P4" s="23" t="s">
        <v>24</v>
      </c>
      <c r="Q4" s="23" t="s">
        <v>25</v>
      </c>
      <c r="R4" s="23" t="s">
        <v>23</v>
      </c>
      <c r="S4" s="23"/>
    </row>
    <row r="5" spans="1:20">
      <c r="A5" s="1">
        <v>1</v>
      </c>
      <c r="B5" s="2">
        <v>0</v>
      </c>
      <c r="C5" s="17">
        <v>26.2</v>
      </c>
      <c r="D5" s="16">
        <v>32.82</v>
      </c>
      <c r="E5" s="16">
        <v>0.2</v>
      </c>
      <c r="F5" s="16">
        <v>1.07</v>
      </c>
      <c r="G5" s="16">
        <v>0.59</v>
      </c>
      <c r="H5" s="16">
        <v>1.66</v>
      </c>
      <c r="I5" s="16">
        <v>3.28</v>
      </c>
      <c r="J5" s="108">
        <v>24</v>
      </c>
      <c r="K5" s="104" t="s">
        <v>110</v>
      </c>
      <c r="L5" s="17">
        <v>27</v>
      </c>
      <c r="M5" s="17">
        <v>71.599999999999994</v>
      </c>
      <c r="N5" s="19">
        <v>1010.6</v>
      </c>
      <c r="O5" s="17">
        <v>3</v>
      </c>
      <c r="P5" s="17">
        <v>4.2699999999999996</v>
      </c>
      <c r="Q5" s="16">
        <v>61.73</v>
      </c>
      <c r="R5" s="18">
        <v>0</v>
      </c>
      <c r="S5" s="3">
        <v>1</v>
      </c>
    </row>
    <row r="6" spans="1:20">
      <c r="A6" s="1">
        <v>1</v>
      </c>
      <c r="B6" s="2">
        <v>4.1666666666666664E-2</v>
      </c>
      <c r="C6" s="17">
        <v>26.3</v>
      </c>
      <c r="D6" s="16">
        <v>32.65</v>
      </c>
      <c r="E6" s="16">
        <v>0.23</v>
      </c>
      <c r="F6" s="16">
        <v>1.27</v>
      </c>
      <c r="G6" s="16">
        <v>0.62</v>
      </c>
      <c r="H6" s="16">
        <v>1.89</v>
      </c>
      <c r="I6" s="16">
        <v>3.05</v>
      </c>
      <c r="J6" s="104">
        <v>985</v>
      </c>
      <c r="K6" s="104" t="s">
        <v>110</v>
      </c>
      <c r="L6" s="17">
        <v>26.9</v>
      </c>
      <c r="M6" s="17">
        <v>71.900000000000006</v>
      </c>
      <c r="N6" s="19">
        <v>1010</v>
      </c>
      <c r="O6" s="17">
        <v>3</v>
      </c>
      <c r="P6" s="17">
        <v>3.8</v>
      </c>
      <c r="Q6" s="16">
        <v>70.25</v>
      </c>
      <c r="R6" s="18">
        <v>0</v>
      </c>
      <c r="S6" s="3">
        <v>1</v>
      </c>
    </row>
    <row r="7" spans="1:20">
      <c r="A7" s="1">
        <v>1</v>
      </c>
      <c r="B7" s="2">
        <v>8.3333333333333301E-2</v>
      </c>
      <c r="C7" s="17">
        <v>26.8</v>
      </c>
      <c r="D7" s="16">
        <v>32.590000000000003</v>
      </c>
      <c r="E7" s="16">
        <v>0.23</v>
      </c>
      <c r="F7" s="16">
        <v>1.08</v>
      </c>
      <c r="G7" s="16">
        <v>0.25</v>
      </c>
      <c r="H7" s="16">
        <v>1.33</v>
      </c>
      <c r="I7" s="16">
        <v>3.48</v>
      </c>
      <c r="J7" s="16">
        <v>20</v>
      </c>
      <c r="K7" s="104" t="s">
        <v>110</v>
      </c>
      <c r="L7" s="17">
        <v>26.8</v>
      </c>
      <c r="M7" s="17">
        <v>73.099999999999994</v>
      </c>
      <c r="N7" s="19">
        <v>1009.4</v>
      </c>
      <c r="O7" s="17">
        <v>2</v>
      </c>
      <c r="P7" s="17">
        <v>3.58</v>
      </c>
      <c r="Q7" s="16">
        <v>76.760000000000005</v>
      </c>
      <c r="R7" s="18">
        <v>0</v>
      </c>
      <c r="S7" s="3">
        <v>1</v>
      </c>
    </row>
    <row r="8" spans="1:20">
      <c r="A8" s="1">
        <v>1</v>
      </c>
      <c r="B8" s="2">
        <v>0.125</v>
      </c>
      <c r="C8" s="17">
        <v>26.4</v>
      </c>
      <c r="D8" s="16">
        <v>33.03</v>
      </c>
      <c r="E8" s="16">
        <v>0.24</v>
      </c>
      <c r="F8" s="16">
        <v>0.93</v>
      </c>
      <c r="G8" s="16">
        <v>0.22</v>
      </c>
      <c r="H8" s="16">
        <v>1.1499999999999999</v>
      </c>
      <c r="I8" s="16">
        <v>2.63</v>
      </c>
      <c r="J8" s="16">
        <v>26</v>
      </c>
      <c r="K8" s="104" t="s">
        <v>110</v>
      </c>
      <c r="L8" s="17">
        <v>26.6</v>
      </c>
      <c r="M8" s="17">
        <v>73.400000000000006</v>
      </c>
      <c r="N8" s="19">
        <v>1008.8</v>
      </c>
      <c r="O8" s="17">
        <v>2</v>
      </c>
      <c r="P8" s="17">
        <v>3.78</v>
      </c>
      <c r="Q8" s="16">
        <v>82.86</v>
      </c>
      <c r="R8" s="18">
        <v>0</v>
      </c>
      <c r="S8" s="3">
        <v>1</v>
      </c>
    </row>
    <row r="9" spans="1:20">
      <c r="A9" s="1">
        <v>1</v>
      </c>
      <c r="B9" s="2">
        <v>0.16666666666666699</v>
      </c>
      <c r="C9" s="17">
        <v>26.5</v>
      </c>
      <c r="D9" s="16">
        <v>32.299999999999997</v>
      </c>
      <c r="E9" s="16">
        <v>0.25</v>
      </c>
      <c r="F9" s="16">
        <v>1.18</v>
      </c>
      <c r="G9" s="16">
        <v>0.33</v>
      </c>
      <c r="H9" s="16">
        <v>1.51</v>
      </c>
      <c r="I9" s="16">
        <v>2.46</v>
      </c>
      <c r="J9" s="16">
        <v>25</v>
      </c>
      <c r="K9" s="104" t="s">
        <v>110</v>
      </c>
      <c r="L9" s="17">
        <v>26.4</v>
      </c>
      <c r="M9" s="17">
        <v>73.5</v>
      </c>
      <c r="N9" s="19">
        <v>1009</v>
      </c>
      <c r="O9" s="17">
        <v>3</v>
      </c>
      <c r="P9" s="17">
        <v>3.95</v>
      </c>
      <c r="Q9" s="16">
        <v>92.9</v>
      </c>
      <c r="R9" s="18">
        <v>0</v>
      </c>
      <c r="S9" s="3">
        <v>1</v>
      </c>
    </row>
    <row r="10" spans="1:20">
      <c r="A10" s="1">
        <v>1</v>
      </c>
      <c r="B10" s="2">
        <v>0.20833333333333301</v>
      </c>
      <c r="C10" s="17">
        <v>26.6</v>
      </c>
      <c r="D10" s="16">
        <v>28.62</v>
      </c>
      <c r="E10" s="16">
        <v>0.26</v>
      </c>
      <c r="F10" s="16">
        <v>1.31</v>
      </c>
      <c r="G10" s="16">
        <v>1.4</v>
      </c>
      <c r="H10" s="16">
        <v>2.7</v>
      </c>
      <c r="I10" s="16">
        <v>2.78</v>
      </c>
      <c r="J10" s="16">
        <v>20</v>
      </c>
      <c r="K10" s="104" t="s">
        <v>110</v>
      </c>
      <c r="L10" s="17">
        <v>25.6</v>
      </c>
      <c r="M10" s="17">
        <v>76.2</v>
      </c>
      <c r="N10" s="19">
        <v>1009.1</v>
      </c>
      <c r="O10" s="17">
        <v>1</v>
      </c>
      <c r="P10" s="17">
        <v>2.67</v>
      </c>
      <c r="Q10" s="16">
        <v>109.32</v>
      </c>
      <c r="R10" s="18">
        <v>0</v>
      </c>
      <c r="S10" s="3">
        <v>1</v>
      </c>
    </row>
    <row r="11" spans="1:20">
      <c r="A11" s="1">
        <v>1</v>
      </c>
      <c r="B11" s="2">
        <v>0.25</v>
      </c>
      <c r="C11" s="17">
        <v>26.6</v>
      </c>
      <c r="D11" s="16">
        <v>19.62</v>
      </c>
      <c r="E11" s="16">
        <v>0.32</v>
      </c>
      <c r="F11" s="16">
        <v>1.48</v>
      </c>
      <c r="G11" s="16">
        <v>5.83</v>
      </c>
      <c r="H11" s="16">
        <v>7.31</v>
      </c>
      <c r="I11" s="16">
        <v>3.36</v>
      </c>
      <c r="J11" s="16">
        <v>29</v>
      </c>
      <c r="K11" s="104" t="s">
        <v>110</v>
      </c>
      <c r="L11" s="17">
        <v>24.5</v>
      </c>
      <c r="M11" s="17">
        <v>80.7</v>
      </c>
      <c r="N11" s="19">
        <v>1009.4</v>
      </c>
      <c r="O11" s="17">
        <v>20</v>
      </c>
      <c r="P11" s="17">
        <v>2.76</v>
      </c>
      <c r="Q11" s="16">
        <v>122.27</v>
      </c>
      <c r="R11" s="18">
        <v>0</v>
      </c>
      <c r="S11" s="3">
        <v>1</v>
      </c>
    </row>
    <row r="12" spans="1:20">
      <c r="A12" s="1">
        <v>1</v>
      </c>
      <c r="B12" s="2">
        <v>0.29166666666666702</v>
      </c>
      <c r="C12" s="17">
        <v>26.6</v>
      </c>
      <c r="D12" s="16">
        <v>23.3</v>
      </c>
      <c r="E12" s="16">
        <v>0.31</v>
      </c>
      <c r="F12" s="16">
        <v>2.21</v>
      </c>
      <c r="G12" s="16">
        <v>5.8</v>
      </c>
      <c r="H12" s="16">
        <v>8.02</v>
      </c>
      <c r="I12" s="16">
        <v>3.95</v>
      </c>
      <c r="J12" s="16">
        <v>27</v>
      </c>
      <c r="K12" s="104" t="s">
        <v>110</v>
      </c>
      <c r="L12" s="17">
        <v>25.5</v>
      </c>
      <c r="M12" s="17">
        <v>72.900000000000006</v>
      </c>
      <c r="N12" s="19">
        <v>1010</v>
      </c>
      <c r="O12" s="17">
        <v>158</v>
      </c>
      <c r="P12" s="17">
        <v>3.95</v>
      </c>
      <c r="Q12" s="16">
        <v>113.33</v>
      </c>
      <c r="R12" s="18">
        <v>0</v>
      </c>
      <c r="S12" s="3">
        <v>1</v>
      </c>
    </row>
    <row r="13" spans="1:20">
      <c r="A13" s="1">
        <v>1</v>
      </c>
      <c r="B13" s="2">
        <v>0.33333333333333298</v>
      </c>
      <c r="C13" s="17">
        <v>26.4</v>
      </c>
      <c r="D13" s="16">
        <v>29.95</v>
      </c>
      <c r="E13" s="16">
        <v>0.28999999999999998</v>
      </c>
      <c r="F13" s="16">
        <v>2.36</v>
      </c>
      <c r="G13" s="16">
        <v>4.3499999999999996</v>
      </c>
      <c r="H13" s="16">
        <v>6.71</v>
      </c>
      <c r="I13" s="16">
        <v>2.48</v>
      </c>
      <c r="J13" s="16">
        <v>36</v>
      </c>
      <c r="K13" s="104" t="s">
        <v>110</v>
      </c>
      <c r="L13" s="17">
        <v>27</v>
      </c>
      <c r="M13" s="17">
        <v>61.9</v>
      </c>
      <c r="N13" s="19">
        <v>1010.4</v>
      </c>
      <c r="O13" s="17">
        <v>247</v>
      </c>
      <c r="P13" s="16">
        <v>5.42</v>
      </c>
      <c r="Q13" s="16">
        <v>111.86</v>
      </c>
      <c r="R13" s="18">
        <v>0</v>
      </c>
      <c r="S13" s="3">
        <v>1</v>
      </c>
    </row>
    <row r="14" spans="1:20">
      <c r="A14" s="1">
        <v>1</v>
      </c>
      <c r="B14" s="2">
        <v>0.375</v>
      </c>
      <c r="C14" s="17">
        <v>26.4</v>
      </c>
      <c r="D14" s="16">
        <v>31.38</v>
      </c>
      <c r="E14" s="16">
        <v>0.27</v>
      </c>
      <c r="F14" s="16">
        <v>2.37</v>
      </c>
      <c r="G14" s="16">
        <v>4.29</v>
      </c>
      <c r="H14" s="16">
        <v>6.66</v>
      </c>
      <c r="I14" s="16">
        <v>2.36</v>
      </c>
      <c r="J14" s="16">
        <v>32</v>
      </c>
      <c r="K14" s="104" t="s">
        <v>110</v>
      </c>
      <c r="L14" s="17">
        <v>28.4</v>
      </c>
      <c r="M14" s="17">
        <v>56.7</v>
      </c>
      <c r="N14" s="19">
        <v>1010.6</v>
      </c>
      <c r="O14" s="17">
        <v>415</v>
      </c>
      <c r="P14" s="16">
        <v>5.13</v>
      </c>
      <c r="Q14" s="16">
        <v>113.24</v>
      </c>
      <c r="R14" s="18">
        <v>0</v>
      </c>
      <c r="S14" s="3">
        <v>1</v>
      </c>
    </row>
    <row r="15" spans="1:20">
      <c r="A15" s="1">
        <v>1</v>
      </c>
      <c r="B15" s="2">
        <v>0.41666666666666702</v>
      </c>
      <c r="C15" s="17">
        <v>26.1</v>
      </c>
      <c r="D15" s="16">
        <v>35.520000000000003</v>
      </c>
      <c r="E15" s="16">
        <v>0.28000000000000003</v>
      </c>
      <c r="F15" s="16">
        <v>2.12</v>
      </c>
      <c r="G15" s="16">
        <v>3.04</v>
      </c>
      <c r="H15" s="16">
        <v>5.15</v>
      </c>
      <c r="I15" s="16">
        <v>2.66</v>
      </c>
      <c r="J15" s="16">
        <v>31</v>
      </c>
      <c r="K15" s="104" t="s">
        <v>110</v>
      </c>
      <c r="L15" s="17">
        <v>30.5</v>
      </c>
      <c r="M15" s="17">
        <v>48.6</v>
      </c>
      <c r="N15" s="19">
        <v>1010</v>
      </c>
      <c r="O15" s="17">
        <v>753</v>
      </c>
      <c r="P15" s="16">
        <v>5.48</v>
      </c>
      <c r="Q15" s="16">
        <v>103.22</v>
      </c>
      <c r="R15" s="18">
        <v>0</v>
      </c>
      <c r="S15" s="3">
        <v>1</v>
      </c>
    </row>
    <row r="16" spans="1:20">
      <c r="A16" s="1">
        <v>1</v>
      </c>
      <c r="B16" s="2">
        <v>0.45833333333333298</v>
      </c>
      <c r="C16" s="17">
        <v>26</v>
      </c>
      <c r="D16" s="16">
        <v>37.229999999999997</v>
      </c>
      <c r="E16" s="16">
        <v>0.27</v>
      </c>
      <c r="F16" s="16">
        <v>2.02</v>
      </c>
      <c r="G16" s="16">
        <v>3.21</v>
      </c>
      <c r="H16" s="16">
        <v>5.23</v>
      </c>
      <c r="I16" s="16">
        <v>3.09</v>
      </c>
      <c r="J16" s="16">
        <v>29</v>
      </c>
      <c r="K16" s="104" t="s">
        <v>110</v>
      </c>
      <c r="L16" s="17">
        <v>30.5</v>
      </c>
      <c r="M16" s="17">
        <v>48.8</v>
      </c>
      <c r="N16" s="19">
        <v>1009.8</v>
      </c>
      <c r="O16" s="17">
        <v>580</v>
      </c>
      <c r="P16" s="16">
        <v>5.0999999999999996</v>
      </c>
      <c r="Q16" s="16">
        <v>90.96</v>
      </c>
      <c r="R16" s="18">
        <v>0</v>
      </c>
      <c r="S16" s="3">
        <v>1</v>
      </c>
    </row>
    <row r="17" spans="1:19">
      <c r="A17" s="1">
        <v>1</v>
      </c>
      <c r="B17" s="2">
        <v>0.5</v>
      </c>
      <c r="C17" s="17">
        <v>25.9</v>
      </c>
      <c r="D17" s="16">
        <v>37.380000000000003</v>
      </c>
      <c r="E17" s="16">
        <v>0.28999999999999998</v>
      </c>
      <c r="F17" s="16">
        <v>1.89</v>
      </c>
      <c r="G17" s="16">
        <v>3.41</v>
      </c>
      <c r="H17" s="16">
        <v>5.29</v>
      </c>
      <c r="I17" s="16">
        <v>3.05</v>
      </c>
      <c r="J17" s="16">
        <v>24</v>
      </c>
      <c r="K17" s="104" t="s">
        <v>110</v>
      </c>
      <c r="L17" s="17">
        <v>30.6</v>
      </c>
      <c r="M17" s="17">
        <v>49.4</v>
      </c>
      <c r="N17" s="19">
        <v>1009</v>
      </c>
      <c r="O17" s="17">
        <v>472</v>
      </c>
      <c r="P17" s="16">
        <v>4.53</v>
      </c>
      <c r="Q17" s="16">
        <v>98.89</v>
      </c>
      <c r="R17" s="18">
        <v>0</v>
      </c>
      <c r="S17" s="3">
        <v>1</v>
      </c>
    </row>
    <row r="18" spans="1:19">
      <c r="A18" s="1">
        <v>1</v>
      </c>
      <c r="B18" s="2">
        <v>0.54166666666666696</v>
      </c>
      <c r="C18" s="17">
        <v>25.4</v>
      </c>
      <c r="D18" s="16">
        <v>36.04</v>
      </c>
      <c r="E18" s="16">
        <v>0.31</v>
      </c>
      <c r="F18" s="16">
        <v>1.98</v>
      </c>
      <c r="G18" s="16">
        <v>3.09</v>
      </c>
      <c r="H18" s="16">
        <v>5.07</v>
      </c>
      <c r="I18" s="16">
        <v>2.96</v>
      </c>
      <c r="J18" s="16">
        <v>22</v>
      </c>
      <c r="K18" s="104" t="s">
        <v>110</v>
      </c>
      <c r="L18" s="17">
        <v>30.4</v>
      </c>
      <c r="M18" s="17">
        <v>51.1</v>
      </c>
      <c r="N18" s="19">
        <v>1007.8</v>
      </c>
      <c r="O18" s="17">
        <v>575</v>
      </c>
      <c r="P18" s="16">
        <v>4.3899999999999997</v>
      </c>
      <c r="Q18" s="16">
        <v>74.569999999999993</v>
      </c>
      <c r="R18" s="18">
        <v>0</v>
      </c>
      <c r="S18" s="3">
        <v>1</v>
      </c>
    </row>
    <row r="19" spans="1:19">
      <c r="A19" s="1">
        <v>1</v>
      </c>
      <c r="B19" s="2">
        <v>0.58333333333333304</v>
      </c>
      <c r="C19" s="17">
        <v>25.5</v>
      </c>
      <c r="D19" s="16">
        <v>33.909999999999997</v>
      </c>
      <c r="E19" s="16">
        <v>0.27</v>
      </c>
      <c r="F19" s="16">
        <v>1.97</v>
      </c>
      <c r="G19" s="16">
        <v>2.02</v>
      </c>
      <c r="H19" s="16">
        <v>3.99</v>
      </c>
      <c r="I19" s="16">
        <v>2.93</v>
      </c>
      <c r="J19" s="16">
        <v>19</v>
      </c>
      <c r="K19" s="104" t="s">
        <v>110</v>
      </c>
      <c r="L19" s="17">
        <v>31</v>
      </c>
      <c r="M19" s="17">
        <v>47.4</v>
      </c>
      <c r="N19" s="19">
        <v>1006.5</v>
      </c>
      <c r="O19" s="17">
        <v>833</v>
      </c>
      <c r="P19" s="16">
        <v>5.04</v>
      </c>
      <c r="Q19" s="16">
        <v>72.59</v>
      </c>
      <c r="R19" s="18">
        <v>0</v>
      </c>
      <c r="S19" s="3">
        <v>1</v>
      </c>
    </row>
    <row r="20" spans="1:19">
      <c r="A20" s="1">
        <v>1</v>
      </c>
      <c r="B20" s="2">
        <v>0.625</v>
      </c>
      <c r="C20" s="17">
        <v>26</v>
      </c>
      <c r="D20" s="16">
        <v>34.159999999999997</v>
      </c>
      <c r="E20" s="16">
        <v>0.26</v>
      </c>
      <c r="F20" s="16">
        <v>1.99</v>
      </c>
      <c r="G20" s="16">
        <v>2.19</v>
      </c>
      <c r="H20" s="16">
        <v>4.1900000000000004</v>
      </c>
      <c r="I20" s="16">
        <v>2.88</v>
      </c>
      <c r="J20" s="16">
        <v>17</v>
      </c>
      <c r="K20" s="104" t="s">
        <v>110</v>
      </c>
      <c r="L20" s="17">
        <v>30.5</v>
      </c>
      <c r="M20" s="17">
        <v>50.9</v>
      </c>
      <c r="N20" s="19">
        <v>1005.8</v>
      </c>
      <c r="O20" s="17">
        <v>595</v>
      </c>
      <c r="P20" s="16">
        <v>4.79</v>
      </c>
      <c r="Q20" s="16">
        <v>58.67</v>
      </c>
      <c r="R20" s="18">
        <v>0</v>
      </c>
      <c r="S20" s="3">
        <v>1</v>
      </c>
    </row>
    <row r="21" spans="1:19">
      <c r="A21" s="1">
        <v>1</v>
      </c>
      <c r="B21" s="2">
        <v>0.66666666666666696</v>
      </c>
      <c r="C21" s="17">
        <v>26.2</v>
      </c>
      <c r="D21" s="16">
        <v>34.979999999999997</v>
      </c>
      <c r="E21" s="16">
        <v>0.27</v>
      </c>
      <c r="F21" s="16">
        <v>1.71</v>
      </c>
      <c r="G21" s="16">
        <v>2.46</v>
      </c>
      <c r="H21" s="16">
        <v>4.17</v>
      </c>
      <c r="I21" s="16">
        <v>2.56</v>
      </c>
      <c r="J21" s="16">
        <v>22</v>
      </c>
      <c r="K21" s="104" t="s">
        <v>110</v>
      </c>
      <c r="L21" s="17">
        <v>29.4</v>
      </c>
      <c r="M21" s="17">
        <v>58.6</v>
      </c>
      <c r="N21" s="19">
        <v>1005.8</v>
      </c>
      <c r="O21" s="17">
        <v>356</v>
      </c>
      <c r="P21" s="16">
        <v>4.6500000000000004</v>
      </c>
      <c r="Q21" s="16">
        <v>46.04</v>
      </c>
      <c r="R21" s="18">
        <v>0</v>
      </c>
      <c r="S21" s="3">
        <v>1</v>
      </c>
    </row>
    <row r="22" spans="1:19">
      <c r="A22" s="1">
        <v>1</v>
      </c>
      <c r="B22" s="2">
        <v>0.70833333333333304</v>
      </c>
      <c r="C22" s="17">
        <v>26</v>
      </c>
      <c r="D22" s="16">
        <v>32.83</v>
      </c>
      <c r="E22" s="16">
        <v>0.31</v>
      </c>
      <c r="F22" s="16">
        <v>1.72</v>
      </c>
      <c r="G22" s="16">
        <v>2.57</v>
      </c>
      <c r="H22" s="16">
        <v>4.29</v>
      </c>
      <c r="I22" s="16">
        <v>2.9</v>
      </c>
      <c r="J22" s="16">
        <v>25</v>
      </c>
      <c r="K22" s="104" t="s">
        <v>110</v>
      </c>
      <c r="L22" s="17">
        <v>28.3</v>
      </c>
      <c r="M22" s="17">
        <v>67.3</v>
      </c>
      <c r="N22" s="19">
        <v>1006.1</v>
      </c>
      <c r="O22" s="17">
        <v>112</v>
      </c>
      <c r="P22" s="16">
        <v>4.53</v>
      </c>
      <c r="Q22" s="16">
        <v>46.15</v>
      </c>
      <c r="R22" s="18">
        <v>0</v>
      </c>
      <c r="S22" s="3">
        <v>1</v>
      </c>
    </row>
    <row r="23" spans="1:19">
      <c r="A23" s="1">
        <v>1</v>
      </c>
      <c r="B23" s="2">
        <v>0.75</v>
      </c>
      <c r="C23" s="17">
        <v>26.1</v>
      </c>
      <c r="D23" s="16">
        <v>30.33</v>
      </c>
      <c r="E23" s="16">
        <v>0.37</v>
      </c>
      <c r="F23" s="16">
        <v>2.0099999999999998</v>
      </c>
      <c r="G23" s="16">
        <v>4.0599999999999996</v>
      </c>
      <c r="H23" s="16">
        <v>6.07</v>
      </c>
      <c r="I23" s="16">
        <v>2.79</v>
      </c>
      <c r="J23" s="16">
        <v>25</v>
      </c>
      <c r="K23" s="104" t="s">
        <v>110</v>
      </c>
      <c r="L23" s="17">
        <v>27.4</v>
      </c>
      <c r="M23" s="17">
        <v>74.7</v>
      </c>
      <c r="N23" s="19">
        <v>1006.6</v>
      </c>
      <c r="O23" s="17">
        <v>7</v>
      </c>
      <c r="P23" s="16">
        <v>3.77</v>
      </c>
      <c r="Q23" s="16">
        <v>43.99</v>
      </c>
      <c r="R23" s="18">
        <v>0</v>
      </c>
      <c r="S23" s="3">
        <v>1</v>
      </c>
    </row>
    <row r="24" spans="1:19">
      <c r="A24" s="1">
        <v>1</v>
      </c>
      <c r="B24" s="2">
        <v>0.79166666666666696</v>
      </c>
      <c r="C24" s="17">
        <v>26.4</v>
      </c>
      <c r="D24" s="16">
        <v>25.29</v>
      </c>
      <c r="E24" s="16">
        <v>0.31</v>
      </c>
      <c r="F24" s="16">
        <v>1.33</v>
      </c>
      <c r="G24" s="16">
        <v>3.54</v>
      </c>
      <c r="H24" s="16">
        <v>4.88</v>
      </c>
      <c r="I24" s="16">
        <v>3.05</v>
      </c>
      <c r="J24" s="16">
        <v>23</v>
      </c>
      <c r="K24" s="104" t="s">
        <v>110</v>
      </c>
      <c r="L24" s="17">
        <v>27.2</v>
      </c>
      <c r="M24" s="17">
        <v>75.8</v>
      </c>
      <c r="N24" s="19">
        <v>1007.5</v>
      </c>
      <c r="O24" s="17">
        <v>2</v>
      </c>
      <c r="P24" s="16">
        <v>3.14</v>
      </c>
      <c r="Q24" s="16">
        <v>44.32</v>
      </c>
      <c r="R24" s="18">
        <v>0</v>
      </c>
      <c r="S24" s="3">
        <v>1</v>
      </c>
    </row>
    <row r="25" spans="1:19">
      <c r="A25" s="1">
        <v>1</v>
      </c>
      <c r="B25" s="2">
        <v>0.83333333333333304</v>
      </c>
      <c r="C25" s="17">
        <v>26.3</v>
      </c>
      <c r="D25" s="16">
        <v>23.88</v>
      </c>
      <c r="E25" s="16">
        <v>0.28000000000000003</v>
      </c>
      <c r="F25" s="16">
        <v>1.24</v>
      </c>
      <c r="G25" s="16">
        <v>3.39</v>
      </c>
      <c r="H25" s="16">
        <v>4.63</v>
      </c>
      <c r="I25" s="16">
        <v>3.26</v>
      </c>
      <c r="J25" s="16">
        <v>18</v>
      </c>
      <c r="K25" s="104" t="s">
        <v>110</v>
      </c>
      <c r="L25" s="17">
        <v>27.3</v>
      </c>
      <c r="M25" s="17">
        <v>75.7</v>
      </c>
      <c r="N25" s="19">
        <v>1008.5</v>
      </c>
      <c r="O25" s="17">
        <v>2</v>
      </c>
      <c r="P25" s="16">
        <v>3.23</v>
      </c>
      <c r="Q25" s="16">
        <v>52.67</v>
      </c>
      <c r="R25" s="18">
        <v>0</v>
      </c>
      <c r="S25" s="3">
        <v>1</v>
      </c>
    </row>
    <row r="26" spans="1:19">
      <c r="A26" s="1">
        <v>1</v>
      </c>
      <c r="B26" s="2">
        <v>0.875</v>
      </c>
      <c r="C26" s="17">
        <v>26.3</v>
      </c>
      <c r="D26" s="16">
        <v>25.81</v>
      </c>
      <c r="E26" s="16">
        <v>0.27</v>
      </c>
      <c r="F26" s="16">
        <v>1.08</v>
      </c>
      <c r="G26" s="16">
        <v>2.42</v>
      </c>
      <c r="H26" s="16">
        <v>3.51</v>
      </c>
      <c r="I26" s="16">
        <v>3.29</v>
      </c>
      <c r="J26" s="16">
        <v>28</v>
      </c>
      <c r="K26" s="104" t="s">
        <v>110</v>
      </c>
      <c r="L26" s="17">
        <v>27.2</v>
      </c>
      <c r="M26" s="17">
        <v>76.8</v>
      </c>
      <c r="N26" s="19">
        <v>1009.3</v>
      </c>
      <c r="O26" s="17">
        <v>3</v>
      </c>
      <c r="P26" s="16">
        <v>3.26</v>
      </c>
      <c r="Q26" s="16">
        <v>50.99</v>
      </c>
      <c r="R26" s="18">
        <v>0</v>
      </c>
      <c r="S26" s="3">
        <v>1</v>
      </c>
    </row>
    <row r="27" spans="1:19">
      <c r="A27" s="1">
        <v>1</v>
      </c>
      <c r="B27" s="2">
        <v>0.91666666666666696</v>
      </c>
      <c r="C27" s="17">
        <v>26.3</v>
      </c>
      <c r="D27" s="16">
        <v>26.22</v>
      </c>
      <c r="E27" s="16">
        <v>0.25</v>
      </c>
      <c r="F27" s="16">
        <v>1.21</v>
      </c>
      <c r="G27" s="16">
        <v>1.67</v>
      </c>
      <c r="H27" s="16">
        <v>2.88</v>
      </c>
      <c r="I27" s="16">
        <v>3.41</v>
      </c>
      <c r="J27" s="16">
        <v>29</v>
      </c>
      <c r="K27" s="104" t="s">
        <v>110</v>
      </c>
      <c r="L27" s="17">
        <v>27.2</v>
      </c>
      <c r="M27" s="17">
        <v>76.8</v>
      </c>
      <c r="N27" s="19">
        <v>1010</v>
      </c>
      <c r="O27" s="17">
        <v>3</v>
      </c>
      <c r="P27" s="16">
        <v>3.4</v>
      </c>
      <c r="Q27" s="16">
        <v>51.45</v>
      </c>
      <c r="R27" s="18">
        <v>0</v>
      </c>
      <c r="S27" s="3">
        <v>1</v>
      </c>
    </row>
    <row r="28" spans="1:19">
      <c r="A28" s="1">
        <v>1</v>
      </c>
      <c r="B28" s="2">
        <v>0.95833333333333304</v>
      </c>
      <c r="C28" s="17">
        <v>26.2</v>
      </c>
      <c r="D28" s="16">
        <v>28.31</v>
      </c>
      <c r="E28" s="16">
        <v>0.24</v>
      </c>
      <c r="F28" s="16">
        <v>1.1200000000000001</v>
      </c>
      <c r="G28" s="16">
        <v>1.21</v>
      </c>
      <c r="H28" s="16">
        <v>2.33</v>
      </c>
      <c r="I28" s="16">
        <v>3.19</v>
      </c>
      <c r="J28" s="16">
        <v>27</v>
      </c>
      <c r="K28" s="104" t="s">
        <v>110</v>
      </c>
      <c r="L28" s="17">
        <v>27.1</v>
      </c>
      <c r="M28" s="17">
        <v>76.099999999999994</v>
      </c>
      <c r="N28" s="19">
        <v>1010</v>
      </c>
      <c r="O28" s="17">
        <v>2</v>
      </c>
      <c r="P28" s="16">
        <v>3.55</v>
      </c>
      <c r="Q28" s="16">
        <v>55.15</v>
      </c>
      <c r="R28" s="18">
        <v>0</v>
      </c>
      <c r="S28" s="3">
        <v>1</v>
      </c>
    </row>
    <row r="30" spans="1:19">
      <c r="A30" s="169" t="s">
        <v>39</v>
      </c>
      <c r="B30" s="170"/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</row>
    <row r="31" spans="1:19">
      <c r="A31" s="167" t="s">
        <v>2</v>
      </c>
      <c r="B31" s="168"/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1</v>
      </c>
      <c r="K31" s="17">
        <v>24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</row>
    <row r="32" spans="1:19">
      <c r="A32" s="163" t="s">
        <v>3</v>
      </c>
      <c r="B32" s="164"/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</row>
    <row r="33" spans="1:19">
      <c r="A33" s="165" t="s">
        <v>4</v>
      </c>
      <c r="B33" s="166"/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</row>
    <row r="34" spans="1:19">
      <c r="A34" s="173" t="s">
        <v>27</v>
      </c>
      <c r="B34" s="174"/>
      <c r="C34" s="20">
        <f t="shared" ref="C34:R34" si="0">24-C30-C31-C32-C33</f>
        <v>24</v>
      </c>
      <c r="D34" s="20">
        <f t="shared" si="0"/>
        <v>24</v>
      </c>
      <c r="E34" s="20">
        <f t="shared" si="0"/>
        <v>24</v>
      </c>
      <c r="F34" s="20">
        <f t="shared" si="0"/>
        <v>24</v>
      </c>
      <c r="G34" s="20">
        <f t="shared" si="0"/>
        <v>24</v>
      </c>
      <c r="H34" s="20">
        <f t="shared" si="0"/>
        <v>24</v>
      </c>
      <c r="I34" s="20">
        <f t="shared" si="0"/>
        <v>24</v>
      </c>
      <c r="J34" s="20">
        <f t="shared" si="0"/>
        <v>23</v>
      </c>
      <c r="K34" s="20">
        <f t="shared" si="0"/>
        <v>0</v>
      </c>
      <c r="L34" s="20">
        <f t="shared" si="0"/>
        <v>24</v>
      </c>
      <c r="M34" s="20">
        <f t="shared" si="0"/>
        <v>24</v>
      </c>
      <c r="N34" s="20">
        <f t="shared" si="0"/>
        <v>24</v>
      </c>
      <c r="O34" s="20">
        <f t="shared" si="0"/>
        <v>24</v>
      </c>
      <c r="P34" s="20">
        <f t="shared" si="0"/>
        <v>24</v>
      </c>
      <c r="Q34" s="20">
        <f t="shared" si="0"/>
        <v>24</v>
      </c>
      <c r="R34" s="20">
        <f t="shared" si="0"/>
        <v>24</v>
      </c>
    </row>
    <row r="35" spans="1:19">
      <c r="A35" s="175" t="s">
        <v>28</v>
      </c>
      <c r="B35" s="176"/>
      <c r="C35" s="21">
        <f>C34/(SUM(S5:S28))</f>
        <v>1</v>
      </c>
      <c r="D35" s="21">
        <f>D34/(SUM(S5:S28))</f>
        <v>1</v>
      </c>
      <c r="E35" s="21">
        <f>E34/(SUM(S5:S28))</f>
        <v>1</v>
      </c>
      <c r="F35" s="21">
        <f>F34/(SUM(S5:S28))</f>
        <v>1</v>
      </c>
      <c r="G35" s="21">
        <f>G34/(SUM(S5:S28))</f>
        <v>1</v>
      </c>
      <c r="H35" s="21">
        <f>H34/(SUM(S5:S28))</f>
        <v>1</v>
      </c>
      <c r="I35" s="21">
        <f>I34/(SUM(S5:S28))</f>
        <v>1</v>
      </c>
      <c r="J35" s="21">
        <f>J34/(SUM(S5:S28))</f>
        <v>0.95833333333333337</v>
      </c>
      <c r="K35" s="21">
        <f>K34/(SUM(S5:S28))</f>
        <v>0</v>
      </c>
      <c r="L35" s="21">
        <f>L34/(SUM(S5:S28))</f>
        <v>1</v>
      </c>
      <c r="M35" s="21">
        <f>M34/(SUM(S5:S28))</f>
        <v>1</v>
      </c>
      <c r="N35" s="21">
        <f>N34/(SUM(S5:S28))</f>
        <v>1</v>
      </c>
      <c r="O35" s="21">
        <f>O34/(SUM(S5:S28))</f>
        <v>1</v>
      </c>
      <c r="P35" s="21">
        <f>P34/(SUM(S5:S28))</f>
        <v>1</v>
      </c>
      <c r="Q35" s="21">
        <f>Q34/(SUM(S5:S28))</f>
        <v>1</v>
      </c>
      <c r="R35" s="21">
        <f>R34/(SUM(S5:S28))</f>
        <v>1</v>
      </c>
    </row>
    <row r="37" spans="1:19">
      <c r="A37" s="1">
        <v>2</v>
      </c>
      <c r="B37" s="2">
        <v>0</v>
      </c>
      <c r="C37" s="17">
        <v>26.4</v>
      </c>
      <c r="D37" s="16">
        <v>30.39</v>
      </c>
      <c r="E37" s="16">
        <v>0.23</v>
      </c>
      <c r="F37" s="16">
        <v>1.04</v>
      </c>
      <c r="G37" s="16">
        <v>0.88</v>
      </c>
      <c r="H37" s="16">
        <v>1.91</v>
      </c>
      <c r="I37" s="16">
        <v>3.32</v>
      </c>
      <c r="J37" s="16">
        <v>27</v>
      </c>
      <c r="K37" s="104" t="s">
        <v>110</v>
      </c>
      <c r="L37" s="17">
        <v>27</v>
      </c>
      <c r="M37" s="17">
        <v>74.900000000000006</v>
      </c>
      <c r="N37" s="19">
        <v>1009.3</v>
      </c>
      <c r="O37" s="17">
        <v>2</v>
      </c>
      <c r="P37" s="17">
        <v>3.15</v>
      </c>
      <c r="Q37" s="16">
        <v>68.16</v>
      </c>
      <c r="R37" s="18">
        <v>0</v>
      </c>
      <c r="S37">
        <v>1</v>
      </c>
    </row>
    <row r="38" spans="1:19">
      <c r="A38" s="1">
        <v>2</v>
      </c>
      <c r="B38" s="2">
        <v>4.1666666666666664E-2</v>
      </c>
      <c r="C38" s="17">
        <v>26.4</v>
      </c>
      <c r="D38" s="16">
        <v>32.299999999999997</v>
      </c>
      <c r="E38" s="16">
        <v>0.3</v>
      </c>
      <c r="F38" s="16">
        <v>1.05</v>
      </c>
      <c r="G38" s="16">
        <v>0.59</v>
      </c>
      <c r="H38" s="16">
        <v>1.64</v>
      </c>
      <c r="I38" s="16">
        <v>3.24</v>
      </c>
      <c r="J38" s="16">
        <v>27</v>
      </c>
      <c r="K38" s="104" t="s">
        <v>110</v>
      </c>
      <c r="L38" s="17">
        <v>27</v>
      </c>
      <c r="M38" s="17">
        <v>72.3</v>
      </c>
      <c r="N38" s="19">
        <v>1008.5</v>
      </c>
      <c r="O38" s="17">
        <v>2</v>
      </c>
      <c r="P38" s="17">
        <v>2.7</v>
      </c>
      <c r="Q38" s="16">
        <v>71.099999999999994</v>
      </c>
      <c r="R38" s="18">
        <v>0</v>
      </c>
      <c r="S38">
        <v>1</v>
      </c>
    </row>
    <row r="39" spans="1:19">
      <c r="A39" s="1">
        <v>2</v>
      </c>
      <c r="B39" s="2">
        <v>8.3333333333333301E-2</v>
      </c>
      <c r="C39" s="17">
        <v>26.3</v>
      </c>
      <c r="D39" s="16">
        <v>32.5</v>
      </c>
      <c r="E39" s="16">
        <v>0.3</v>
      </c>
      <c r="F39" s="16">
        <v>1.1200000000000001</v>
      </c>
      <c r="G39" s="16">
        <v>0.36</v>
      </c>
      <c r="H39" s="16">
        <v>1.48</v>
      </c>
      <c r="I39" s="16">
        <v>3.44</v>
      </c>
      <c r="J39" s="16">
        <v>34</v>
      </c>
      <c r="K39" s="104" t="s">
        <v>110</v>
      </c>
      <c r="L39" s="17">
        <v>26.9</v>
      </c>
      <c r="M39" s="17">
        <v>74.2</v>
      </c>
      <c r="N39" s="19">
        <v>1008.2</v>
      </c>
      <c r="O39" s="17">
        <v>2</v>
      </c>
      <c r="P39" s="17">
        <v>3.28</v>
      </c>
      <c r="Q39" s="16">
        <v>76.44</v>
      </c>
      <c r="R39" s="18">
        <v>0</v>
      </c>
      <c r="S39">
        <v>1</v>
      </c>
    </row>
    <row r="40" spans="1:19">
      <c r="A40" s="1">
        <v>2</v>
      </c>
      <c r="B40" s="2">
        <v>0.125</v>
      </c>
      <c r="C40" s="17">
        <v>26.4</v>
      </c>
      <c r="D40" s="16">
        <v>30.92</v>
      </c>
      <c r="E40" s="16">
        <v>0.3</v>
      </c>
      <c r="F40" s="16">
        <v>1.06</v>
      </c>
      <c r="G40" s="16">
        <v>0.33</v>
      </c>
      <c r="H40" s="16">
        <v>1.39</v>
      </c>
      <c r="I40" s="16">
        <v>3.65</v>
      </c>
      <c r="J40" s="16">
        <v>30</v>
      </c>
      <c r="K40" s="104" t="s">
        <v>110</v>
      </c>
      <c r="L40" s="17">
        <v>26.7</v>
      </c>
      <c r="M40" s="17">
        <v>75.099999999999994</v>
      </c>
      <c r="N40" s="19">
        <v>1008</v>
      </c>
      <c r="O40" s="17">
        <v>2</v>
      </c>
      <c r="P40" s="17">
        <v>3.07</v>
      </c>
      <c r="Q40" s="16">
        <v>79.489999999999995</v>
      </c>
      <c r="R40" s="18">
        <v>0</v>
      </c>
      <c r="S40">
        <v>1</v>
      </c>
    </row>
    <row r="41" spans="1:19">
      <c r="A41" s="1">
        <v>2</v>
      </c>
      <c r="B41" s="2">
        <v>0.16666666666666699</v>
      </c>
      <c r="C41" s="17">
        <v>26.5</v>
      </c>
      <c r="D41" s="16">
        <v>30.22</v>
      </c>
      <c r="E41" s="16">
        <v>0.3</v>
      </c>
      <c r="F41" s="16">
        <v>1.07</v>
      </c>
      <c r="G41" s="16">
        <v>0.53</v>
      </c>
      <c r="H41" s="16">
        <v>1.61</v>
      </c>
      <c r="I41" s="16">
        <v>3.24</v>
      </c>
      <c r="J41" s="16">
        <v>32</v>
      </c>
      <c r="K41" s="104" t="s">
        <v>110</v>
      </c>
      <c r="L41" s="17">
        <v>26.2</v>
      </c>
      <c r="M41" s="17">
        <v>73.7</v>
      </c>
      <c r="N41" s="19">
        <v>1008</v>
      </c>
      <c r="O41" s="17">
        <v>2</v>
      </c>
      <c r="P41" s="17">
        <v>2.99</v>
      </c>
      <c r="Q41" s="16">
        <v>90.69</v>
      </c>
      <c r="R41" s="18">
        <v>0</v>
      </c>
      <c r="S41">
        <v>1</v>
      </c>
    </row>
    <row r="42" spans="1:19">
      <c r="A42" s="1">
        <v>2</v>
      </c>
      <c r="B42" s="2">
        <v>0.20833333333333301</v>
      </c>
      <c r="C42" s="17">
        <v>26.7</v>
      </c>
      <c r="D42" s="16">
        <v>26.74</v>
      </c>
      <c r="E42" s="16">
        <v>0.32</v>
      </c>
      <c r="F42" s="16">
        <v>1.19</v>
      </c>
      <c r="G42" s="16">
        <v>1.63</v>
      </c>
      <c r="H42" s="16">
        <v>2.83</v>
      </c>
      <c r="I42" s="16">
        <v>3.52</v>
      </c>
      <c r="J42" s="16">
        <v>34</v>
      </c>
      <c r="K42" s="104" t="s">
        <v>110</v>
      </c>
      <c r="L42" s="17">
        <v>25.2</v>
      </c>
      <c r="M42" s="17">
        <v>76.400000000000006</v>
      </c>
      <c r="N42" s="19">
        <v>1008.2</v>
      </c>
      <c r="O42" s="17">
        <v>1</v>
      </c>
      <c r="P42" s="17">
        <v>2.63</v>
      </c>
      <c r="Q42" s="16">
        <v>116.2</v>
      </c>
      <c r="R42" s="18">
        <v>0</v>
      </c>
      <c r="S42">
        <v>1</v>
      </c>
    </row>
    <row r="43" spans="1:19">
      <c r="A43" s="1">
        <v>2</v>
      </c>
      <c r="B43" s="2">
        <v>0.25</v>
      </c>
      <c r="C43" s="17">
        <v>26.6</v>
      </c>
      <c r="D43" s="16">
        <v>20.72</v>
      </c>
      <c r="E43" s="16">
        <v>0.37</v>
      </c>
      <c r="F43" s="16">
        <v>1.4</v>
      </c>
      <c r="G43" s="16">
        <v>5.41</v>
      </c>
      <c r="H43" s="16">
        <v>6.81</v>
      </c>
      <c r="I43" s="16">
        <v>4.51</v>
      </c>
      <c r="J43" s="16">
        <v>32</v>
      </c>
      <c r="K43" s="104" t="s">
        <v>110</v>
      </c>
      <c r="L43" s="17">
        <v>24.6</v>
      </c>
      <c r="M43" s="17">
        <v>72.5</v>
      </c>
      <c r="N43" s="19">
        <v>1009</v>
      </c>
      <c r="O43" s="17">
        <v>33</v>
      </c>
      <c r="P43" s="17">
        <v>3</v>
      </c>
      <c r="Q43" s="16">
        <v>121.48</v>
      </c>
      <c r="R43" s="18">
        <v>0</v>
      </c>
      <c r="S43">
        <v>1</v>
      </c>
    </row>
    <row r="44" spans="1:19">
      <c r="A44" s="1">
        <v>2</v>
      </c>
      <c r="B44" s="2">
        <v>0.29166666666666702</v>
      </c>
      <c r="C44" s="17">
        <v>26.6</v>
      </c>
      <c r="D44" s="16">
        <v>22.15</v>
      </c>
      <c r="E44" s="16">
        <v>0.41</v>
      </c>
      <c r="F44" s="16">
        <v>2.4300000000000002</v>
      </c>
      <c r="G44" s="16">
        <v>6.34</v>
      </c>
      <c r="H44" s="16">
        <v>8.77</v>
      </c>
      <c r="I44" s="16">
        <v>3.52</v>
      </c>
      <c r="J44" s="16">
        <v>34</v>
      </c>
      <c r="K44" s="104" t="s">
        <v>110</v>
      </c>
      <c r="L44" s="17">
        <v>25.5</v>
      </c>
      <c r="M44" s="17">
        <v>64.7</v>
      </c>
      <c r="N44" s="19">
        <v>1009.7</v>
      </c>
      <c r="O44" s="17">
        <v>232</v>
      </c>
      <c r="P44" s="17">
        <v>3.49</v>
      </c>
      <c r="Q44" s="16">
        <v>118.76</v>
      </c>
      <c r="R44" s="18">
        <v>0</v>
      </c>
      <c r="S44">
        <v>1</v>
      </c>
    </row>
    <row r="45" spans="1:19">
      <c r="A45" s="1">
        <v>2</v>
      </c>
      <c r="B45" s="2">
        <v>0.33333333333333298</v>
      </c>
      <c r="C45" s="17">
        <v>26.3</v>
      </c>
      <c r="D45" s="16">
        <v>28.28</v>
      </c>
      <c r="E45" s="16">
        <v>0.41</v>
      </c>
      <c r="F45" s="16">
        <v>2.73</v>
      </c>
      <c r="G45" s="16">
        <v>4.3600000000000003</v>
      </c>
      <c r="H45" s="16">
        <v>7.09</v>
      </c>
      <c r="I45" s="16">
        <v>3.05</v>
      </c>
      <c r="J45" s="16">
        <v>38</v>
      </c>
      <c r="K45" s="104" t="s">
        <v>110</v>
      </c>
      <c r="L45" s="17">
        <v>27.5</v>
      </c>
      <c r="M45" s="17">
        <v>56</v>
      </c>
      <c r="N45" s="19">
        <v>1010.1</v>
      </c>
      <c r="O45" s="17">
        <v>500</v>
      </c>
      <c r="P45" s="16">
        <v>4.62</v>
      </c>
      <c r="Q45" s="16">
        <v>110.7</v>
      </c>
      <c r="R45" s="18">
        <v>0</v>
      </c>
      <c r="S45">
        <v>1</v>
      </c>
    </row>
    <row r="46" spans="1:19">
      <c r="A46" s="1">
        <v>2</v>
      </c>
      <c r="B46" s="2">
        <v>0.375</v>
      </c>
      <c r="C46" s="17">
        <v>25.9</v>
      </c>
      <c r="D46" s="16">
        <v>32.71</v>
      </c>
      <c r="E46" s="16">
        <v>0.4</v>
      </c>
      <c r="F46" s="16">
        <v>3.47</v>
      </c>
      <c r="G46" s="16">
        <v>4.17</v>
      </c>
      <c r="H46" s="16">
        <v>7.64</v>
      </c>
      <c r="I46" s="16">
        <v>3.1</v>
      </c>
      <c r="J46" s="16">
        <v>40</v>
      </c>
      <c r="K46" s="104" t="s">
        <v>110</v>
      </c>
      <c r="L46" s="17">
        <v>29.7</v>
      </c>
      <c r="M46" s="17">
        <v>48.3</v>
      </c>
      <c r="N46" s="19">
        <v>1010.3</v>
      </c>
      <c r="O46" s="17">
        <v>746</v>
      </c>
      <c r="P46" s="16">
        <v>5.19</v>
      </c>
      <c r="Q46" s="16">
        <v>103.25</v>
      </c>
      <c r="R46" s="18">
        <v>0</v>
      </c>
      <c r="S46">
        <v>1</v>
      </c>
    </row>
    <row r="47" spans="1:19">
      <c r="A47" s="1">
        <v>2</v>
      </c>
      <c r="B47" s="2">
        <v>0.41666666666666702</v>
      </c>
      <c r="C47" s="17">
        <v>25.8</v>
      </c>
      <c r="D47" s="16">
        <v>37.520000000000003</v>
      </c>
      <c r="E47" s="16">
        <v>0.4</v>
      </c>
      <c r="F47" s="16">
        <v>2.2000000000000002</v>
      </c>
      <c r="G47" s="16">
        <v>3.4</v>
      </c>
      <c r="H47" s="16">
        <v>5.6</v>
      </c>
      <c r="I47" s="16">
        <v>3.27</v>
      </c>
      <c r="J47" s="16">
        <v>41</v>
      </c>
      <c r="K47" s="104" t="s">
        <v>110</v>
      </c>
      <c r="L47" s="17">
        <v>31.3</v>
      </c>
      <c r="M47" s="17">
        <v>42.2</v>
      </c>
      <c r="N47" s="19">
        <v>1010</v>
      </c>
      <c r="O47" s="17">
        <v>925</v>
      </c>
      <c r="P47" s="16">
        <v>5.42</v>
      </c>
      <c r="Q47" s="16">
        <v>85.46</v>
      </c>
      <c r="R47" s="18">
        <v>0</v>
      </c>
      <c r="S47">
        <v>1</v>
      </c>
    </row>
    <row r="48" spans="1:19">
      <c r="A48" s="1">
        <v>2</v>
      </c>
      <c r="B48" s="2">
        <v>0.45833333333333298</v>
      </c>
      <c r="C48" s="105">
        <v>0</v>
      </c>
      <c r="D48" s="114">
        <v>37.165374999999997</v>
      </c>
      <c r="E48" s="114">
        <v>0.38286500000000001</v>
      </c>
      <c r="F48" s="114">
        <v>1.608519</v>
      </c>
      <c r="G48" s="114">
        <v>2.2089180000000002</v>
      </c>
      <c r="H48" s="114">
        <v>3.8174380000000001</v>
      </c>
      <c r="I48" s="114">
        <v>3.1332450000000001</v>
      </c>
      <c r="J48" s="108">
        <v>32</v>
      </c>
      <c r="K48" s="104" t="s">
        <v>110</v>
      </c>
      <c r="L48" s="105">
        <v>0</v>
      </c>
      <c r="M48" s="105">
        <v>0</v>
      </c>
      <c r="N48" s="112">
        <v>0</v>
      </c>
      <c r="O48" s="105">
        <v>0</v>
      </c>
      <c r="P48" s="105">
        <v>0</v>
      </c>
      <c r="Q48" s="105">
        <v>0</v>
      </c>
      <c r="R48" s="113">
        <v>0</v>
      </c>
      <c r="S48">
        <v>1</v>
      </c>
    </row>
    <row r="49" spans="1:19">
      <c r="A49" s="1">
        <v>2</v>
      </c>
      <c r="B49" s="2">
        <v>0.5</v>
      </c>
      <c r="C49" s="105">
        <v>0</v>
      </c>
      <c r="D49" s="114">
        <v>34.811176000000003</v>
      </c>
      <c r="E49" s="114">
        <v>0.418211</v>
      </c>
      <c r="F49" s="114">
        <v>2.6330420000000001</v>
      </c>
      <c r="G49" s="114">
        <v>2.4453740000000002</v>
      </c>
      <c r="H49" s="114">
        <v>5.0784149999999997</v>
      </c>
      <c r="I49" s="114">
        <v>3.3314110000000001</v>
      </c>
      <c r="J49" s="108">
        <v>33</v>
      </c>
      <c r="K49" s="104" t="s">
        <v>110</v>
      </c>
      <c r="L49" s="105">
        <v>0</v>
      </c>
      <c r="M49" s="105">
        <v>0</v>
      </c>
      <c r="N49" s="112">
        <v>0</v>
      </c>
      <c r="O49" s="105">
        <v>0</v>
      </c>
      <c r="P49" s="105">
        <v>0</v>
      </c>
      <c r="Q49" s="105">
        <v>0</v>
      </c>
      <c r="R49" s="113">
        <v>0</v>
      </c>
      <c r="S49">
        <v>1</v>
      </c>
    </row>
    <row r="50" spans="1:19">
      <c r="A50" s="1">
        <v>2</v>
      </c>
      <c r="B50" s="2">
        <v>0.54166666666666696</v>
      </c>
      <c r="C50" s="115">
        <v>0</v>
      </c>
      <c r="D50" s="114">
        <v>34.897902999999999</v>
      </c>
      <c r="E50" s="114">
        <v>0.38834400000000002</v>
      </c>
      <c r="F50" s="114">
        <v>2.0121549999999999</v>
      </c>
      <c r="G50" s="114">
        <v>2.0064320000000002</v>
      </c>
      <c r="H50" s="114">
        <v>4.018586</v>
      </c>
      <c r="I50" s="114">
        <v>3.014243</v>
      </c>
      <c r="J50" s="108">
        <v>29</v>
      </c>
      <c r="K50" s="104" t="s">
        <v>110</v>
      </c>
      <c r="L50" s="115">
        <v>0</v>
      </c>
      <c r="M50" s="115">
        <v>0</v>
      </c>
      <c r="N50" s="116">
        <v>0</v>
      </c>
      <c r="O50" s="115">
        <v>0</v>
      </c>
      <c r="P50" s="115">
        <v>0</v>
      </c>
      <c r="Q50" s="115">
        <v>0</v>
      </c>
      <c r="R50" s="117">
        <v>0</v>
      </c>
      <c r="S50">
        <v>1</v>
      </c>
    </row>
    <row r="51" spans="1:19">
      <c r="A51" s="1">
        <v>2</v>
      </c>
      <c r="B51" s="2">
        <v>0.58333333333333304</v>
      </c>
      <c r="C51" s="109">
        <v>26.4</v>
      </c>
      <c r="D51" s="108">
        <v>34.4</v>
      </c>
      <c r="E51" s="108">
        <v>0.43</v>
      </c>
      <c r="F51" s="108">
        <v>1.96</v>
      </c>
      <c r="G51" s="108">
        <v>2.06</v>
      </c>
      <c r="H51" s="108">
        <v>4.0199999999999996</v>
      </c>
      <c r="I51" s="108">
        <v>3.78</v>
      </c>
      <c r="J51" s="16">
        <v>23</v>
      </c>
      <c r="K51" s="104" t="s">
        <v>110</v>
      </c>
      <c r="L51" s="109">
        <v>31</v>
      </c>
      <c r="M51" s="109">
        <v>52.2</v>
      </c>
      <c r="N51" s="110">
        <v>1006.4</v>
      </c>
      <c r="O51" s="109">
        <v>793</v>
      </c>
      <c r="P51" s="108">
        <v>4.6900000000000004</v>
      </c>
      <c r="Q51" s="108">
        <v>58.04</v>
      </c>
      <c r="R51" s="111">
        <v>0</v>
      </c>
      <c r="S51">
        <v>1</v>
      </c>
    </row>
    <row r="52" spans="1:19">
      <c r="A52" s="1">
        <v>2</v>
      </c>
      <c r="B52" s="2">
        <v>0.625</v>
      </c>
      <c r="C52" s="17">
        <v>26.6</v>
      </c>
      <c r="D52" s="16">
        <v>33.96</v>
      </c>
      <c r="E52" s="16">
        <v>0.42</v>
      </c>
      <c r="F52" s="16">
        <v>2.0299999999999998</v>
      </c>
      <c r="G52" s="16">
        <v>2.57</v>
      </c>
      <c r="H52" s="16">
        <v>4.59</v>
      </c>
      <c r="I52" s="16">
        <v>5.31</v>
      </c>
      <c r="J52" s="16">
        <v>27</v>
      </c>
      <c r="K52" s="104" t="s">
        <v>110</v>
      </c>
      <c r="L52" s="17">
        <v>30.7</v>
      </c>
      <c r="M52" s="17">
        <v>54.7</v>
      </c>
      <c r="N52" s="19">
        <v>1006</v>
      </c>
      <c r="O52" s="17">
        <v>596</v>
      </c>
      <c r="P52" s="16">
        <v>4.62</v>
      </c>
      <c r="Q52" s="16">
        <v>55.25</v>
      </c>
      <c r="R52" s="18">
        <v>0</v>
      </c>
      <c r="S52">
        <v>1</v>
      </c>
    </row>
    <row r="53" spans="1:19">
      <c r="A53" s="1">
        <v>2</v>
      </c>
      <c r="B53" s="2">
        <v>0.66666666666666696</v>
      </c>
      <c r="C53" s="17">
        <v>26.2</v>
      </c>
      <c r="D53" s="16">
        <v>34.130000000000003</v>
      </c>
      <c r="E53" s="16">
        <v>0.44</v>
      </c>
      <c r="F53" s="16">
        <v>1.91</v>
      </c>
      <c r="G53" s="16">
        <v>2.93</v>
      </c>
      <c r="H53" s="16">
        <v>4.84</v>
      </c>
      <c r="I53" s="16">
        <v>3.66</v>
      </c>
      <c r="J53" s="16">
        <v>25</v>
      </c>
      <c r="K53" s="104" t="s">
        <v>110</v>
      </c>
      <c r="L53" s="17">
        <v>29.9</v>
      </c>
      <c r="M53" s="17">
        <v>59</v>
      </c>
      <c r="N53" s="19">
        <v>1005.9</v>
      </c>
      <c r="O53" s="17">
        <v>357</v>
      </c>
      <c r="P53" s="16">
        <v>4.7300000000000004</v>
      </c>
      <c r="Q53" s="16">
        <v>50.45</v>
      </c>
      <c r="R53" s="18">
        <v>0</v>
      </c>
      <c r="S53">
        <v>1</v>
      </c>
    </row>
    <row r="54" spans="1:19">
      <c r="A54" s="1">
        <v>2</v>
      </c>
      <c r="B54" s="2">
        <v>0.70833333333333304</v>
      </c>
      <c r="C54" s="17">
        <v>25.6</v>
      </c>
      <c r="D54" s="16">
        <v>32.590000000000003</v>
      </c>
      <c r="E54" s="16">
        <v>0.48</v>
      </c>
      <c r="F54" s="16">
        <v>1.93</v>
      </c>
      <c r="G54" s="16">
        <v>3.43</v>
      </c>
      <c r="H54" s="16">
        <v>5.37</v>
      </c>
      <c r="I54" s="16">
        <v>3.23</v>
      </c>
      <c r="J54" s="16">
        <v>29</v>
      </c>
      <c r="K54" s="104" t="s">
        <v>110</v>
      </c>
      <c r="L54" s="17">
        <v>28.6</v>
      </c>
      <c r="M54" s="17">
        <v>65.7</v>
      </c>
      <c r="N54" s="19">
        <v>1006.4</v>
      </c>
      <c r="O54" s="17">
        <v>110</v>
      </c>
      <c r="P54" s="16">
        <v>4.54</v>
      </c>
      <c r="Q54" s="16">
        <v>47.41</v>
      </c>
      <c r="R54" s="18">
        <v>0</v>
      </c>
      <c r="S54">
        <v>1</v>
      </c>
    </row>
    <row r="55" spans="1:19">
      <c r="A55" s="1">
        <v>2</v>
      </c>
      <c r="B55" s="2">
        <v>0.75</v>
      </c>
      <c r="C55" s="17">
        <v>25.9</v>
      </c>
      <c r="D55" s="16">
        <v>25.78</v>
      </c>
      <c r="E55" s="16">
        <v>0.59</v>
      </c>
      <c r="F55" s="16">
        <v>2.82</v>
      </c>
      <c r="G55" s="16">
        <v>6.87</v>
      </c>
      <c r="H55" s="16">
        <v>9.69</v>
      </c>
      <c r="I55" s="16">
        <v>3.23</v>
      </c>
      <c r="J55" s="16">
        <v>33</v>
      </c>
      <c r="K55" s="104" t="s">
        <v>110</v>
      </c>
      <c r="L55" s="17">
        <v>28</v>
      </c>
      <c r="M55" s="17">
        <v>68</v>
      </c>
      <c r="N55" s="19">
        <v>1007.1</v>
      </c>
      <c r="O55" s="17">
        <v>6</v>
      </c>
      <c r="P55" s="16">
        <v>3.07</v>
      </c>
      <c r="Q55" s="16">
        <v>60.03</v>
      </c>
      <c r="R55" s="18">
        <v>0</v>
      </c>
      <c r="S55">
        <v>1</v>
      </c>
    </row>
    <row r="56" spans="1:19">
      <c r="A56" s="1">
        <v>2</v>
      </c>
      <c r="B56" s="2">
        <v>0.79166666666666696</v>
      </c>
      <c r="C56" s="17">
        <v>25.9</v>
      </c>
      <c r="D56" s="16">
        <v>27</v>
      </c>
      <c r="E56" s="16">
        <v>0.48</v>
      </c>
      <c r="F56" s="16">
        <v>1.4</v>
      </c>
      <c r="G56" s="16">
        <v>5.32</v>
      </c>
      <c r="H56" s="16">
        <v>6.72</v>
      </c>
      <c r="I56" s="16">
        <v>3.14</v>
      </c>
      <c r="J56" s="16">
        <v>29</v>
      </c>
      <c r="K56" s="104" t="s">
        <v>110</v>
      </c>
      <c r="L56" s="17">
        <v>27.8</v>
      </c>
      <c r="M56" s="17">
        <v>70.099999999999994</v>
      </c>
      <c r="N56" s="19">
        <v>1008</v>
      </c>
      <c r="O56" s="17">
        <v>2</v>
      </c>
      <c r="P56" s="16">
        <v>3.09</v>
      </c>
      <c r="Q56" s="16">
        <v>55.65</v>
      </c>
      <c r="R56" s="18">
        <v>0</v>
      </c>
      <c r="S56">
        <v>1</v>
      </c>
    </row>
    <row r="57" spans="1:19">
      <c r="A57" s="1">
        <v>2</v>
      </c>
      <c r="B57" s="2">
        <v>0.83333333333333304</v>
      </c>
      <c r="C57" s="17">
        <v>26</v>
      </c>
      <c r="D57" s="16">
        <v>28.84</v>
      </c>
      <c r="E57" s="16">
        <v>0.44</v>
      </c>
      <c r="F57" s="16">
        <v>1.1200000000000001</v>
      </c>
      <c r="G57" s="16">
        <v>3.69</v>
      </c>
      <c r="H57" s="16">
        <v>4.8099999999999996</v>
      </c>
      <c r="I57" s="16">
        <v>3.25</v>
      </c>
      <c r="J57" s="16">
        <v>25</v>
      </c>
      <c r="K57" s="104" t="s">
        <v>110</v>
      </c>
      <c r="L57" s="17">
        <v>27.5</v>
      </c>
      <c r="M57" s="17">
        <v>71.400000000000006</v>
      </c>
      <c r="N57" s="19">
        <v>1009</v>
      </c>
      <c r="O57" s="17">
        <v>2</v>
      </c>
      <c r="P57" s="16">
        <v>3.41</v>
      </c>
      <c r="Q57" s="16">
        <v>55.74</v>
      </c>
      <c r="R57" s="18">
        <v>0</v>
      </c>
      <c r="S57">
        <v>1</v>
      </c>
    </row>
    <row r="58" spans="1:19">
      <c r="A58" s="1">
        <v>2</v>
      </c>
      <c r="B58" s="2">
        <v>0.875</v>
      </c>
      <c r="C58" s="17">
        <v>26</v>
      </c>
      <c r="D58" s="16">
        <v>28.79</v>
      </c>
      <c r="E58" s="16">
        <v>0.43</v>
      </c>
      <c r="F58" s="16">
        <v>1.1499999999999999</v>
      </c>
      <c r="G58" s="16">
        <v>2.78</v>
      </c>
      <c r="H58" s="16">
        <v>3.93</v>
      </c>
      <c r="I58" s="16">
        <v>3.51</v>
      </c>
      <c r="J58" s="16">
        <v>32</v>
      </c>
      <c r="K58" s="104" t="s">
        <v>110</v>
      </c>
      <c r="L58" s="17">
        <v>27.4</v>
      </c>
      <c r="M58" s="17">
        <v>73.2</v>
      </c>
      <c r="N58" s="19">
        <v>1009.9</v>
      </c>
      <c r="O58" s="17">
        <v>3</v>
      </c>
      <c r="P58" s="16">
        <v>3.68</v>
      </c>
      <c r="Q58" s="16">
        <v>52.53</v>
      </c>
      <c r="R58" s="18">
        <v>0</v>
      </c>
      <c r="S58">
        <v>1</v>
      </c>
    </row>
    <row r="59" spans="1:19">
      <c r="A59" s="1">
        <v>2</v>
      </c>
      <c r="B59" s="2">
        <v>0.91666666666666696</v>
      </c>
      <c r="C59" s="17">
        <v>26.1</v>
      </c>
      <c r="D59" s="16">
        <v>28.62</v>
      </c>
      <c r="E59" s="16">
        <v>0.4</v>
      </c>
      <c r="F59" s="16">
        <v>1.18</v>
      </c>
      <c r="G59" s="16">
        <v>1.77</v>
      </c>
      <c r="H59" s="16">
        <v>2.95</v>
      </c>
      <c r="I59" s="16">
        <v>3.38</v>
      </c>
      <c r="J59" s="16">
        <v>32</v>
      </c>
      <c r="K59" s="104" t="s">
        <v>110</v>
      </c>
      <c r="L59" s="17">
        <v>27.3</v>
      </c>
      <c r="M59" s="17">
        <v>75.2</v>
      </c>
      <c r="N59" s="19">
        <v>1010.5</v>
      </c>
      <c r="O59" s="17">
        <v>2</v>
      </c>
      <c r="P59" s="16">
        <v>3.13</v>
      </c>
      <c r="Q59" s="16">
        <v>55.32</v>
      </c>
      <c r="R59" s="18">
        <v>0</v>
      </c>
      <c r="S59">
        <v>1</v>
      </c>
    </row>
    <row r="60" spans="1:19">
      <c r="A60" s="1">
        <v>2</v>
      </c>
      <c r="B60" s="2">
        <v>0.95833333333333304</v>
      </c>
      <c r="C60" s="17">
        <v>26.3</v>
      </c>
      <c r="D60" s="16">
        <v>27.54</v>
      </c>
      <c r="E60" s="16">
        <v>0.38</v>
      </c>
      <c r="F60" s="16">
        <v>1.19</v>
      </c>
      <c r="G60" s="16">
        <v>1.49</v>
      </c>
      <c r="H60" s="16">
        <v>2.68</v>
      </c>
      <c r="I60" s="16">
        <v>3.26</v>
      </c>
      <c r="J60" s="16">
        <v>28</v>
      </c>
      <c r="K60" s="104" t="s">
        <v>110</v>
      </c>
      <c r="L60" s="17">
        <v>27.2</v>
      </c>
      <c r="M60" s="17">
        <v>74.3</v>
      </c>
      <c r="N60" s="19">
        <v>1010.6</v>
      </c>
      <c r="O60" s="17">
        <v>2</v>
      </c>
      <c r="P60" s="16">
        <v>2.99</v>
      </c>
      <c r="Q60" s="16">
        <v>55.27</v>
      </c>
      <c r="R60" s="18">
        <v>0</v>
      </c>
      <c r="S60">
        <v>1</v>
      </c>
    </row>
    <row r="62" spans="1:19">
      <c r="A62" s="169" t="s">
        <v>39</v>
      </c>
      <c r="B62" s="170"/>
      <c r="C62" s="17">
        <v>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2</v>
      </c>
      <c r="M62" s="17">
        <v>2</v>
      </c>
      <c r="N62" s="17">
        <v>2</v>
      </c>
      <c r="O62" s="17">
        <v>2</v>
      </c>
      <c r="P62" s="17">
        <v>2</v>
      </c>
      <c r="Q62" s="17">
        <v>2</v>
      </c>
      <c r="R62" s="17">
        <v>2</v>
      </c>
    </row>
    <row r="63" spans="1:19">
      <c r="A63" s="167" t="s">
        <v>2</v>
      </c>
      <c r="B63" s="168"/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24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</row>
    <row r="64" spans="1:19">
      <c r="A64" s="163" t="s">
        <v>3</v>
      </c>
      <c r="B64" s="164"/>
      <c r="C64" s="17">
        <v>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1</v>
      </c>
      <c r="M64" s="17">
        <v>1</v>
      </c>
      <c r="N64" s="17">
        <v>1</v>
      </c>
      <c r="O64" s="17">
        <v>1</v>
      </c>
      <c r="P64" s="17">
        <v>1</v>
      </c>
      <c r="Q64" s="17">
        <v>1</v>
      </c>
      <c r="R64" s="17">
        <v>1</v>
      </c>
    </row>
    <row r="65" spans="1:19">
      <c r="A65" s="165" t="s">
        <v>4</v>
      </c>
      <c r="B65" s="166"/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</row>
    <row r="66" spans="1:19">
      <c r="A66" s="173" t="s">
        <v>27</v>
      </c>
      <c r="B66" s="174"/>
      <c r="C66" s="20">
        <f t="shared" ref="C66:R66" si="1">24-C62-C63-C64-C65</f>
        <v>21</v>
      </c>
      <c r="D66" s="20">
        <f t="shared" si="1"/>
        <v>24</v>
      </c>
      <c r="E66" s="20">
        <f t="shared" si="1"/>
        <v>24</v>
      </c>
      <c r="F66" s="20">
        <f t="shared" si="1"/>
        <v>24</v>
      </c>
      <c r="G66" s="20">
        <f t="shared" si="1"/>
        <v>24</v>
      </c>
      <c r="H66" s="20">
        <f t="shared" si="1"/>
        <v>24</v>
      </c>
      <c r="I66" s="20">
        <f t="shared" si="1"/>
        <v>24</v>
      </c>
      <c r="J66" s="20">
        <f t="shared" si="1"/>
        <v>24</v>
      </c>
      <c r="K66" s="20">
        <f t="shared" si="1"/>
        <v>0</v>
      </c>
      <c r="L66" s="20">
        <f t="shared" si="1"/>
        <v>21</v>
      </c>
      <c r="M66" s="20">
        <f t="shared" si="1"/>
        <v>21</v>
      </c>
      <c r="N66" s="20">
        <f t="shared" si="1"/>
        <v>21</v>
      </c>
      <c r="O66" s="20">
        <f t="shared" si="1"/>
        <v>21</v>
      </c>
      <c r="P66" s="20">
        <f t="shared" si="1"/>
        <v>21</v>
      </c>
      <c r="Q66" s="20">
        <f t="shared" si="1"/>
        <v>21</v>
      </c>
      <c r="R66" s="20">
        <f t="shared" si="1"/>
        <v>21</v>
      </c>
    </row>
    <row r="67" spans="1:19">
      <c r="A67" s="175" t="s">
        <v>28</v>
      </c>
      <c r="B67" s="176"/>
      <c r="C67" s="21">
        <f>C66/(SUM(S37:S60))</f>
        <v>0.875</v>
      </c>
      <c r="D67" s="21">
        <f>D66/(SUM(S37:S60))</f>
        <v>1</v>
      </c>
      <c r="E67" s="21">
        <f>E66/(SUM(S37:S60))</f>
        <v>1</v>
      </c>
      <c r="F67" s="21">
        <f>F66/(SUM(S37:S60))</f>
        <v>1</v>
      </c>
      <c r="G67" s="21">
        <f>G66/(SUM(S37:S60))</f>
        <v>1</v>
      </c>
      <c r="H67" s="21">
        <f>H66/(SUM(S37:S60))</f>
        <v>1</v>
      </c>
      <c r="I67" s="21">
        <f>I66/(SUM(S37:S60))</f>
        <v>1</v>
      </c>
      <c r="J67" s="21">
        <f>J66/(SUM(S37:S60))</f>
        <v>1</v>
      </c>
      <c r="K67" s="21">
        <f>K66/(SUM(S37:S60))</f>
        <v>0</v>
      </c>
      <c r="L67" s="21">
        <f>L66/(SUM(S37:S60))</f>
        <v>0.875</v>
      </c>
      <c r="M67" s="21">
        <f>M66/(SUM(S37:S60))</f>
        <v>0.875</v>
      </c>
      <c r="N67" s="21">
        <f>N66/(SUM(S37:S60))</f>
        <v>0.875</v>
      </c>
      <c r="O67" s="21">
        <f>O66/(SUM(S37:S60))</f>
        <v>0.875</v>
      </c>
      <c r="P67" s="21">
        <f>P66/(SUM(S37:S60))</f>
        <v>0.875</v>
      </c>
      <c r="Q67" s="21">
        <f>Q66/(SUM(S37:S60))</f>
        <v>0.875</v>
      </c>
      <c r="R67" s="21">
        <f>R66/(SUM(S37:S60))</f>
        <v>0.875</v>
      </c>
    </row>
    <row r="69" spans="1:19">
      <c r="A69" s="1">
        <v>3</v>
      </c>
      <c r="B69" s="2">
        <v>0</v>
      </c>
      <c r="C69" s="17">
        <v>26.2</v>
      </c>
      <c r="D69" s="16">
        <v>31.53</v>
      </c>
      <c r="E69" s="16">
        <v>0.36</v>
      </c>
      <c r="F69" s="16">
        <v>1.06</v>
      </c>
      <c r="G69" s="16">
        <v>1.04</v>
      </c>
      <c r="H69" s="16">
        <v>2.1</v>
      </c>
      <c r="I69" s="16">
        <v>3.27</v>
      </c>
      <c r="J69" s="16">
        <v>25</v>
      </c>
      <c r="K69" s="104" t="s">
        <v>110</v>
      </c>
      <c r="L69" s="17">
        <v>27.2</v>
      </c>
      <c r="M69" s="17">
        <v>72.3</v>
      </c>
      <c r="N69" s="19">
        <v>1010.4</v>
      </c>
      <c r="O69" s="17">
        <v>3</v>
      </c>
      <c r="P69" s="17">
        <v>3.35</v>
      </c>
      <c r="Q69" s="16">
        <v>60.79</v>
      </c>
      <c r="R69" s="18">
        <v>0</v>
      </c>
      <c r="S69">
        <v>1</v>
      </c>
    </row>
    <row r="70" spans="1:19">
      <c r="A70" s="1">
        <v>3</v>
      </c>
      <c r="B70" s="2">
        <v>4.1666666666666664E-2</v>
      </c>
      <c r="C70" s="17">
        <v>26.3</v>
      </c>
      <c r="D70" s="16">
        <v>34.81</v>
      </c>
      <c r="E70" s="16">
        <v>0.25</v>
      </c>
      <c r="F70" s="16">
        <v>2.0299999999999998</v>
      </c>
      <c r="G70" s="16">
        <v>0.85</v>
      </c>
      <c r="H70" s="16">
        <v>2.88</v>
      </c>
      <c r="I70" s="16">
        <v>3.26</v>
      </c>
      <c r="J70" s="16">
        <v>39</v>
      </c>
      <c r="K70" s="104" t="s">
        <v>110</v>
      </c>
      <c r="L70" s="17">
        <v>27.1</v>
      </c>
      <c r="M70" s="17">
        <v>71.7</v>
      </c>
      <c r="N70" s="19">
        <v>1009.8</v>
      </c>
      <c r="O70" s="17">
        <v>2</v>
      </c>
      <c r="P70" s="17">
        <v>3.56</v>
      </c>
      <c r="Q70" s="16">
        <v>59.12</v>
      </c>
      <c r="R70" s="18">
        <v>0</v>
      </c>
      <c r="S70">
        <v>1</v>
      </c>
    </row>
    <row r="71" spans="1:19">
      <c r="A71" s="1">
        <v>3</v>
      </c>
      <c r="B71" s="2">
        <v>8.3333333333333301E-2</v>
      </c>
      <c r="C71" s="17">
        <v>26.2</v>
      </c>
      <c r="D71" s="16">
        <v>35.950000000000003</v>
      </c>
      <c r="E71" s="16">
        <v>0.26</v>
      </c>
      <c r="F71" s="16">
        <v>1.18</v>
      </c>
      <c r="G71" s="16">
        <v>0.3</v>
      </c>
      <c r="H71" s="16">
        <v>1.48</v>
      </c>
      <c r="I71" s="16">
        <v>3.17</v>
      </c>
      <c r="J71" s="16">
        <v>34</v>
      </c>
      <c r="K71" s="104" t="s">
        <v>110</v>
      </c>
      <c r="L71" s="17">
        <v>26.9</v>
      </c>
      <c r="M71" s="17">
        <v>73.099999999999994</v>
      </c>
      <c r="N71" s="19">
        <v>1009.3</v>
      </c>
      <c r="O71" s="17">
        <v>2</v>
      </c>
      <c r="P71" s="17">
        <v>3.48</v>
      </c>
      <c r="Q71" s="16">
        <v>61.28</v>
      </c>
      <c r="R71" s="18">
        <v>0</v>
      </c>
      <c r="S71">
        <v>1</v>
      </c>
    </row>
    <row r="72" spans="1:19">
      <c r="A72" s="1">
        <v>3</v>
      </c>
      <c r="B72" s="2">
        <v>0.125</v>
      </c>
      <c r="C72" s="17">
        <v>26.3</v>
      </c>
      <c r="D72" s="16">
        <v>36.83</v>
      </c>
      <c r="E72" s="16">
        <v>0.24</v>
      </c>
      <c r="F72" s="16">
        <v>1.04</v>
      </c>
      <c r="G72" s="16">
        <v>0.17</v>
      </c>
      <c r="H72" s="16">
        <v>1.21</v>
      </c>
      <c r="I72" s="16">
        <v>3.48</v>
      </c>
      <c r="J72" s="16">
        <v>27</v>
      </c>
      <c r="K72" s="104" t="s">
        <v>110</v>
      </c>
      <c r="L72" s="17">
        <v>27</v>
      </c>
      <c r="M72" s="17">
        <v>69.8</v>
      </c>
      <c r="N72" s="19">
        <v>1009.1</v>
      </c>
      <c r="O72" s="17">
        <v>3</v>
      </c>
      <c r="P72" s="17">
        <v>3.97</v>
      </c>
      <c r="Q72" s="16">
        <v>68.7</v>
      </c>
      <c r="R72" s="18">
        <v>0</v>
      </c>
      <c r="S72">
        <v>1</v>
      </c>
    </row>
    <row r="73" spans="1:19">
      <c r="A73" s="1">
        <v>3</v>
      </c>
      <c r="B73" s="2">
        <v>0.16666666666666699</v>
      </c>
      <c r="C73" s="17">
        <v>26.4</v>
      </c>
      <c r="D73" s="16">
        <v>36.4</v>
      </c>
      <c r="E73" s="16">
        <v>0.24</v>
      </c>
      <c r="F73" s="16">
        <v>1.03</v>
      </c>
      <c r="G73" s="16">
        <v>0.17</v>
      </c>
      <c r="H73" s="16">
        <v>1.2</v>
      </c>
      <c r="I73" s="16">
        <v>3.72</v>
      </c>
      <c r="J73" s="16">
        <v>30</v>
      </c>
      <c r="K73" s="104" t="s">
        <v>110</v>
      </c>
      <c r="L73" s="17">
        <v>26.8</v>
      </c>
      <c r="M73" s="17">
        <v>70.8</v>
      </c>
      <c r="N73" s="19">
        <v>1009.3</v>
      </c>
      <c r="O73" s="17">
        <v>2</v>
      </c>
      <c r="P73" s="17">
        <v>3.05</v>
      </c>
      <c r="Q73" s="16">
        <v>78.709999999999994</v>
      </c>
      <c r="R73" s="18">
        <v>0</v>
      </c>
      <c r="S73">
        <v>1</v>
      </c>
    </row>
    <row r="74" spans="1:19">
      <c r="A74" s="1">
        <v>3</v>
      </c>
      <c r="B74" s="2">
        <v>0.20833333333333301</v>
      </c>
      <c r="C74" s="17">
        <v>26.4</v>
      </c>
      <c r="D74" s="16">
        <v>35.950000000000003</v>
      </c>
      <c r="E74" s="16">
        <v>0.25</v>
      </c>
      <c r="F74" s="16">
        <v>1.06</v>
      </c>
      <c r="G74" s="16">
        <v>0.56999999999999995</v>
      </c>
      <c r="H74" s="16">
        <v>1.63</v>
      </c>
      <c r="I74" s="16">
        <v>3.63</v>
      </c>
      <c r="J74" s="16">
        <v>35</v>
      </c>
      <c r="K74" s="104" t="s">
        <v>110</v>
      </c>
      <c r="L74" s="17">
        <v>26.6</v>
      </c>
      <c r="M74" s="17">
        <v>71.599999999999994</v>
      </c>
      <c r="N74" s="19">
        <v>1009.8</v>
      </c>
      <c r="O74" s="17">
        <v>2</v>
      </c>
      <c r="P74" s="17">
        <v>3.51</v>
      </c>
      <c r="Q74" s="16">
        <v>85.36</v>
      </c>
      <c r="R74" s="18">
        <v>0</v>
      </c>
      <c r="S74">
        <v>1</v>
      </c>
    </row>
    <row r="75" spans="1:19">
      <c r="A75" s="1">
        <v>3</v>
      </c>
      <c r="B75" s="2">
        <v>0.25</v>
      </c>
      <c r="C75" s="17">
        <v>26.5</v>
      </c>
      <c r="D75" s="16">
        <v>32.97</v>
      </c>
      <c r="E75" s="16">
        <v>0.27</v>
      </c>
      <c r="F75" s="16">
        <v>1.24</v>
      </c>
      <c r="G75" s="16">
        <v>1.59</v>
      </c>
      <c r="H75" s="16">
        <v>2.82</v>
      </c>
      <c r="I75" s="16">
        <v>2.97</v>
      </c>
      <c r="J75" s="16">
        <v>32</v>
      </c>
      <c r="K75" s="104" t="s">
        <v>110</v>
      </c>
      <c r="L75" s="17">
        <v>26.3</v>
      </c>
      <c r="M75" s="17">
        <v>73.5</v>
      </c>
      <c r="N75" s="19">
        <v>1010.4</v>
      </c>
      <c r="O75" s="17">
        <v>23</v>
      </c>
      <c r="P75" s="17">
        <v>3.33</v>
      </c>
      <c r="Q75" s="16">
        <v>98.96</v>
      </c>
      <c r="R75" s="18">
        <v>0</v>
      </c>
      <c r="S75">
        <v>1</v>
      </c>
    </row>
    <row r="76" spans="1:19">
      <c r="A76" s="1">
        <v>3</v>
      </c>
      <c r="B76" s="2">
        <v>0.29166666666666702</v>
      </c>
      <c r="C76" s="17">
        <v>26.6</v>
      </c>
      <c r="D76" s="16">
        <v>26.55</v>
      </c>
      <c r="E76" s="16">
        <v>0.3</v>
      </c>
      <c r="F76" s="16">
        <v>1.9</v>
      </c>
      <c r="G76" s="16">
        <v>4.7699999999999996</v>
      </c>
      <c r="H76" s="16">
        <v>6.66</v>
      </c>
      <c r="I76" s="16">
        <v>2.73</v>
      </c>
      <c r="J76" s="16">
        <v>37</v>
      </c>
      <c r="K76" s="104" t="s">
        <v>110</v>
      </c>
      <c r="L76" s="17">
        <v>26</v>
      </c>
      <c r="M76" s="17">
        <v>74.099999999999994</v>
      </c>
      <c r="N76" s="19">
        <v>1011</v>
      </c>
      <c r="O76" s="17">
        <v>114</v>
      </c>
      <c r="P76" s="17">
        <v>3.71</v>
      </c>
      <c r="Q76" s="16">
        <v>120.52</v>
      </c>
      <c r="R76" s="18">
        <v>0</v>
      </c>
      <c r="S76">
        <v>1</v>
      </c>
    </row>
    <row r="77" spans="1:19">
      <c r="A77" s="1">
        <v>3</v>
      </c>
      <c r="B77" s="2">
        <v>0.33333333333333298</v>
      </c>
      <c r="C77" s="17">
        <v>26.4</v>
      </c>
      <c r="D77" s="16">
        <v>31.5</v>
      </c>
      <c r="E77" s="16">
        <v>0.28999999999999998</v>
      </c>
      <c r="F77" s="16">
        <v>1.98</v>
      </c>
      <c r="G77" s="16">
        <v>3.21</v>
      </c>
      <c r="H77" s="16">
        <v>5.2</v>
      </c>
      <c r="I77" s="16">
        <v>2.82</v>
      </c>
      <c r="J77" s="16">
        <v>33</v>
      </c>
      <c r="K77" s="104" t="s">
        <v>110</v>
      </c>
      <c r="L77" s="17">
        <v>27.2</v>
      </c>
      <c r="M77" s="17">
        <v>65.400000000000006</v>
      </c>
      <c r="N77" s="19">
        <v>1011.2</v>
      </c>
      <c r="O77" s="17">
        <v>463</v>
      </c>
      <c r="P77" s="16">
        <v>5.07</v>
      </c>
      <c r="Q77" s="16">
        <v>112.07</v>
      </c>
      <c r="R77" s="18">
        <v>0</v>
      </c>
      <c r="S77">
        <v>1</v>
      </c>
    </row>
    <row r="78" spans="1:19">
      <c r="A78" s="1">
        <v>3</v>
      </c>
      <c r="B78" s="2">
        <v>0.375</v>
      </c>
      <c r="C78" s="17">
        <v>25.9</v>
      </c>
      <c r="D78" s="16">
        <v>36.369999999999997</v>
      </c>
      <c r="E78" s="16">
        <v>0.28000000000000003</v>
      </c>
      <c r="F78" s="16">
        <v>1.95</v>
      </c>
      <c r="G78" s="16">
        <v>2.42</v>
      </c>
      <c r="H78" s="16">
        <v>4.38</v>
      </c>
      <c r="I78" s="16">
        <v>3.12</v>
      </c>
      <c r="J78" s="16">
        <v>37</v>
      </c>
      <c r="K78" s="104" t="s">
        <v>110</v>
      </c>
      <c r="L78" s="17">
        <v>28.9</v>
      </c>
      <c r="M78" s="17">
        <v>54.2</v>
      </c>
      <c r="N78" s="19">
        <v>1011.4</v>
      </c>
      <c r="O78" s="17">
        <v>688</v>
      </c>
      <c r="P78" s="16">
        <v>5.42</v>
      </c>
      <c r="Q78" s="16">
        <v>103.76</v>
      </c>
      <c r="R78" s="18">
        <v>0</v>
      </c>
      <c r="S78">
        <v>1</v>
      </c>
    </row>
    <row r="79" spans="1:19">
      <c r="A79" s="1">
        <v>3</v>
      </c>
      <c r="B79" s="2">
        <v>0.41666666666666702</v>
      </c>
      <c r="C79" s="17">
        <v>25.6</v>
      </c>
      <c r="D79" s="16">
        <v>38.369999999999997</v>
      </c>
      <c r="E79" s="16">
        <v>0.28000000000000003</v>
      </c>
      <c r="F79" s="16">
        <v>1.89</v>
      </c>
      <c r="G79" s="16">
        <v>2.23</v>
      </c>
      <c r="H79" s="16">
        <v>4.1100000000000003</v>
      </c>
      <c r="I79" s="16">
        <v>3.19</v>
      </c>
      <c r="J79" s="16">
        <v>37</v>
      </c>
      <c r="K79" s="104" t="s">
        <v>110</v>
      </c>
      <c r="L79" s="17">
        <v>30.1</v>
      </c>
      <c r="M79" s="17">
        <v>49.2</v>
      </c>
      <c r="N79" s="19">
        <v>1011.1</v>
      </c>
      <c r="O79" s="17">
        <v>756</v>
      </c>
      <c r="P79" s="16">
        <v>4.92</v>
      </c>
      <c r="Q79" s="16">
        <v>83.43</v>
      </c>
      <c r="R79" s="18">
        <v>0</v>
      </c>
      <c r="S79">
        <v>1</v>
      </c>
    </row>
    <row r="80" spans="1:19">
      <c r="A80" s="1">
        <v>3</v>
      </c>
      <c r="B80" s="2">
        <v>0.45833333333333298</v>
      </c>
      <c r="C80" s="17">
        <v>25.4</v>
      </c>
      <c r="D80" s="16">
        <v>39.19</v>
      </c>
      <c r="E80" s="16">
        <v>0.27</v>
      </c>
      <c r="F80" s="16">
        <v>1.63</v>
      </c>
      <c r="G80" s="16">
        <v>1.93</v>
      </c>
      <c r="H80" s="16">
        <v>3.56</v>
      </c>
      <c r="I80" s="16">
        <v>3.33</v>
      </c>
      <c r="J80" s="16">
        <v>36</v>
      </c>
      <c r="K80" s="104" t="s">
        <v>110</v>
      </c>
      <c r="L80" s="17">
        <v>30.6</v>
      </c>
      <c r="M80" s="17">
        <v>45</v>
      </c>
      <c r="N80" s="19">
        <v>1010.5</v>
      </c>
      <c r="O80" s="17">
        <v>1045</v>
      </c>
      <c r="P80" s="16">
        <v>5.72</v>
      </c>
      <c r="Q80" s="16">
        <v>68.930000000000007</v>
      </c>
      <c r="R80" s="18">
        <v>0</v>
      </c>
      <c r="S80">
        <v>1</v>
      </c>
    </row>
    <row r="81" spans="1:19">
      <c r="A81" s="1">
        <v>3</v>
      </c>
      <c r="B81" s="2">
        <v>0.5</v>
      </c>
      <c r="C81" s="17">
        <v>25.3</v>
      </c>
      <c r="D81" s="16">
        <v>38.700000000000003</v>
      </c>
      <c r="E81" s="16">
        <v>0.25</v>
      </c>
      <c r="F81" s="16">
        <v>1.53</v>
      </c>
      <c r="G81" s="16">
        <v>1.49</v>
      </c>
      <c r="H81" s="16">
        <v>3.02</v>
      </c>
      <c r="I81" s="16">
        <v>2.95</v>
      </c>
      <c r="J81" s="16">
        <v>31</v>
      </c>
      <c r="K81" s="104" t="s">
        <v>110</v>
      </c>
      <c r="L81" s="17">
        <v>30.7</v>
      </c>
      <c r="M81" s="17">
        <v>44.2</v>
      </c>
      <c r="N81" s="19">
        <v>1009.8</v>
      </c>
      <c r="O81" s="17">
        <v>1056</v>
      </c>
      <c r="P81" s="16">
        <v>5.77</v>
      </c>
      <c r="Q81" s="16">
        <v>61.95</v>
      </c>
      <c r="R81" s="18">
        <v>0</v>
      </c>
      <c r="S81">
        <v>1</v>
      </c>
    </row>
    <row r="82" spans="1:19">
      <c r="A82" s="1">
        <v>3</v>
      </c>
      <c r="B82" s="2">
        <v>0.54166666666666696</v>
      </c>
      <c r="C82" s="17">
        <v>25.3</v>
      </c>
      <c r="D82" s="16">
        <v>37.57</v>
      </c>
      <c r="E82" s="16">
        <v>0.25</v>
      </c>
      <c r="F82" s="16">
        <v>1.49</v>
      </c>
      <c r="G82" s="16">
        <v>1.44</v>
      </c>
      <c r="H82" s="16">
        <v>2.93</v>
      </c>
      <c r="I82" s="16">
        <v>3.21</v>
      </c>
      <c r="J82" s="16">
        <v>28</v>
      </c>
      <c r="K82" s="104" t="s">
        <v>110</v>
      </c>
      <c r="L82" s="17">
        <v>30.6</v>
      </c>
      <c r="M82" s="17">
        <v>44.3</v>
      </c>
      <c r="N82" s="19">
        <v>1008.8</v>
      </c>
      <c r="O82" s="17">
        <v>987</v>
      </c>
      <c r="P82" s="16">
        <v>5.58</v>
      </c>
      <c r="Q82" s="16">
        <v>61.51</v>
      </c>
      <c r="R82" s="18">
        <v>0</v>
      </c>
      <c r="S82">
        <v>1</v>
      </c>
    </row>
    <row r="83" spans="1:19">
      <c r="A83" s="1">
        <v>3</v>
      </c>
      <c r="B83" s="2">
        <v>0.58333333333333304</v>
      </c>
      <c r="C83" s="17">
        <v>25.2</v>
      </c>
      <c r="D83" s="16">
        <v>36.24</v>
      </c>
      <c r="E83" s="16">
        <v>0.24</v>
      </c>
      <c r="F83" s="16">
        <v>1.4</v>
      </c>
      <c r="G83" s="16">
        <v>1.27</v>
      </c>
      <c r="H83" s="16">
        <v>2.68</v>
      </c>
      <c r="I83" s="16">
        <v>3.36</v>
      </c>
      <c r="J83" s="16">
        <v>23</v>
      </c>
      <c r="K83" s="104" t="s">
        <v>110</v>
      </c>
      <c r="L83" s="17">
        <v>30.5</v>
      </c>
      <c r="M83" s="17">
        <v>44.8</v>
      </c>
      <c r="N83" s="19">
        <v>1008.1</v>
      </c>
      <c r="O83" s="17">
        <v>845</v>
      </c>
      <c r="P83" s="16">
        <v>5.64</v>
      </c>
      <c r="Q83" s="16">
        <v>56.58</v>
      </c>
      <c r="R83" s="18">
        <v>0</v>
      </c>
      <c r="S83">
        <v>1</v>
      </c>
    </row>
    <row r="84" spans="1:19">
      <c r="A84" s="1">
        <v>3</v>
      </c>
      <c r="B84" s="2">
        <v>0.625</v>
      </c>
      <c r="C84" s="17">
        <v>25.3</v>
      </c>
      <c r="D84" s="16">
        <v>35.33</v>
      </c>
      <c r="E84" s="16">
        <v>0.27</v>
      </c>
      <c r="F84" s="16">
        <v>1.79</v>
      </c>
      <c r="G84" s="16">
        <v>2.0299999999999998</v>
      </c>
      <c r="H84" s="16">
        <v>3.82</v>
      </c>
      <c r="I84" s="16">
        <v>3.17</v>
      </c>
      <c r="J84" s="16">
        <v>26</v>
      </c>
      <c r="K84" s="104" t="s">
        <v>110</v>
      </c>
      <c r="L84" s="17">
        <v>30.7</v>
      </c>
      <c r="M84" s="17">
        <v>45.1</v>
      </c>
      <c r="N84" s="19">
        <v>1007.6</v>
      </c>
      <c r="O84" s="17">
        <v>602</v>
      </c>
      <c r="P84" s="16">
        <v>4.83</v>
      </c>
      <c r="Q84" s="16">
        <v>52.27</v>
      </c>
      <c r="R84" s="18">
        <v>0</v>
      </c>
      <c r="S84">
        <v>1</v>
      </c>
    </row>
    <row r="85" spans="1:19">
      <c r="A85" s="1">
        <v>3</v>
      </c>
      <c r="B85" s="2">
        <v>0.66666666666666696</v>
      </c>
      <c r="C85" s="17">
        <v>25.3</v>
      </c>
      <c r="D85" s="16">
        <v>35.76</v>
      </c>
      <c r="E85" s="16">
        <v>0.24</v>
      </c>
      <c r="F85" s="16">
        <v>1.6</v>
      </c>
      <c r="G85" s="16">
        <v>1.42</v>
      </c>
      <c r="H85" s="16">
        <v>3.02</v>
      </c>
      <c r="I85" s="16">
        <v>3.07</v>
      </c>
      <c r="J85" s="16">
        <v>23</v>
      </c>
      <c r="K85" s="104" t="s">
        <v>110</v>
      </c>
      <c r="L85" s="17">
        <v>30.9</v>
      </c>
      <c r="M85" s="17">
        <v>43</v>
      </c>
      <c r="N85" s="19">
        <v>1007.1</v>
      </c>
      <c r="O85" s="17">
        <v>362</v>
      </c>
      <c r="P85" s="16">
        <v>4.3</v>
      </c>
      <c r="Q85" s="16">
        <v>42.99</v>
      </c>
      <c r="R85" s="18">
        <v>0</v>
      </c>
      <c r="S85">
        <v>1</v>
      </c>
    </row>
    <row r="86" spans="1:19">
      <c r="A86" s="1">
        <v>3</v>
      </c>
      <c r="B86" s="2">
        <v>0.70833333333333304</v>
      </c>
      <c r="C86" s="17">
        <v>25.2</v>
      </c>
      <c r="D86" s="16">
        <v>35.42</v>
      </c>
      <c r="E86" s="16">
        <v>0.24</v>
      </c>
      <c r="F86" s="16">
        <v>1.35</v>
      </c>
      <c r="G86" s="16">
        <v>2.0299999999999998</v>
      </c>
      <c r="H86" s="16">
        <v>3.38</v>
      </c>
      <c r="I86" s="16">
        <v>2.94</v>
      </c>
      <c r="J86" s="16">
        <v>22</v>
      </c>
      <c r="K86" s="104" t="s">
        <v>110</v>
      </c>
      <c r="L86" s="17">
        <v>29.8</v>
      </c>
      <c r="M86" s="17">
        <v>45.7</v>
      </c>
      <c r="N86" s="19">
        <v>1007.6</v>
      </c>
      <c r="O86" s="17">
        <v>114</v>
      </c>
      <c r="P86" s="16">
        <v>4.8499999999999996</v>
      </c>
      <c r="Q86" s="16">
        <v>28.47</v>
      </c>
      <c r="R86" s="18">
        <v>0</v>
      </c>
      <c r="S86">
        <v>1</v>
      </c>
    </row>
    <row r="87" spans="1:19">
      <c r="A87" s="1">
        <v>3</v>
      </c>
      <c r="B87" s="2">
        <v>0.75</v>
      </c>
      <c r="C87" s="17">
        <v>25.6</v>
      </c>
      <c r="D87" s="16">
        <v>34.340000000000003</v>
      </c>
      <c r="E87" s="16">
        <v>0.28000000000000003</v>
      </c>
      <c r="F87" s="16">
        <v>1.32</v>
      </c>
      <c r="G87" s="16">
        <v>2.7</v>
      </c>
      <c r="H87" s="16">
        <v>4.0199999999999996</v>
      </c>
      <c r="I87" s="16">
        <v>3.11</v>
      </c>
      <c r="J87" s="16">
        <v>26</v>
      </c>
      <c r="K87" s="104" t="s">
        <v>110</v>
      </c>
      <c r="L87" s="17">
        <v>28</v>
      </c>
      <c r="M87" s="17">
        <v>59.8</v>
      </c>
      <c r="N87" s="19">
        <v>1008.4</v>
      </c>
      <c r="O87" s="17">
        <v>6</v>
      </c>
      <c r="P87" s="16">
        <v>4.32</v>
      </c>
      <c r="Q87" s="16">
        <v>28.74</v>
      </c>
      <c r="R87" s="18">
        <v>0</v>
      </c>
      <c r="S87">
        <v>1</v>
      </c>
    </row>
    <row r="88" spans="1:19">
      <c r="A88" s="1">
        <v>3</v>
      </c>
      <c r="B88" s="2">
        <v>0.79166666666666696</v>
      </c>
      <c r="C88" s="17">
        <v>26.2</v>
      </c>
      <c r="D88" s="16">
        <v>32.909999999999997</v>
      </c>
      <c r="E88" s="16">
        <v>0.28999999999999998</v>
      </c>
      <c r="F88" s="16">
        <v>1.22</v>
      </c>
      <c r="G88" s="16">
        <v>2.4500000000000002</v>
      </c>
      <c r="H88" s="16">
        <v>3.68</v>
      </c>
      <c r="I88" s="16">
        <v>3.39</v>
      </c>
      <c r="J88" s="16">
        <v>28</v>
      </c>
      <c r="K88" s="104" t="s">
        <v>110</v>
      </c>
      <c r="L88" s="17">
        <v>27.2</v>
      </c>
      <c r="M88" s="17">
        <v>69.7</v>
      </c>
      <c r="N88" s="19">
        <v>1009.2</v>
      </c>
      <c r="O88" s="17">
        <v>1</v>
      </c>
      <c r="P88" s="16">
        <v>3.16</v>
      </c>
      <c r="Q88" s="16">
        <v>34.22</v>
      </c>
      <c r="R88" s="18">
        <v>0</v>
      </c>
      <c r="S88">
        <v>1</v>
      </c>
    </row>
    <row r="89" spans="1:19">
      <c r="A89" s="1">
        <v>3</v>
      </c>
      <c r="B89" s="2">
        <v>0.83333333333333304</v>
      </c>
      <c r="C89" s="17">
        <v>26.3</v>
      </c>
      <c r="D89" s="16">
        <v>30.44</v>
      </c>
      <c r="E89" s="16">
        <v>0.28999999999999998</v>
      </c>
      <c r="F89" s="16">
        <v>1.1299999999999999</v>
      </c>
      <c r="G89" s="16">
        <v>1.97</v>
      </c>
      <c r="H89" s="16">
        <v>3.1</v>
      </c>
      <c r="I89" s="16">
        <v>3.15</v>
      </c>
      <c r="J89" s="16">
        <v>27</v>
      </c>
      <c r="K89" s="104" t="s">
        <v>110</v>
      </c>
      <c r="L89" s="17">
        <v>27.2</v>
      </c>
      <c r="M89" s="17">
        <v>73.2</v>
      </c>
      <c r="N89" s="19">
        <v>1010.3</v>
      </c>
      <c r="O89" s="17">
        <v>2</v>
      </c>
      <c r="P89" s="16">
        <v>2.69</v>
      </c>
      <c r="Q89" s="16">
        <v>45.12</v>
      </c>
      <c r="R89" s="18">
        <v>0</v>
      </c>
      <c r="S89">
        <v>1</v>
      </c>
    </row>
    <row r="90" spans="1:19">
      <c r="A90" s="1">
        <v>3</v>
      </c>
      <c r="B90" s="2">
        <v>0.875</v>
      </c>
      <c r="C90" s="17">
        <v>26.3</v>
      </c>
      <c r="D90" s="16">
        <v>28.54</v>
      </c>
      <c r="E90" s="16">
        <v>0.27</v>
      </c>
      <c r="F90" s="16">
        <v>1.17</v>
      </c>
      <c r="G90" s="16">
        <v>1.34</v>
      </c>
      <c r="H90" s="16">
        <v>2.5099999999999998</v>
      </c>
      <c r="I90" s="16">
        <v>3.1</v>
      </c>
      <c r="J90" s="16">
        <v>21</v>
      </c>
      <c r="K90" s="104" t="s">
        <v>110</v>
      </c>
      <c r="L90" s="17">
        <v>27.2</v>
      </c>
      <c r="M90" s="17">
        <v>75.900000000000006</v>
      </c>
      <c r="N90" s="19">
        <v>1011.1</v>
      </c>
      <c r="O90" s="17">
        <v>2</v>
      </c>
      <c r="P90" s="16">
        <v>3.01</v>
      </c>
      <c r="Q90" s="16">
        <v>42.39</v>
      </c>
      <c r="R90" s="18">
        <v>0</v>
      </c>
      <c r="S90">
        <v>1</v>
      </c>
    </row>
    <row r="91" spans="1:19">
      <c r="A91" s="1">
        <v>3</v>
      </c>
      <c r="B91" s="2">
        <v>0.91666666666666696</v>
      </c>
      <c r="C91" s="17">
        <v>26.5</v>
      </c>
      <c r="D91" s="16">
        <v>29.43</v>
      </c>
      <c r="E91" s="16">
        <v>0.24</v>
      </c>
      <c r="F91" s="16">
        <v>1.2</v>
      </c>
      <c r="G91" s="16">
        <v>1.22</v>
      </c>
      <c r="H91" s="16">
        <v>2.42</v>
      </c>
      <c r="I91" s="16">
        <v>3.19</v>
      </c>
      <c r="J91" s="16">
        <v>30</v>
      </c>
      <c r="K91" s="104" t="s">
        <v>110</v>
      </c>
      <c r="L91" s="17">
        <v>27</v>
      </c>
      <c r="M91" s="17">
        <v>77.2</v>
      </c>
      <c r="N91" s="19">
        <v>1011.5</v>
      </c>
      <c r="O91" s="17">
        <v>2</v>
      </c>
      <c r="P91" s="16">
        <v>2.4700000000000002</v>
      </c>
      <c r="Q91" s="16">
        <v>47.18</v>
      </c>
      <c r="R91" s="18">
        <v>0</v>
      </c>
      <c r="S91">
        <v>1</v>
      </c>
    </row>
    <row r="92" spans="1:19">
      <c r="A92" s="1">
        <v>3</v>
      </c>
      <c r="B92" s="2">
        <v>0.95833333333333304</v>
      </c>
      <c r="C92" s="17">
        <v>26.5</v>
      </c>
      <c r="D92" s="16">
        <v>30.11</v>
      </c>
      <c r="E92" s="16">
        <v>0.24</v>
      </c>
      <c r="F92" s="16">
        <v>1.19</v>
      </c>
      <c r="G92" s="16">
        <v>1.68</v>
      </c>
      <c r="H92" s="16">
        <v>2.87</v>
      </c>
      <c r="I92" s="16">
        <v>3.42</v>
      </c>
      <c r="J92" s="16">
        <v>27</v>
      </c>
      <c r="K92" s="104" t="s">
        <v>110</v>
      </c>
      <c r="L92" s="17">
        <v>26.8</v>
      </c>
      <c r="M92" s="17">
        <v>75.900000000000006</v>
      </c>
      <c r="N92" s="19">
        <v>1011.7</v>
      </c>
      <c r="O92" s="17">
        <v>2</v>
      </c>
      <c r="P92" s="16">
        <v>2.23</v>
      </c>
      <c r="Q92" s="16">
        <v>50.31</v>
      </c>
      <c r="R92" s="18">
        <v>0</v>
      </c>
      <c r="S92">
        <v>1</v>
      </c>
    </row>
    <row r="94" spans="1:19">
      <c r="A94" s="169" t="s">
        <v>39</v>
      </c>
      <c r="B94" s="170"/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</row>
    <row r="95" spans="1:19">
      <c r="A95" s="167" t="s">
        <v>2</v>
      </c>
      <c r="B95" s="168"/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24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</row>
    <row r="96" spans="1:19">
      <c r="A96" s="163" t="s">
        <v>3</v>
      </c>
      <c r="B96" s="164"/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</row>
    <row r="97" spans="1:19">
      <c r="A97" s="165" t="s">
        <v>4</v>
      </c>
      <c r="B97" s="166"/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</row>
    <row r="98" spans="1:19">
      <c r="A98" s="173" t="s">
        <v>27</v>
      </c>
      <c r="B98" s="174"/>
      <c r="C98" s="20">
        <f t="shared" ref="C98:R98" si="2">24-C94-C95-C96-C97</f>
        <v>24</v>
      </c>
      <c r="D98" s="20">
        <f t="shared" si="2"/>
        <v>24</v>
      </c>
      <c r="E98" s="20">
        <f t="shared" si="2"/>
        <v>24</v>
      </c>
      <c r="F98" s="20">
        <f t="shared" si="2"/>
        <v>24</v>
      </c>
      <c r="G98" s="20">
        <f t="shared" si="2"/>
        <v>24</v>
      </c>
      <c r="H98" s="20">
        <f t="shared" si="2"/>
        <v>24</v>
      </c>
      <c r="I98" s="20">
        <f t="shared" si="2"/>
        <v>24</v>
      </c>
      <c r="J98" s="20">
        <f t="shared" si="2"/>
        <v>24</v>
      </c>
      <c r="K98" s="20">
        <f t="shared" si="2"/>
        <v>0</v>
      </c>
      <c r="L98" s="20">
        <f t="shared" si="2"/>
        <v>24</v>
      </c>
      <c r="M98" s="20">
        <f t="shared" si="2"/>
        <v>24</v>
      </c>
      <c r="N98" s="20">
        <f t="shared" si="2"/>
        <v>24</v>
      </c>
      <c r="O98" s="20">
        <f t="shared" si="2"/>
        <v>24</v>
      </c>
      <c r="P98" s="20">
        <f t="shared" si="2"/>
        <v>24</v>
      </c>
      <c r="Q98" s="20">
        <f t="shared" si="2"/>
        <v>24</v>
      </c>
      <c r="R98" s="20">
        <f t="shared" si="2"/>
        <v>24</v>
      </c>
    </row>
    <row r="99" spans="1:19">
      <c r="A99" s="175" t="s">
        <v>28</v>
      </c>
      <c r="B99" s="176"/>
      <c r="C99" s="21">
        <f>C98/(SUM(S69:S92))</f>
        <v>1</v>
      </c>
      <c r="D99" s="21">
        <f>D98/(SUM(S69:S92))</f>
        <v>1</v>
      </c>
      <c r="E99" s="21">
        <f>E98/(SUM(S69:S92))</f>
        <v>1</v>
      </c>
      <c r="F99" s="21">
        <f>F98/(SUM(S69:S92))</f>
        <v>1</v>
      </c>
      <c r="G99" s="21">
        <f>G98/(SUM(S69:S92))</f>
        <v>1</v>
      </c>
      <c r="H99" s="21">
        <f>H98/(SUM(S69:S92))</f>
        <v>1</v>
      </c>
      <c r="I99" s="21">
        <f>I98/(SUM(S69:S92))</f>
        <v>1</v>
      </c>
      <c r="J99" s="21">
        <f>J98/(SUM(S69:S92))</f>
        <v>1</v>
      </c>
      <c r="K99" s="21">
        <f>K98/(SUM(S69:S92))</f>
        <v>0</v>
      </c>
      <c r="L99" s="21">
        <f>L98/(SUM(S69:S92))</f>
        <v>1</v>
      </c>
      <c r="M99" s="21">
        <f>M98/(SUM(S69:S92))</f>
        <v>1</v>
      </c>
      <c r="N99" s="21">
        <f>N98/(SUM(S69:S92))</f>
        <v>1</v>
      </c>
      <c r="O99" s="21">
        <f>O98/(SUM(S69:S92))</f>
        <v>1</v>
      </c>
      <c r="P99" s="21">
        <f>P98/(SUM(S69:S92))</f>
        <v>1</v>
      </c>
      <c r="Q99" s="21">
        <f>Q98/(SUM(S69:S92))</f>
        <v>1</v>
      </c>
      <c r="R99" s="21">
        <f>R98/(SUM(S69:S92))</f>
        <v>1</v>
      </c>
    </row>
    <row r="101" spans="1:19">
      <c r="A101" s="1">
        <v>4</v>
      </c>
      <c r="B101" s="2">
        <v>0</v>
      </c>
      <c r="C101" s="17">
        <v>26.3</v>
      </c>
      <c r="D101" s="16">
        <v>32.479999999999997</v>
      </c>
      <c r="E101" s="16">
        <v>0.23</v>
      </c>
      <c r="F101" s="16">
        <v>1.21</v>
      </c>
      <c r="G101" s="16">
        <v>1.47</v>
      </c>
      <c r="H101" s="16">
        <v>2.69</v>
      </c>
      <c r="I101" s="16">
        <v>3.55</v>
      </c>
      <c r="J101" s="16">
        <v>33</v>
      </c>
      <c r="K101" s="104" t="s">
        <v>110</v>
      </c>
      <c r="L101" s="17">
        <v>26.9</v>
      </c>
      <c r="M101" s="17">
        <v>73.400000000000006</v>
      </c>
      <c r="N101" s="19">
        <v>1011.2</v>
      </c>
      <c r="O101" s="17">
        <v>2</v>
      </c>
      <c r="P101" s="17">
        <v>3.32</v>
      </c>
      <c r="Q101" s="16">
        <v>58.37</v>
      </c>
      <c r="R101" s="18">
        <v>0</v>
      </c>
      <c r="S101">
        <v>1</v>
      </c>
    </row>
    <row r="102" spans="1:19">
      <c r="A102" s="1">
        <v>4</v>
      </c>
      <c r="B102" s="2">
        <v>4.1666666666666664E-2</v>
      </c>
      <c r="C102" s="17">
        <v>26.4</v>
      </c>
      <c r="D102" s="16">
        <v>31.71</v>
      </c>
      <c r="E102" s="16">
        <v>0.25</v>
      </c>
      <c r="F102" s="16">
        <v>1.07</v>
      </c>
      <c r="G102" s="16">
        <v>0.94</v>
      </c>
      <c r="H102" s="16">
        <v>2.0099999999999998</v>
      </c>
      <c r="I102" s="16">
        <v>3.33</v>
      </c>
      <c r="J102" s="16">
        <v>29</v>
      </c>
      <c r="K102" s="104" t="s">
        <v>110</v>
      </c>
      <c r="L102" s="17">
        <v>26.6</v>
      </c>
      <c r="M102" s="17">
        <v>76</v>
      </c>
      <c r="N102" s="19">
        <v>1010.6</v>
      </c>
      <c r="O102" s="17">
        <v>2</v>
      </c>
      <c r="P102" s="17">
        <v>2.72</v>
      </c>
      <c r="Q102" s="16">
        <v>57.32</v>
      </c>
      <c r="R102" s="18">
        <v>0</v>
      </c>
      <c r="S102">
        <v>1</v>
      </c>
    </row>
    <row r="103" spans="1:19">
      <c r="A103" s="1">
        <v>4</v>
      </c>
      <c r="B103" s="2">
        <v>8.3333333333333301E-2</v>
      </c>
      <c r="C103" s="17">
        <v>26.5</v>
      </c>
      <c r="D103" s="16">
        <v>30.54</v>
      </c>
      <c r="E103" s="16">
        <v>0.23</v>
      </c>
      <c r="F103" s="16">
        <v>1.08</v>
      </c>
      <c r="G103" s="16">
        <v>0.66</v>
      </c>
      <c r="H103" s="16">
        <v>1.73</v>
      </c>
      <c r="I103" s="16">
        <v>2.9</v>
      </c>
      <c r="J103" s="16">
        <v>22</v>
      </c>
      <c r="K103" s="104" t="s">
        <v>110</v>
      </c>
      <c r="L103" s="17">
        <v>26.5</v>
      </c>
      <c r="M103" s="17">
        <v>74.099999999999994</v>
      </c>
      <c r="N103" s="19">
        <v>1010.2</v>
      </c>
      <c r="O103" s="17">
        <v>2</v>
      </c>
      <c r="P103" s="17">
        <v>2.34</v>
      </c>
      <c r="Q103" s="16">
        <v>61.04</v>
      </c>
      <c r="R103" s="18">
        <v>0</v>
      </c>
      <c r="S103">
        <v>1</v>
      </c>
    </row>
    <row r="104" spans="1:19">
      <c r="A104" s="1">
        <v>4</v>
      </c>
      <c r="B104" s="2">
        <v>0.125</v>
      </c>
      <c r="C104" s="17">
        <v>26.5</v>
      </c>
      <c r="D104" s="16">
        <v>29.46</v>
      </c>
      <c r="E104" s="16">
        <v>0.23</v>
      </c>
      <c r="F104" s="16">
        <v>1.2</v>
      </c>
      <c r="G104" s="16">
        <v>0.65</v>
      </c>
      <c r="H104" s="16">
        <v>1.85</v>
      </c>
      <c r="I104" s="16">
        <v>3.1</v>
      </c>
      <c r="J104" s="16">
        <v>24</v>
      </c>
      <c r="K104" s="104" t="s">
        <v>110</v>
      </c>
      <c r="L104" s="17">
        <v>26.6</v>
      </c>
      <c r="M104" s="17">
        <v>74.5</v>
      </c>
      <c r="N104" s="19">
        <v>1009.9</v>
      </c>
      <c r="O104" s="17">
        <v>2</v>
      </c>
      <c r="P104" s="17">
        <v>2.13</v>
      </c>
      <c r="Q104" s="16">
        <v>67.17</v>
      </c>
      <c r="R104" s="18">
        <v>0</v>
      </c>
      <c r="S104">
        <v>1</v>
      </c>
    </row>
    <row r="105" spans="1:19">
      <c r="A105" s="1">
        <v>4</v>
      </c>
      <c r="B105" s="2">
        <v>0.16666666666666699</v>
      </c>
      <c r="C105" s="17">
        <v>26.6</v>
      </c>
      <c r="D105" s="16">
        <v>29.14</v>
      </c>
      <c r="E105" s="16">
        <v>0.23</v>
      </c>
      <c r="F105" s="16">
        <v>1.07</v>
      </c>
      <c r="G105" s="16">
        <v>0.61</v>
      </c>
      <c r="H105" s="16">
        <v>1.68</v>
      </c>
      <c r="I105" s="16">
        <v>2.93</v>
      </c>
      <c r="J105" s="16">
        <v>23</v>
      </c>
      <c r="K105" s="104" t="s">
        <v>110</v>
      </c>
      <c r="L105" s="17">
        <v>26.5</v>
      </c>
      <c r="M105" s="17">
        <v>76.2</v>
      </c>
      <c r="N105" s="19">
        <v>1009.9</v>
      </c>
      <c r="O105" s="17">
        <v>2</v>
      </c>
      <c r="P105" s="17">
        <v>1.99</v>
      </c>
      <c r="Q105" s="16">
        <v>76.010000000000005</v>
      </c>
      <c r="R105" s="18">
        <v>0</v>
      </c>
      <c r="S105">
        <v>1</v>
      </c>
    </row>
    <row r="106" spans="1:19">
      <c r="A106" s="1">
        <v>4</v>
      </c>
      <c r="B106" s="2">
        <v>0.20833333333333301</v>
      </c>
      <c r="C106" s="17">
        <v>26.5</v>
      </c>
      <c r="D106" s="16">
        <v>29.86</v>
      </c>
      <c r="E106" s="16">
        <v>0.22</v>
      </c>
      <c r="F106" s="16">
        <v>1.1399999999999999</v>
      </c>
      <c r="G106" s="16">
        <v>0.56999999999999995</v>
      </c>
      <c r="H106" s="16">
        <v>1.7</v>
      </c>
      <c r="I106" s="16">
        <v>2.9</v>
      </c>
      <c r="J106" s="16">
        <v>21</v>
      </c>
      <c r="K106" s="104" t="s">
        <v>110</v>
      </c>
      <c r="L106" s="17">
        <v>26.6</v>
      </c>
      <c r="M106" s="17">
        <v>76.099999999999994</v>
      </c>
      <c r="N106" s="19">
        <v>1010.2</v>
      </c>
      <c r="O106" s="17">
        <v>3</v>
      </c>
      <c r="P106" s="17">
        <v>2.62</v>
      </c>
      <c r="Q106" s="16">
        <v>77.010000000000005</v>
      </c>
      <c r="R106" s="18">
        <v>0</v>
      </c>
      <c r="S106">
        <v>1</v>
      </c>
    </row>
    <row r="107" spans="1:19">
      <c r="A107" s="1">
        <v>4</v>
      </c>
      <c r="B107" s="2">
        <v>0.25</v>
      </c>
      <c r="C107" s="17">
        <v>26.5</v>
      </c>
      <c r="D107" s="16">
        <v>27.42</v>
      </c>
      <c r="E107" s="16">
        <v>0.23</v>
      </c>
      <c r="F107" s="16">
        <v>1.0900000000000001</v>
      </c>
      <c r="G107" s="16">
        <v>0.92</v>
      </c>
      <c r="H107" s="16">
        <v>2.0099999999999998</v>
      </c>
      <c r="I107" s="16">
        <v>3.09</v>
      </c>
      <c r="J107" s="16">
        <v>22</v>
      </c>
      <c r="K107" s="104" t="s">
        <v>110</v>
      </c>
      <c r="L107" s="17">
        <v>26.5</v>
      </c>
      <c r="M107" s="17">
        <v>78</v>
      </c>
      <c r="N107" s="19">
        <v>1010.7</v>
      </c>
      <c r="O107" s="17">
        <v>30</v>
      </c>
      <c r="P107" s="17">
        <v>2.77</v>
      </c>
      <c r="Q107" s="16">
        <v>89.46</v>
      </c>
      <c r="R107" s="18">
        <v>0</v>
      </c>
      <c r="S107">
        <v>1</v>
      </c>
    </row>
    <row r="108" spans="1:19">
      <c r="A108" s="1">
        <v>4</v>
      </c>
      <c r="B108" s="2">
        <v>0.29166666666666702</v>
      </c>
      <c r="C108" s="17">
        <v>26.5</v>
      </c>
      <c r="D108" s="16">
        <v>24.57</v>
      </c>
      <c r="E108" s="16">
        <v>0.26</v>
      </c>
      <c r="F108" s="16">
        <v>1.43</v>
      </c>
      <c r="G108" s="16">
        <v>1.92</v>
      </c>
      <c r="H108" s="16">
        <v>3.35</v>
      </c>
      <c r="I108" s="16">
        <v>3.12</v>
      </c>
      <c r="J108" s="16">
        <v>28</v>
      </c>
      <c r="K108" s="104" t="s">
        <v>110</v>
      </c>
      <c r="L108" s="17">
        <v>27</v>
      </c>
      <c r="M108" s="17">
        <v>75.8</v>
      </c>
      <c r="N108" s="19">
        <v>1010.9</v>
      </c>
      <c r="O108" s="17">
        <v>174</v>
      </c>
      <c r="P108" s="17">
        <v>3.23</v>
      </c>
      <c r="Q108" s="16">
        <v>106.07</v>
      </c>
      <c r="R108" s="18">
        <v>0</v>
      </c>
      <c r="S108">
        <v>1</v>
      </c>
    </row>
    <row r="109" spans="1:19">
      <c r="A109" s="1">
        <v>4</v>
      </c>
      <c r="B109" s="2">
        <v>0.33333333333333298</v>
      </c>
      <c r="C109" s="17">
        <v>26</v>
      </c>
      <c r="D109" s="16">
        <v>28.17</v>
      </c>
      <c r="E109" s="16">
        <v>0.24</v>
      </c>
      <c r="F109" s="16">
        <v>1.45</v>
      </c>
      <c r="G109" s="16">
        <v>0.97</v>
      </c>
      <c r="H109" s="16">
        <v>2.42</v>
      </c>
      <c r="I109" s="16">
        <v>3.08</v>
      </c>
      <c r="J109" s="16">
        <v>15</v>
      </c>
      <c r="K109" s="104" t="s">
        <v>110</v>
      </c>
      <c r="L109" s="17">
        <v>28.2</v>
      </c>
      <c r="M109" s="17">
        <v>67.3</v>
      </c>
      <c r="N109" s="19">
        <v>1011</v>
      </c>
      <c r="O109" s="17">
        <v>444</v>
      </c>
      <c r="P109" s="16">
        <v>4.7300000000000004</v>
      </c>
      <c r="Q109" s="16">
        <v>88.14</v>
      </c>
      <c r="R109" s="18">
        <v>0</v>
      </c>
      <c r="S109">
        <v>1</v>
      </c>
    </row>
    <row r="110" spans="1:19">
      <c r="A110" s="1">
        <v>4</v>
      </c>
      <c r="B110" s="2">
        <v>0.375</v>
      </c>
      <c r="C110" s="17">
        <v>25.7</v>
      </c>
      <c r="D110" s="16">
        <v>28.61</v>
      </c>
      <c r="E110" s="16">
        <v>0.24</v>
      </c>
      <c r="F110" s="16">
        <v>1.36</v>
      </c>
      <c r="G110" s="16">
        <v>0.86</v>
      </c>
      <c r="H110" s="16">
        <v>2.2200000000000002</v>
      </c>
      <c r="I110" s="16">
        <v>3.09</v>
      </c>
      <c r="J110" s="16">
        <v>12</v>
      </c>
      <c r="K110" s="104" t="s">
        <v>110</v>
      </c>
      <c r="L110" s="17">
        <v>29.5</v>
      </c>
      <c r="M110" s="17">
        <v>60.1</v>
      </c>
      <c r="N110" s="19">
        <v>1011.3</v>
      </c>
      <c r="O110" s="17">
        <v>557</v>
      </c>
      <c r="P110" s="16">
        <v>4.28</v>
      </c>
      <c r="Q110" s="16">
        <v>90.6</v>
      </c>
      <c r="R110" s="18">
        <v>0</v>
      </c>
      <c r="S110">
        <v>1</v>
      </c>
    </row>
    <row r="111" spans="1:19">
      <c r="A111" s="1">
        <v>4</v>
      </c>
      <c r="B111" s="2">
        <v>0.41666666666666702</v>
      </c>
      <c r="C111" s="17">
        <v>25.6</v>
      </c>
      <c r="D111" s="16">
        <v>30.39</v>
      </c>
      <c r="E111" s="16">
        <v>0.23</v>
      </c>
      <c r="F111" s="16">
        <v>1.32</v>
      </c>
      <c r="G111" s="16">
        <v>0.7</v>
      </c>
      <c r="H111" s="16">
        <v>2.02</v>
      </c>
      <c r="I111" s="16">
        <v>3.41</v>
      </c>
      <c r="J111" s="16">
        <v>14</v>
      </c>
      <c r="K111" s="104" t="s">
        <v>110</v>
      </c>
      <c r="L111" s="17">
        <v>30</v>
      </c>
      <c r="M111" s="17">
        <v>58.5</v>
      </c>
      <c r="N111" s="19">
        <v>1011.1</v>
      </c>
      <c r="O111" s="17">
        <v>906</v>
      </c>
      <c r="P111" s="16">
        <v>4.96</v>
      </c>
      <c r="Q111" s="16">
        <v>67.78</v>
      </c>
      <c r="R111" s="18">
        <v>0</v>
      </c>
      <c r="S111">
        <v>1</v>
      </c>
    </row>
    <row r="112" spans="1:19">
      <c r="A112" s="1">
        <v>4</v>
      </c>
      <c r="B112" s="2">
        <v>0.45833333333333298</v>
      </c>
      <c r="C112" s="17">
        <v>25.5</v>
      </c>
      <c r="D112" s="16">
        <v>31.73</v>
      </c>
      <c r="E112" s="16">
        <v>0.22</v>
      </c>
      <c r="F112" s="16">
        <v>1.31</v>
      </c>
      <c r="G112" s="16">
        <v>0.64</v>
      </c>
      <c r="H112" s="16">
        <v>1.95</v>
      </c>
      <c r="I112" s="16">
        <v>3.39</v>
      </c>
      <c r="J112" s="16">
        <v>12</v>
      </c>
      <c r="K112" s="104" t="s">
        <v>110</v>
      </c>
      <c r="L112" s="17">
        <v>30.3</v>
      </c>
      <c r="M112" s="17">
        <v>54.3</v>
      </c>
      <c r="N112" s="19">
        <v>1010.5</v>
      </c>
      <c r="O112" s="17">
        <v>1054</v>
      </c>
      <c r="P112" s="16">
        <v>5.54</v>
      </c>
      <c r="Q112" s="16">
        <v>58.48</v>
      </c>
      <c r="R112" s="18">
        <v>0</v>
      </c>
      <c r="S112">
        <v>1</v>
      </c>
    </row>
    <row r="113" spans="1:19">
      <c r="A113" s="1">
        <v>4</v>
      </c>
      <c r="B113" s="2">
        <v>0.5</v>
      </c>
      <c r="C113" s="17">
        <v>25.4</v>
      </c>
      <c r="D113" s="16">
        <v>32.22</v>
      </c>
      <c r="E113" s="16">
        <v>0.24</v>
      </c>
      <c r="F113" s="16">
        <v>1.39</v>
      </c>
      <c r="G113" s="16">
        <v>0.8</v>
      </c>
      <c r="H113" s="16">
        <v>2.2000000000000002</v>
      </c>
      <c r="I113" s="16">
        <v>3.62</v>
      </c>
      <c r="J113" s="16">
        <v>16</v>
      </c>
      <c r="K113" s="104" t="s">
        <v>110</v>
      </c>
      <c r="L113" s="17">
        <v>30.3</v>
      </c>
      <c r="M113" s="17">
        <v>55.4</v>
      </c>
      <c r="N113" s="19">
        <v>1009.5</v>
      </c>
      <c r="O113" s="17">
        <v>1053</v>
      </c>
      <c r="P113" s="16">
        <v>5.29</v>
      </c>
      <c r="Q113" s="16">
        <v>58.07</v>
      </c>
      <c r="R113" s="18">
        <v>0</v>
      </c>
      <c r="S113">
        <v>1</v>
      </c>
    </row>
    <row r="114" spans="1:19">
      <c r="A114" s="1">
        <v>4</v>
      </c>
      <c r="B114" s="2">
        <v>0.54166666666666696</v>
      </c>
      <c r="C114" s="17">
        <v>25.3</v>
      </c>
      <c r="D114" s="16">
        <v>30.34</v>
      </c>
      <c r="E114" s="16">
        <v>0.51</v>
      </c>
      <c r="F114" s="16">
        <v>2.4900000000000002</v>
      </c>
      <c r="G114" s="16">
        <v>5.77</v>
      </c>
      <c r="H114" s="16">
        <v>8.26</v>
      </c>
      <c r="I114" s="16">
        <v>4.46</v>
      </c>
      <c r="J114" s="16">
        <v>73</v>
      </c>
      <c r="K114" s="104" t="s">
        <v>110</v>
      </c>
      <c r="L114" s="17">
        <v>30.2</v>
      </c>
      <c r="M114" s="17">
        <v>56.4</v>
      </c>
      <c r="N114" s="19">
        <v>1008.8</v>
      </c>
      <c r="O114" s="17">
        <v>952</v>
      </c>
      <c r="P114" s="16">
        <v>4.6900000000000004</v>
      </c>
      <c r="Q114" s="16">
        <v>62.32</v>
      </c>
      <c r="R114" s="18">
        <v>0</v>
      </c>
      <c r="S114">
        <v>1</v>
      </c>
    </row>
    <row r="115" spans="1:19">
      <c r="A115" s="1">
        <v>4</v>
      </c>
      <c r="B115" s="2">
        <v>0.58333333333333304</v>
      </c>
      <c r="C115" s="17">
        <v>25.4</v>
      </c>
      <c r="D115" s="16">
        <v>30.66</v>
      </c>
      <c r="E115" s="16">
        <v>0.25</v>
      </c>
      <c r="F115" s="16">
        <v>1.68</v>
      </c>
      <c r="G115" s="16">
        <v>0.76</v>
      </c>
      <c r="H115" s="16">
        <v>2.4500000000000002</v>
      </c>
      <c r="I115" s="16">
        <v>3.46</v>
      </c>
      <c r="J115" s="16">
        <v>20</v>
      </c>
      <c r="K115" s="104" t="s">
        <v>110</v>
      </c>
      <c r="L115" s="17">
        <v>29.9</v>
      </c>
      <c r="M115" s="17">
        <v>58.7</v>
      </c>
      <c r="N115" s="19">
        <v>1008.1</v>
      </c>
      <c r="O115" s="17">
        <v>854</v>
      </c>
      <c r="P115" s="16">
        <v>5.03</v>
      </c>
      <c r="Q115" s="16">
        <v>51.1</v>
      </c>
      <c r="R115" s="18">
        <v>0</v>
      </c>
      <c r="S115">
        <v>1</v>
      </c>
    </row>
    <row r="116" spans="1:19">
      <c r="A116" s="1">
        <v>4</v>
      </c>
      <c r="B116" s="2">
        <v>0.625</v>
      </c>
      <c r="C116" s="17">
        <v>25.6</v>
      </c>
      <c r="D116" s="16">
        <v>30.64</v>
      </c>
      <c r="E116" s="16">
        <v>0.39</v>
      </c>
      <c r="F116" s="16">
        <v>1.71</v>
      </c>
      <c r="G116" s="16">
        <v>2.2400000000000002</v>
      </c>
      <c r="H116" s="16">
        <v>3.95</v>
      </c>
      <c r="I116" s="16">
        <v>3.2</v>
      </c>
      <c r="J116" s="16">
        <v>38</v>
      </c>
      <c r="K116" s="104" t="s">
        <v>110</v>
      </c>
      <c r="L116" s="17">
        <v>29.5</v>
      </c>
      <c r="M116" s="17">
        <v>61.4</v>
      </c>
      <c r="N116" s="19">
        <v>1007.7</v>
      </c>
      <c r="O116" s="17">
        <v>603</v>
      </c>
      <c r="P116" s="16">
        <v>5.32</v>
      </c>
      <c r="Q116" s="16">
        <v>43.05</v>
      </c>
      <c r="R116" s="18">
        <v>0</v>
      </c>
      <c r="S116">
        <v>1</v>
      </c>
    </row>
    <row r="117" spans="1:19">
      <c r="A117" s="1">
        <v>4</v>
      </c>
      <c r="B117" s="2">
        <v>0.66666666666666696</v>
      </c>
      <c r="C117" s="17">
        <v>25.4</v>
      </c>
      <c r="D117" s="16">
        <v>30.49</v>
      </c>
      <c r="E117" s="16">
        <v>0.5</v>
      </c>
      <c r="F117" s="16">
        <v>1.7</v>
      </c>
      <c r="G117" s="16">
        <v>4.41</v>
      </c>
      <c r="H117" s="16">
        <v>6.11</v>
      </c>
      <c r="I117" s="16">
        <v>3.93</v>
      </c>
      <c r="J117" s="16">
        <v>180</v>
      </c>
      <c r="K117" s="104" t="s">
        <v>110</v>
      </c>
      <c r="L117" s="17">
        <v>29</v>
      </c>
      <c r="M117" s="17">
        <v>63.7</v>
      </c>
      <c r="N117" s="19">
        <v>1007.7</v>
      </c>
      <c r="O117" s="17">
        <v>365</v>
      </c>
      <c r="P117" s="16">
        <v>4.88</v>
      </c>
      <c r="Q117" s="16">
        <v>43.61</v>
      </c>
      <c r="R117" s="18">
        <v>0</v>
      </c>
      <c r="S117">
        <v>1</v>
      </c>
    </row>
    <row r="118" spans="1:19">
      <c r="A118" s="1">
        <v>4</v>
      </c>
      <c r="B118" s="2">
        <v>0.70833333333333304</v>
      </c>
      <c r="C118" s="17">
        <v>25.7</v>
      </c>
      <c r="D118" s="16">
        <v>29.66</v>
      </c>
      <c r="E118" s="16">
        <v>0.27</v>
      </c>
      <c r="F118" s="16">
        <v>1.31</v>
      </c>
      <c r="G118" s="16">
        <v>2.02</v>
      </c>
      <c r="H118" s="16">
        <v>3.33</v>
      </c>
      <c r="I118" s="16">
        <v>3.4</v>
      </c>
      <c r="J118" s="16">
        <v>23</v>
      </c>
      <c r="K118" s="104" t="s">
        <v>110</v>
      </c>
      <c r="L118" s="17">
        <v>28.5</v>
      </c>
      <c r="M118" s="17">
        <v>67.599999999999994</v>
      </c>
      <c r="N118" s="19">
        <v>1008.4</v>
      </c>
      <c r="O118" s="17">
        <v>114</v>
      </c>
      <c r="P118" s="16">
        <v>4.17</v>
      </c>
      <c r="Q118" s="16">
        <v>27.22</v>
      </c>
      <c r="R118" s="18">
        <v>0</v>
      </c>
      <c r="S118">
        <v>1</v>
      </c>
    </row>
    <row r="119" spans="1:19">
      <c r="A119" s="1">
        <v>4</v>
      </c>
      <c r="B119" s="2">
        <v>0.75</v>
      </c>
      <c r="C119" s="17">
        <v>26</v>
      </c>
      <c r="D119" s="16">
        <v>29.29</v>
      </c>
      <c r="E119" s="16">
        <v>0.26</v>
      </c>
      <c r="F119" s="16">
        <v>1.3</v>
      </c>
      <c r="G119" s="16">
        <v>1.6</v>
      </c>
      <c r="H119" s="16">
        <v>2.89</v>
      </c>
      <c r="I119" s="16">
        <v>3.02</v>
      </c>
      <c r="J119" s="16">
        <v>25</v>
      </c>
      <c r="K119" s="104" t="s">
        <v>110</v>
      </c>
      <c r="L119" s="17">
        <v>27.6</v>
      </c>
      <c r="M119" s="17">
        <v>71.8</v>
      </c>
      <c r="N119" s="19">
        <v>1008.9</v>
      </c>
      <c r="O119" s="17">
        <v>6</v>
      </c>
      <c r="P119" s="16">
        <v>3.15</v>
      </c>
      <c r="Q119" s="16">
        <v>29.57</v>
      </c>
      <c r="R119" s="18">
        <v>0</v>
      </c>
      <c r="S119">
        <v>1</v>
      </c>
    </row>
    <row r="120" spans="1:19">
      <c r="A120" s="1">
        <v>4</v>
      </c>
      <c r="B120" s="2">
        <v>0.79166666666666696</v>
      </c>
      <c r="C120" s="17">
        <v>26.2</v>
      </c>
      <c r="D120" s="16">
        <v>29.34</v>
      </c>
      <c r="E120" s="16">
        <v>0.28999999999999998</v>
      </c>
      <c r="F120" s="16">
        <v>1.27</v>
      </c>
      <c r="G120" s="16">
        <v>2.06</v>
      </c>
      <c r="H120" s="16">
        <v>3.33</v>
      </c>
      <c r="I120" s="16">
        <v>2.91</v>
      </c>
      <c r="J120" s="16">
        <v>23</v>
      </c>
      <c r="K120" s="104" t="s">
        <v>110</v>
      </c>
      <c r="L120" s="17">
        <v>27.3</v>
      </c>
      <c r="M120" s="17">
        <v>73.3</v>
      </c>
      <c r="N120" s="19">
        <v>1009.5</v>
      </c>
      <c r="O120" s="17">
        <v>2</v>
      </c>
      <c r="P120" s="16">
        <v>3.21</v>
      </c>
      <c r="Q120" s="16">
        <v>24.16</v>
      </c>
      <c r="R120" s="18">
        <v>0</v>
      </c>
      <c r="S120">
        <v>1</v>
      </c>
    </row>
    <row r="121" spans="1:19">
      <c r="A121" s="1">
        <v>4</v>
      </c>
      <c r="B121" s="2">
        <v>0.83333333333333304</v>
      </c>
      <c r="C121" s="17">
        <v>26.3</v>
      </c>
      <c r="D121" s="16">
        <v>26.23</v>
      </c>
      <c r="E121" s="16">
        <v>0.28999999999999998</v>
      </c>
      <c r="F121" s="16">
        <v>1.1599999999999999</v>
      </c>
      <c r="G121" s="16">
        <v>2.23</v>
      </c>
      <c r="H121" s="16">
        <v>3.39</v>
      </c>
      <c r="I121" s="16">
        <v>3.02</v>
      </c>
      <c r="J121" s="16">
        <v>23</v>
      </c>
      <c r="K121" s="104" t="s">
        <v>110</v>
      </c>
      <c r="L121" s="17">
        <v>27.2</v>
      </c>
      <c r="M121" s="17">
        <v>74.400000000000006</v>
      </c>
      <c r="N121" s="19">
        <v>1010.2</v>
      </c>
      <c r="O121" s="17">
        <v>2</v>
      </c>
      <c r="P121" s="16">
        <v>2.83</v>
      </c>
      <c r="Q121" s="16">
        <v>28.83</v>
      </c>
      <c r="R121" s="18">
        <v>0</v>
      </c>
      <c r="S121">
        <v>1</v>
      </c>
    </row>
    <row r="122" spans="1:19">
      <c r="A122" s="1">
        <v>4</v>
      </c>
      <c r="B122" s="2">
        <v>0.875</v>
      </c>
      <c r="C122" s="17">
        <v>26.4</v>
      </c>
      <c r="D122" s="16">
        <v>25.48</v>
      </c>
      <c r="E122" s="16">
        <v>0.36</v>
      </c>
      <c r="F122" s="16">
        <v>1.08</v>
      </c>
      <c r="G122" s="16">
        <v>2.9</v>
      </c>
      <c r="H122" s="16">
        <v>3.98</v>
      </c>
      <c r="I122" s="16">
        <v>3.42</v>
      </c>
      <c r="J122" s="16">
        <v>35</v>
      </c>
      <c r="K122" s="104" t="s">
        <v>110</v>
      </c>
      <c r="L122" s="17">
        <v>27.1</v>
      </c>
      <c r="M122" s="17">
        <v>73.2</v>
      </c>
      <c r="N122" s="19">
        <v>1010.9</v>
      </c>
      <c r="O122" s="17">
        <v>2</v>
      </c>
      <c r="P122" s="16">
        <v>2.2999999999999998</v>
      </c>
      <c r="Q122" s="16">
        <v>50.84</v>
      </c>
      <c r="R122" s="18">
        <v>0</v>
      </c>
      <c r="S122">
        <v>1</v>
      </c>
    </row>
    <row r="123" spans="1:19">
      <c r="A123" s="1">
        <v>4</v>
      </c>
      <c r="B123" s="2">
        <v>0.91666666666666696</v>
      </c>
      <c r="C123" s="17">
        <v>26.4</v>
      </c>
      <c r="D123" s="16">
        <v>27.08</v>
      </c>
      <c r="E123" s="16">
        <v>0.28999999999999998</v>
      </c>
      <c r="F123" s="16">
        <v>1.06</v>
      </c>
      <c r="G123" s="16">
        <v>2.06</v>
      </c>
      <c r="H123" s="16">
        <v>3.12</v>
      </c>
      <c r="I123" s="16">
        <v>3.39</v>
      </c>
      <c r="J123" s="16">
        <v>29</v>
      </c>
      <c r="K123" s="104" t="s">
        <v>110</v>
      </c>
      <c r="L123" s="17">
        <v>27</v>
      </c>
      <c r="M123" s="17">
        <v>77</v>
      </c>
      <c r="N123" s="19">
        <v>1011.4</v>
      </c>
      <c r="O123" s="17">
        <v>2</v>
      </c>
      <c r="P123" s="16">
        <v>3.1</v>
      </c>
      <c r="Q123" s="16">
        <v>51.12</v>
      </c>
      <c r="R123" s="18">
        <v>0</v>
      </c>
      <c r="S123">
        <v>1</v>
      </c>
    </row>
    <row r="124" spans="1:19">
      <c r="A124" s="1">
        <v>4</v>
      </c>
      <c r="B124" s="2">
        <v>0.95833333333333304</v>
      </c>
      <c r="C124" s="17">
        <v>26.4</v>
      </c>
      <c r="D124" s="16">
        <v>27.53</v>
      </c>
      <c r="E124" s="16">
        <v>0.27</v>
      </c>
      <c r="F124" s="16">
        <v>1.18</v>
      </c>
      <c r="G124" s="16">
        <v>1.24</v>
      </c>
      <c r="H124" s="16">
        <v>2.42</v>
      </c>
      <c r="I124" s="16">
        <v>3.41</v>
      </c>
      <c r="J124" s="16">
        <v>24</v>
      </c>
      <c r="K124" s="104" t="s">
        <v>110</v>
      </c>
      <c r="L124" s="17">
        <v>26.8</v>
      </c>
      <c r="M124" s="17">
        <v>78</v>
      </c>
      <c r="N124" s="19">
        <v>1011.5</v>
      </c>
      <c r="O124" s="17">
        <v>2</v>
      </c>
      <c r="P124" s="16">
        <v>3.15</v>
      </c>
      <c r="Q124" s="16">
        <v>56.37</v>
      </c>
      <c r="R124" s="18">
        <v>0</v>
      </c>
      <c r="S124">
        <v>1</v>
      </c>
    </row>
    <row r="126" spans="1:19">
      <c r="A126" s="169" t="s">
        <v>39</v>
      </c>
      <c r="B126" s="170"/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</row>
    <row r="127" spans="1:19">
      <c r="A127" s="167" t="s">
        <v>2</v>
      </c>
      <c r="B127" s="168"/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24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</row>
    <row r="128" spans="1:19">
      <c r="A128" s="163" t="s">
        <v>3</v>
      </c>
      <c r="B128" s="164"/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</row>
    <row r="129" spans="1:19">
      <c r="A129" s="165" t="s">
        <v>4</v>
      </c>
      <c r="B129" s="166"/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</row>
    <row r="130" spans="1:19">
      <c r="A130" s="173" t="s">
        <v>27</v>
      </c>
      <c r="B130" s="174"/>
      <c r="C130" s="20">
        <f t="shared" ref="C130:R130" si="3">24-C126-C127-C128-C129</f>
        <v>24</v>
      </c>
      <c r="D130" s="20">
        <f t="shared" si="3"/>
        <v>24</v>
      </c>
      <c r="E130" s="20">
        <f t="shared" si="3"/>
        <v>24</v>
      </c>
      <c r="F130" s="20">
        <f t="shared" si="3"/>
        <v>24</v>
      </c>
      <c r="G130" s="20">
        <f t="shared" si="3"/>
        <v>24</v>
      </c>
      <c r="H130" s="20">
        <f t="shared" si="3"/>
        <v>24</v>
      </c>
      <c r="I130" s="20">
        <f t="shared" si="3"/>
        <v>24</v>
      </c>
      <c r="J130" s="20">
        <f t="shared" si="3"/>
        <v>24</v>
      </c>
      <c r="K130" s="20">
        <f t="shared" si="3"/>
        <v>0</v>
      </c>
      <c r="L130" s="20">
        <f t="shared" si="3"/>
        <v>24</v>
      </c>
      <c r="M130" s="20">
        <f t="shared" si="3"/>
        <v>24</v>
      </c>
      <c r="N130" s="20">
        <f t="shared" si="3"/>
        <v>24</v>
      </c>
      <c r="O130" s="20">
        <f t="shared" si="3"/>
        <v>24</v>
      </c>
      <c r="P130" s="20">
        <f t="shared" si="3"/>
        <v>24</v>
      </c>
      <c r="Q130" s="20">
        <f t="shared" si="3"/>
        <v>24</v>
      </c>
      <c r="R130" s="20">
        <f t="shared" si="3"/>
        <v>24</v>
      </c>
    </row>
    <row r="131" spans="1:19">
      <c r="A131" s="175" t="s">
        <v>28</v>
      </c>
      <c r="B131" s="176"/>
      <c r="C131" s="21">
        <f>C130/(SUM(S101:S124))</f>
        <v>1</v>
      </c>
      <c r="D131" s="21">
        <f>D130/(SUM(S101:S124))</f>
        <v>1</v>
      </c>
      <c r="E131" s="21">
        <f>E130/(SUM(S101:S124))</f>
        <v>1</v>
      </c>
      <c r="F131" s="21">
        <f>F130/(SUM(S101:S124))</f>
        <v>1</v>
      </c>
      <c r="G131" s="21">
        <f>G130/(SUM(S101:S124))</f>
        <v>1</v>
      </c>
      <c r="H131" s="21">
        <f>H130/(SUM(S101:S124))</f>
        <v>1</v>
      </c>
      <c r="I131" s="21">
        <f>I130/(SUM(S101:S124))</f>
        <v>1</v>
      </c>
      <c r="J131" s="21">
        <f>J130/(SUM(S101:S124))</f>
        <v>1</v>
      </c>
      <c r="K131" s="21">
        <f>K130/(SUM(S101:S124))</f>
        <v>0</v>
      </c>
      <c r="L131" s="21">
        <f>L130/(SUM(S101:S124))</f>
        <v>1</v>
      </c>
      <c r="M131" s="21">
        <f>M130/(SUM(S101:S124))</f>
        <v>1</v>
      </c>
      <c r="N131" s="21">
        <f>N130/(SUM(S101:S124))</f>
        <v>1</v>
      </c>
      <c r="O131" s="21">
        <f>O130/(SUM(S101:S124))</f>
        <v>1</v>
      </c>
      <c r="P131" s="21">
        <f>P130/(SUM(S101:S124))</f>
        <v>1</v>
      </c>
      <c r="Q131" s="21">
        <f>Q130/(SUM(S101:S124))</f>
        <v>1</v>
      </c>
      <c r="R131" s="21">
        <f>R130/(SUM(S101:S124))</f>
        <v>1</v>
      </c>
    </row>
    <row r="133" spans="1:19">
      <c r="A133" s="1">
        <v>5</v>
      </c>
      <c r="B133" s="2">
        <v>0</v>
      </c>
      <c r="C133" s="17">
        <v>26.3</v>
      </c>
      <c r="D133" s="16">
        <v>26.57</v>
      </c>
      <c r="E133" s="16">
        <v>0.26</v>
      </c>
      <c r="F133" s="16">
        <v>1.1599999999999999</v>
      </c>
      <c r="G133" s="16">
        <v>0.9</v>
      </c>
      <c r="H133" s="16">
        <v>2.0699999999999998</v>
      </c>
      <c r="I133" s="16">
        <v>3.57</v>
      </c>
      <c r="J133" s="16">
        <v>24</v>
      </c>
      <c r="K133" s="104" t="s">
        <v>110</v>
      </c>
      <c r="L133" s="17">
        <v>26.7</v>
      </c>
      <c r="M133" s="17">
        <v>77.900000000000006</v>
      </c>
      <c r="N133" s="19">
        <v>1011</v>
      </c>
      <c r="O133" s="17">
        <v>2</v>
      </c>
      <c r="P133" s="17">
        <v>3.18</v>
      </c>
      <c r="Q133" s="16">
        <v>59.82</v>
      </c>
      <c r="R133" s="18">
        <v>0</v>
      </c>
      <c r="S133">
        <v>1</v>
      </c>
    </row>
    <row r="134" spans="1:19">
      <c r="A134" s="1">
        <v>5</v>
      </c>
      <c r="B134" s="2">
        <v>4.1666666666666664E-2</v>
      </c>
      <c r="C134" s="17">
        <v>26.4</v>
      </c>
      <c r="D134" s="16">
        <v>26.82</v>
      </c>
      <c r="E134" s="16">
        <v>0.24</v>
      </c>
      <c r="F134" s="16">
        <v>1.1000000000000001</v>
      </c>
      <c r="G134" s="16">
        <v>0.65</v>
      </c>
      <c r="H134" s="16">
        <v>1.75</v>
      </c>
      <c r="I134" s="16">
        <v>3.59</v>
      </c>
      <c r="J134" s="16">
        <v>18</v>
      </c>
      <c r="K134" s="104" t="s">
        <v>110</v>
      </c>
      <c r="L134" s="17">
        <v>26.7</v>
      </c>
      <c r="M134" s="17">
        <v>77.099999999999994</v>
      </c>
      <c r="N134" s="19">
        <v>1010.2</v>
      </c>
      <c r="O134" s="17">
        <v>3</v>
      </c>
      <c r="P134" s="17">
        <v>3.16</v>
      </c>
      <c r="Q134" s="16">
        <v>63.1</v>
      </c>
      <c r="R134" s="18">
        <v>0</v>
      </c>
      <c r="S134">
        <v>1</v>
      </c>
    </row>
    <row r="135" spans="1:19">
      <c r="A135" s="1">
        <v>5</v>
      </c>
      <c r="B135" s="2">
        <v>8.3333333333333301E-2</v>
      </c>
      <c r="C135" s="17">
        <v>26.4</v>
      </c>
      <c r="D135" s="16">
        <v>27.09</v>
      </c>
      <c r="E135" s="16">
        <v>0.24</v>
      </c>
      <c r="F135" s="16">
        <v>1.03</v>
      </c>
      <c r="G135" s="16">
        <v>0.21</v>
      </c>
      <c r="H135" s="16">
        <v>1.24</v>
      </c>
      <c r="I135" s="16">
        <v>3.17</v>
      </c>
      <c r="J135" s="16">
        <v>18</v>
      </c>
      <c r="K135" s="104" t="s">
        <v>110</v>
      </c>
      <c r="L135" s="17">
        <v>26.7</v>
      </c>
      <c r="M135" s="17">
        <v>77.2</v>
      </c>
      <c r="N135" s="19">
        <v>1009.6</v>
      </c>
      <c r="O135" s="17">
        <v>2</v>
      </c>
      <c r="P135" s="17">
        <v>3.15</v>
      </c>
      <c r="Q135" s="16">
        <v>63.62</v>
      </c>
      <c r="R135" s="18">
        <v>0</v>
      </c>
      <c r="S135">
        <v>1</v>
      </c>
    </row>
    <row r="136" spans="1:19">
      <c r="A136" s="1">
        <v>5</v>
      </c>
      <c r="B136" s="2">
        <v>0.125</v>
      </c>
      <c r="C136" s="17">
        <v>26.4</v>
      </c>
      <c r="D136" s="16">
        <v>25.97</v>
      </c>
      <c r="E136" s="16">
        <v>0.24</v>
      </c>
      <c r="F136" s="16">
        <v>1.08</v>
      </c>
      <c r="G136" s="16">
        <v>0.13</v>
      </c>
      <c r="H136" s="16">
        <v>1.21</v>
      </c>
      <c r="I136" s="16">
        <v>3.27</v>
      </c>
      <c r="J136" s="16">
        <v>20</v>
      </c>
      <c r="K136" s="104" t="s">
        <v>110</v>
      </c>
      <c r="L136" s="17">
        <v>26.7</v>
      </c>
      <c r="M136" s="17">
        <v>78.2</v>
      </c>
      <c r="N136" s="19">
        <v>1009.4</v>
      </c>
      <c r="O136" s="17">
        <v>3</v>
      </c>
      <c r="P136" s="17">
        <v>3.05</v>
      </c>
      <c r="Q136" s="16">
        <v>68.069999999999993</v>
      </c>
      <c r="R136" s="18">
        <v>0</v>
      </c>
      <c r="S136">
        <v>1</v>
      </c>
    </row>
    <row r="137" spans="1:19">
      <c r="A137" s="1">
        <v>5</v>
      </c>
      <c r="B137" s="2">
        <v>0.16666666666666699</v>
      </c>
      <c r="C137" s="17">
        <v>26.5</v>
      </c>
      <c r="D137" s="16">
        <v>26.34</v>
      </c>
      <c r="E137" s="16">
        <v>0.27</v>
      </c>
      <c r="F137" s="16">
        <v>1.1299999999999999</v>
      </c>
      <c r="G137" s="16">
        <v>0.36</v>
      </c>
      <c r="H137" s="16">
        <v>1.5</v>
      </c>
      <c r="I137" s="16">
        <v>3.34</v>
      </c>
      <c r="J137" s="16">
        <v>22</v>
      </c>
      <c r="K137" s="104" t="s">
        <v>110</v>
      </c>
      <c r="L137" s="17">
        <v>26.6</v>
      </c>
      <c r="M137" s="17">
        <v>78.099999999999994</v>
      </c>
      <c r="N137" s="19">
        <v>1009.8</v>
      </c>
      <c r="O137" s="17">
        <v>2</v>
      </c>
      <c r="P137" s="17">
        <v>3.12</v>
      </c>
      <c r="Q137" s="16">
        <v>85.78</v>
      </c>
      <c r="R137" s="18">
        <v>0</v>
      </c>
      <c r="S137">
        <v>1</v>
      </c>
    </row>
    <row r="138" spans="1:19">
      <c r="A138" s="1">
        <v>5</v>
      </c>
      <c r="B138" s="2">
        <v>0.20833333333333301</v>
      </c>
      <c r="C138" s="17">
        <v>26.5</v>
      </c>
      <c r="D138" s="16">
        <v>27.14</v>
      </c>
      <c r="E138" s="16">
        <v>0.26</v>
      </c>
      <c r="F138" s="16">
        <v>1.1100000000000001</v>
      </c>
      <c r="G138" s="16">
        <v>0.66</v>
      </c>
      <c r="H138" s="16">
        <v>1.77</v>
      </c>
      <c r="I138" s="16">
        <v>2.84</v>
      </c>
      <c r="J138" s="16">
        <v>25</v>
      </c>
      <c r="K138" s="104" t="s">
        <v>110</v>
      </c>
      <c r="L138" s="17">
        <v>26.5</v>
      </c>
      <c r="M138" s="17">
        <v>77.2</v>
      </c>
      <c r="N138" s="19">
        <v>1010.1</v>
      </c>
      <c r="O138" s="17">
        <v>2</v>
      </c>
      <c r="P138" s="17">
        <v>3.86</v>
      </c>
      <c r="Q138" s="16">
        <v>93.01</v>
      </c>
      <c r="R138" s="18">
        <v>0</v>
      </c>
      <c r="S138">
        <v>1</v>
      </c>
    </row>
    <row r="139" spans="1:19">
      <c r="A139" s="1">
        <v>5</v>
      </c>
      <c r="B139" s="2">
        <v>0.25</v>
      </c>
      <c r="C139" s="17">
        <v>26.6</v>
      </c>
      <c r="D139" s="16">
        <v>26.39</v>
      </c>
      <c r="E139" s="16">
        <v>0.25</v>
      </c>
      <c r="F139" s="16">
        <v>1.19</v>
      </c>
      <c r="G139" s="16">
        <v>2.14</v>
      </c>
      <c r="H139" s="16">
        <v>3.34</v>
      </c>
      <c r="I139" s="16">
        <v>2.63</v>
      </c>
      <c r="J139" s="16">
        <v>29</v>
      </c>
      <c r="K139" s="104" t="s">
        <v>110</v>
      </c>
      <c r="L139" s="17">
        <v>26.3</v>
      </c>
      <c r="M139" s="17">
        <v>75.400000000000006</v>
      </c>
      <c r="N139" s="19">
        <v>1010.6</v>
      </c>
      <c r="O139" s="17">
        <v>21</v>
      </c>
      <c r="P139" s="17">
        <v>3.49</v>
      </c>
      <c r="Q139" s="16">
        <v>101.15</v>
      </c>
      <c r="R139" s="18">
        <v>0</v>
      </c>
      <c r="S139">
        <v>1</v>
      </c>
    </row>
    <row r="140" spans="1:19">
      <c r="A140" s="1">
        <v>5</v>
      </c>
      <c r="B140" s="2">
        <v>0.29166666666666702</v>
      </c>
      <c r="C140" s="17">
        <v>26.6</v>
      </c>
      <c r="D140" s="16">
        <v>23.37</v>
      </c>
      <c r="E140" s="16">
        <v>0.28000000000000003</v>
      </c>
      <c r="F140" s="16">
        <v>2.04</v>
      </c>
      <c r="G140" s="16">
        <v>3.63</v>
      </c>
      <c r="H140" s="16">
        <v>5.67</v>
      </c>
      <c r="I140" s="16">
        <v>2.58</v>
      </c>
      <c r="J140" s="16">
        <v>26</v>
      </c>
      <c r="K140" s="104" t="s">
        <v>110</v>
      </c>
      <c r="L140" s="17">
        <v>26.4</v>
      </c>
      <c r="M140" s="17">
        <v>74.3</v>
      </c>
      <c r="N140" s="19">
        <v>1011.2</v>
      </c>
      <c r="O140" s="17">
        <v>152</v>
      </c>
      <c r="P140" s="17">
        <v>3.92</v>
      </c>
      <c r="Q140" s="16">
        <v>113.55</v>
      </c>
      <c r="R140" s="18">
        <v>0</v>
      </c>
      <c r="S140">
        <v>1</v>
      </c>
    </row>
    <row r="141" spans="1:19">
      <c r="A141" s="1">
        <v>5</v>
      </c>
      <c r="B141" s="2">
        <v>0.33333333333333298</v>
      </c>
      <c r="C141" s="17">
        <v>26.4</v>
      </c>
      <c r="D141" s="16">
        <v>25.2</v>
      </c>
      <c r="E141" s="16">
        <v>0.3</v>
      </c>
      <c r="F141" s="16">
        <v>2.63</v>
      </c>
      <c r="G141" s="16">
        <v>4.16</v>
      </c>
      <c r="H141" s="16">
        <v>6.78</v>
      </c>
      <c r="I141" s="16">
        <v>2.58</v>
      </c>
      <c r="J141" s="16">
        <v>34</v>
      </c>
      <c r="K141" s="104" t="s">
        <v>110</v>
      </c>
      <c r="L141" s="17">
        <v>27.4</v>
      </c>
      <c r="M141" s="17">
        <v>68.3</v>
      </c>
      <c r="N141" s="19">
        <v>1011.8</v>
      </c>
      <c r="O141" s="17">
        <v>342</v>
      </c>
      <c r="P141" s="16">
        <v>4.09</v>
      </c>
      <c r="Q141" s="16">
        <v>103.18</v>
      </c>
      <c r="R141" s="18">
        <v>0</v>
      </c>
      <c r="S141">
        <v>1</v>
      </c>
    </row>
    <row r="142" spans="1:19">
      <c r="A142" s="1">
        <v>5</v>
      </c>
      <c r="B142" s="2">
        <v>0.375</v>
      </c>
      <c r="C142" s="17">
        <v>26.1</v>
      </c>
      <c r="D142" s="16">
        <v>29.34</v>
      </c>
      <c r="E142" s="16">
        <v>0.28999999999999998</v>
      </c>
      <c r="F142" s="16">
        <v>2.59</v>
      </c>
      <c r="G142" s="16">
        <v>3.78</v>
      </c>
      <c r="H142" s="16">
        <v>6.37</v>
      </c>
      <c r="I142" s="16">
        <v>3.07</v>
      </c>
      <c r="J142" s="16">
        <v>30</v>
      </c>
      <c r="K142" s="104" t="s">
        <v>110</v>
      </c>
      <c r="L142" s="17">
        <v>28.9</v>
      </c>
      <c r="M142" s="17">
        <v>59.2</v>
      </c>
      <c r="N142" s="19">
        <v>1012.1</v>
      </c>
      <c r="O142" s="17">
        <v>514</v>
      </c>
      <c r="P142" s="16">
        <v>4.53</v>
      </c>
      <c r="Q142" s="16">
        <v>88.47</v>
      </c>
      <c r="R142" s="18">
        <v>0</v>
      </c>
      <c r="S142">
        <v>1</v>
      </c>
    </row>
    <row r="143" spans="1:19">
      <c r="A143" s="1">
        <v>5</v>
      </c>
      <c r="B143" s="2">
        <v>0.41666666666666702</v>
      </c>
      <c r="C143" s="17">
        <v>25.9</v>
      </c>
      <c r="D143" s="16">
        <v>32.14</v>
      </c>
      <c r="E143" s="16">
        <v>0.28000000000000003</v>
      </c>
      <c r="F143" s="16">
        <v>2.0699999999999998</v>
      </c>
      <c r="G143" s="16">
        <v>2.65</v>
      </c>
      <c r="H143" s="16">
        <v>4.72</v>
      </c>
      <c r="I143" s="16">
        <v>3.22</v>
      </c>
      <c r="J143" s="16">
        <v>36</v>
      </c>
      <c r="K143" s="104" t="s">
        <v>110</v>
      </c>
      <c r="L143" s="17">
        <v>29.8</v>
      </c>
      <c r="M143" s="17">
        <v>55.2</v>
      </c>
      <c r="N143" s="19">
        <v>1011.9</v>
      </c>
      <c r="O143" s="17">
        <v>903</v>
      </c>
      <c r="P143" s="16">
        <v>5.52</v>
      </c>
      <c r="Q143" s="16">
        <v>79.22</v>
      </c>
      <c r="R143" s="18">
        <v>0</v>
      </c>
      <c r="S143">
        <v>1</v>
      </c>
    </row>
    <row r="144" spans="1:19">
      <c r="A144" s="1">
        <v>5</v>
      </c>
      <c r="B144" s="2">
        <v>0.45833333333333298</v>
      </c>
      <c r="C144" s="17">
        <v>25.9</v>
      </c>
      <c r="D144" s="16">
        <v>32.49</v>
      </c>
      <c r="E144" s="16">
        <v>0.26</v>
      </c>
      <c r="F144" s="16">
        <v>1.91</v>
      </c>
      <c r="G144" s="16">
        <v>1.96</v>
      </c>
      <c r="H144" s="16">
        <v>3.87</v>
      </c>
      <c r="I144" s="16">
        <v>3.28</v>
      </c>
      <c r="J144" s="16">
        <v>35</v>
      </c>
      <c r="K144" s="104" t="s">
        <v>110</v>
      </c>
      <c r="L144" s="17">
        <v>30.1</v>
      </c>
      <c r="M144" s="17">
        <v>54.4</v>
      </c>
      <c r="N144" s="19">
        <v>1011.5</v>
      </c>
      <c r="O144" s="17">
        <v>1065</v>
      </c>
      <c r="P144" s="16">
        <v>5.77</v>
      </c>
      <c r="Q144" s="16">
        <v>77.67</v>
      </c>
      <c r="R144" s="18">
        <v>0</v>
      </c>
      <c r="S144">
        <v>1</v>
      </c>
    </row>
    <row r="145" spans="1:19">
      <c r="A145" s="1">
        <v>5</v>
      </c>
      <c r="B145" s="2">
        <v>0.5</v>
      </c>
      <c r="C145" s="17">
        <v>25.9</v>
      </c>
      <c r="D145" s="16">
        <v>32.57</v>
      </c>
      <c r="E145" s="16">
        <v>0.28000000000000003</v>
      </c>
      <c r="F145" s="16">
        <v>2</v>
      </c>
      <c r="G145" s="16">
        <v>2.2000000000000002</v>
      </c>
      <c r="H145" s="16">
        <v>4.1900000000000004</v>
      </c>
      <c r="I145" s="16">
        <v>2.82</v>
      </c>
      <c r="J145" s="16">
        <v>33</v>
      </c>
      <c r="K145" s="104" t="s">
        <v>110</v>
      </c>
      <c r="L145" s="17">
        <v>30.7</v>
      </c>
      <c r="M145" s="17">
        <v>50.8</v>
      </c>
      <c r="N145" s="19">
        <v>1010.7</v>
      </c>
      <c r="O145" s="17">
        <v>1048</v>
      </c>
      <c r="P145" s="16">
        <v>5.71</v>
      </c>
      <c r="Q145" s="16">
        <v>78.959999999999994</v>
      </c>
      <c r="R145" s="18">
        <v>0</v>
      </c>
      <c r="S145">
        <v>1</v>
      </c>
    </row>
    <row r="146" spans="1:19">
      <c r="A146" s="1">
        <v>5</v>
      </c>
      <c r="B146" s="2">
        <v>0.54166666666666696</v>
      </c>
      <c r="C146" s="17">
        <v>25.7</v>
      </c>
      <c r="D146" s="16">
        <v>31.33</v>
      </c>
      <c r="E146" s="16">
        <v>0.28999999999999998</v>
      </c>
      <c r="F146" s="16">
        <v>2.4300000000000002</v>
      </c>
      <c r="G146" s="16">
        <v>1.92</v>
      </c>
      <c r="H146" s="16">
        <v>4.3499999999999996</v>
      </c>
      <c r="I146" s="16">
        <v>3.47</v>
      </c>
      <c r="J146" s="16">
        <v>23</v>
      </c>
      <c r="K146" s="104" t="s">
        <v>110</v>
      </c>
      <c r="L146" s="17">
        <v>30.1</v>
      </c>
      <c r="M146" s="17">
        <v>55.8</v>
      </c>
      <c r="N146" s="19">
        <v>1009.8</v>
      </c>
      <c r="O146" s="17">
        <v>959</v>
      </c>
      <c r="P146" s="16">
        <v>5.21</v>
      </c>
      <c r="Q146" s="16">
        <v>67.42</v>
      </c>
      <c r="R146" s="18">
        <v>0</v>
      </c>
      <c r="S146">
        <v>1</v>
      </c>
    </row>
    <row r="147" spans="1:19">
      <c r="A147" s="1">
        <v>5</v>
      </c>
      <c r="B147" s="2">
        <v>0.58333333333333304</v>
      </c>
      <c r="C147" s="17">
        <v>25.8</v>
      </c>
      <c r="D147" s="16">
        <v>30.54</v>
      </c>
      <c r="E147" s="16">
        <v>0.26</v>
      </c>
      <c r="F147" s="16">
        <v>2.1</v>
      </c>
      <c r="G147" s="16">
        <v>1.77</v>
      </c>
      <c r="H147" s="16">
        <v>3.87</v>
      </c>
      <c r="I147" s="16">
        <v>3.12</v>
      </c>
      <c r="J147" s="16">
        <v>21</v>
      </c>
      <c r="K147" s="104" t="s">
        <v>110</v>
      </c>
      <c r="L147" s="17">
        <v>29.8</v>
      </c>
      <c r="M147" s="17">
        <v>57.5</v>
      </c>
      <c r="N147" s="19">
        <v>1008.9</v>
      </c>
      <c r="O147" s="17">
        <v>789</v>
      </c>
      <c r="P147" s="16">
        <v>4.88</v>
      </c>
      <c r="Q147" s="16">
        <v>56.3</v>
      </c>
      <c r="R147" s="18">
        <v>0</v>
      </c>
      <c r="S147">
        <v>1</v>
      </c>
    </row>
    <row r="148" spans="1:19">
      <c r="A148" s="1">
        <v>5</v>
      </c>
      <c r="B148" s="2">
        <v>0.625</v>
      </c>
      <c r="C148" s="17">
        <v>26</v>
      </c>
      <c r="D148" s="16">
        <v>29.93</v>
      </c>
      <c r="E148" s="16">
        <v>0.26</v>
      </c>
      <c r="F148" s="16">
        <v>1.88</v>
      </c>
      <c r="G148" s="16">
        <v>1.93</v>
      </c>
      <c r="H148" s="16">
        <v>3.8</v>
      </c>
      <c r="I148" s="16">
        <v>3.07</v>
      </c>
      <c r="J148" s="16">
        <v>22</v>
      </c>
      <c r="K148" s="104" t="s">
        <v>110</v>
      </c>
      <c r="L148" s="17">
        <v>29.6</v>
      </c>
      <c r="M148" s="17">
        <v>59.6</v>
      </c>
      <c r="N148" s="19">
        <v>1008.5</v>
      </c>
      <c r="O148" s="17">
        <v>605</v>
      </c>
      <c r="P148" s="16">
        <v>5.0199999999999996</v>
      </c>
      <c r="Q148" s="16">
        <v>63.54</v>
      </c>
      <c r="R148" s="18">
        <v>0</v>
      </c>
      <c r="S148">
        <v>1</v>
      </c>
    </row>
    <row r="149" spans="1:19">
      <c r="A149" s="1">
        <v>5</v>
      </c>
      <c r="B149" s="2">
        <v>0.66666666666666696</v>
      </c>
      <c r="C149" s="17">
        <v>25.8</v>
      </c>
      <c r="D149" s="16">
        <v>29.01</v>
      </c>
      <c r="E149" s="16">
        <v>0.26</v>
      </c>
      <c r="F149" s="16">
        <v>2.04</v>
      </c>
      <c r="G149" s="16">
        <v>2.14</v>
      </c>
      <c r="H149" s="16">
        <v>4.1900000000000004</v>
      </c>
      <c r="I149" s="16">
        <v>2.85</v>
      </c>
      <c r="J149" s="16">
        <v>24</v>
      </c>
      <c r="K149" s="104" t="s">
        <v>110</v>
      </c>
      <c r="L149" s="17">
        <v>29.1</v>
      </c>
      <c r="M149" s="17">
        <v>62</v>
      </c>
      <c r="N149" s="19">
        <v>1008.5</v>
      </c>
      <c r="O149" s="17">
        <v>366</v>
      </c>
      <c r="P149" s="16">
        <v>4.8899999999999997</v>
      </c>
      <c r="Q149" s="16">
        <v>53.45</v>
      </c>
      <c r="R149" s="18">
        <v>0</v>
      </c>
      <c r="S149">
        <v>1</v>
      </c>
    </row>
    <row r="150" spans="1:19">
      <c r="A150" s="1">
        <v>5</v>
      </c>
      <c r="B150" s="2">
        <v>0.70833333333333304</v>
      </c>
      <c r="C150" s="17">
        <v>25.8</v>
      </c>
      <c r="D150" s="16">
        <v>28.57</v>
      </c>
      <c r="E150" s="16">
        <v>0.28000000000000003</v>
      </c>
      <c r="F150" s="16">
        <v>2.5</v>
      </c>
      <c r="G150" s="16">
        <v>2.48</v>
      </c>
      <c r="H150" s="16">
        <v>4.9800000000000004</v>
      </c>
      <c r="I150" s="16">
        <v>2.95</v>
      </c>
      <c r="J150" s="16">
        <v>26</v>
      </c>
      <c r="K150" s="104" t="s">
        <v>110</v>
      </c>
      <c r="L150" s="17">
        <v>28.5</v>
      </c>
      <c r="M150" s="17">
        <v>63.7</v>
      </c>
      <c r="N150" s="19">
        <v>1009</v>
      </c>
      <c r="O150" s="17">
        <v>113</v>
      </c>
      <c r="P150" s="16">
        <v>4.1100000000000003</v>
      </c>
      <c r="Q150" s="16">
        <v>52.14</v>
      </c>
      <c r="R150" s="18">
        <v>0</v>
      </c>
      <c r="S150">
        <v>1</v>
      </c>
    </row>
    <row r="151" spans="1:19">
      <c r="A151" s="1">
        <v>5</v>
      </c>
      <c r="B151" s="2">
        <v>0.75</v>
      </c>
      <c r="C151" s="17">
        <v>26</v>
      </c>
      <c r="D151" s="16">
        <v>25.91</v>
      </c>
      <c r="E151" s="16">
        <v>0.39</v>
      </c>
      <c r="F151" s="16">
        <v>2.59</v>
      </c>
      <c r="G151" s="16">
        <v>3.97</v>
      </c>
      <c r="H151" s="16">
        <v>6.56</v>
      </c>
      <c r="I151" s="16">
        <v>2.9</v>
      </c>
      <c r="J151" s="16">
        <v>29</v>
      </c>
      <c r="K151" s="104" t="s">
        <v>110</v>
      </c>
      <c r="L151" s="17">
        <v>27.7</v>
      </c>
      <c r="M151" s="17">
        <v>69.8</v>
      </c>
      <c r="N151" s="19">
        <v>1009.7</v>
      </c>
      <c r="O151" s="17">
        <v>6</v>
      </c>
      <c r="P151" s="16">
        <v>3.58</v>
      </c>
      <c r="Q151" s="16">
        <v>44.78</v>
      </c>
      <c r="R151" s="18">
        <v>0</v>
      </c>
      <c r="S151">
        <v>1</v>
      </c>
    </row>
    <row r="152" spans="1:19">
      <c r="A152" s="1">
        <v>5</v>
      </c>
      <c r="B152" s="2">
        <v>0.79166666666666696</v>
      </c>
      <c r="C152" s="17">
        <v>26.1</v>
      </c>
      <c r="D152" s="16">
        <v>26.28</v>
      </c>
      <c r="E152" s="16">
        <v>0.3</v>
      </c>
      <c r="F152" s="16">
        <v>1.41</v>
      </c>
      <c r="G152" s="16">
        <v>3.41</v>
      </c>
      <c r="H152" s="16">
        <v>4.82</v>
      </c>
      <c r="I152" s="16">
        <v>3.17</v>
      </c>
      <c r="J152" s="16">
        <v>32</v>
      </c>
      <c r="K152" s="104" t="s">
        <v>110</v>
      </c>
      <c r="L152" s="17">
        <v>27.3</v>
      </c>
      <c r="M152" s="17">
        <v>72.400000000000006</v>
      </c>
      <c r="N152" s="19">
        <v>1010.5</v>
      </c>
      <c r="O152" s="17">
        <v>2</v>
      </c>
      <c r="P152" s="16">
        <v>3.14</v>
      </c>
      <c r="Q152" s="16">
        <v>43.91</v>
      </c>
      <c r="R152" s="18">
        <v>0</v>
      </c>
      <c r="S152">
        <v>1</v>
      </c>
    </row>
    <row r="153" spans="1:19">
      <c r="A153" s="1">
        <v>5</v>
      </c>
      <c r="B153" s="2">
        <v>0.83333333333333304</v>
      </c>
      <c r="C153" s="17">
        <v>26.3</v>
      </c>
      <c r="D153" s="16">
        <v>27.17</v>
      </c>
      <c r="E153" s="16">
        <v>0.27</v>
      </c>
      <c r="F153" s="16">
        <v>1.42</v>
      </c>
      <c r="G153" s="16">
        <v>3.2</v>
      </c>
      <c r="H153" s="16">
        <v>4.62</v>
      </c>
      <c r="I153" s="16">
        <v>3.35</v>
      </c>
      <c r="J153" s="16">
        <v>27</v>
      </c>
      <c r="K153" s="104" t="s">
        <v>110</v>
      </c>
      <c r="L153" s="17">
        <v>27.2</v>
      </c>
      <c r="M153" s="17">
        <v>72.400000000000006</v>
      </c>
      <c r="N153" s="19">
        <v>1011.2</v>
      </c>
      <c r="O153" s="17">
        <v>2</v>
      </c>
      <c r="P153" s="16">
        <v>3.03</v>
      </c>
      <c r="Q153" s="16">
        <v>49.33</v>
      </c>
      <c r="R153" s="18">
        <v>0</v>
      </c>
      <c r="S153">
        <v>1</v>
      </c>
    </row>
    <row r="154" spans="1:19">
      <c r="A154" s="1">
        <v>5</v>
      </c>
      <c r="B154" s="2">
        <v>0.875</v>
      </c>
      <c r="C154" s="17">
        <v>26.3</v>
      </c>
      <c r="D154" s="16">
        <v>27.55</v>
      </c>
      <c r="E154" s="16">
        <v>0.25</v>
      </c>
      <c r="F154" s="16">
        <v>1.31</v>
      </c>
      <c r="G154" s="16">
        <v>2.89</v>
      </c>
      <c r="H154" s="16">
        <v>4.2</v>
      </c>
      <c r="I154" s="16">
        <v>3.65</v>
      </c>
      <c r="J154" s="16">
        <v>25</v>
      </c>
      <c r="K154" s="104" t="s">
        <v>110</v>
      </c>
      <c r="L154" s="17">
        <v>27.2</v>
      </c>
      <c r="M154" s="17">
        <v>72.7</v>
      </c>
      <c r="N154" s="19">
        <v>1011.7</v>
      </c>
      <c r="O154" s="17">
        <v>2</v>
      </c>
      <c r="P154" s="16">
        <v>3.03</v>
      </c>
      <c r="Q154" s="16">
        <v>52.82</v>
      </c>
      <c r="R154" s="18">
        <v>0</v>
      </c>
      <c r="S154">
        <v>1</v>
      </c>
    </row>
    <row r="155" spans="1:19">
      <c r="A155" s="1">
        <v>5</v>
      </c>
      <c r="B155" s="2">
        <v>0.91666666666666696</v>
      </c>
      <c r="C155" s="17">
        <v>26.4</v>
      </c>
      <c r="D155" s="16">
        <v>27.7</v>
      </c>
      <c r="E155" s="16">
        <v>0.25</v>
      </c>
      <c r="F155" s="16">
        <v>1.1499999999999999</v>
      </c>
      <c r="G155" s="16">
        <v>2.5299999999999998</v>
      </c>
      <c r="H155" s="16">
        <v>3.68</v>
      </c>
      <c r="I155" s="16">
        <v>3.72</v>
      </c>
      <c r="J155" s="16">
        <v>26</v>
      </c>
      <c r="K155" s="104" t="s">
        <v>110</v>
      </c>
      <c r="L155" s="17">
        <v>27.1</v>
      </c>
      <c r="M155" s="17">
        <v>72.099999999999994</v>
      </c>
      <c r="N155" s="19">
        <v>1012.2</v>
      </c>
      <c r="O155" s="17">
        <v>2</v>
      </c>
      <c r="P155" s="16">
        <v>2.5499999999999998</v>
      </c>
      <c r="Q155" s="16">
        <v>55.68</v>
      </c>
      <c r="R155" s="18">
        <v>0</v>
      </c>
      <c r="S155">
        <v>1</v>
      </c>
    </row>
    <row r="156" spans="1:19">
      <c r="A156" s="1">
        <v>5</v>
      </c>
      <c r="B156" s="2">
        <v>0.95833333333333304</v>
      </c>
      <c r="C156" s="17">
        <v>26.3</v>
      </c>
      <c r="D156" s="16">
        <v>29.81</v>
      </c>
      <c r="E156" s="16">
        <v>0.24</v>
      </c>
      <c r="F156" s="16">
        <v>1.1100000000000001</v>
      </c>
      <c r="G156" s="16">
        <v>1.7</v>
      </c>
      <c r="H156" s="16">
        <v>2.81</v>
      </c>
      <c r="I156" s="16">
        <v>3.56</v>
      </c>
      <c r="J156" s="16">
        <v>26</v>
      </c>
      <c r="K156" s="104" t="s">
        <v>110</v>
      </c>
      <c r="L156" s="17">
        <v>27.3</v>
      </c>
      <c r="M156" s="17">
        <v>70.8</v>
      </c>
      <c r="N156" s="19">
        <v>1012.1</v>
      </c>
      <c r="O156" s="17">
        <v>3</v>
      </c>
      <c r="P156" s="16">
        <v>3.63</v>
      </c>
      <c r="Q156" s="16">
        <v>56.88</v>
      </c>
      <c r="R156" s="18">
        <v>0</v>
      </c>
      <c r="S156">
        <v>1</v>
      </c>
    </row>
    <row r="158" spans="1:19">
      <c r="A158" s="169" t="s">
        <v>39</v>
      </c>
      <c r="B158" s="170"/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</row>
    <row r="159" spans="1:19">
      <c r="A159" s="167" t="s">
        <v>2</v>
      </c>
      <c r="B159" s="168"/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24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</row>
    <row r="160" spans="1:19">
      <c r="A160" s="163" t="s">
        <v>3</v>
      </c>
      <c r="B160" s="164"/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</row>
    <row r="161" spans="1:19">
      <c r="A161" s="165" t="s">
        <v>4</v>
      </c>
      <c r="B161" s="166"/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</row>
    <row r="162" spans="1:19">
      <c r="A162" s="173" t="s">
        <v>27</v>
      </c>
      <c r="B162" s="174"/>
      <c r="C162" s="20">
        <f t="shared" ref="C162:R162" si="4">24-C158-C159-C160-C161</f>
        <v>24</v>
      </c>
      <c r="D162" s="20">
        <f t="shared" si="4"/>
        <v>24</v>
      </c>
      <c r="E162" s="20">
        <f t="shared" si="4"/>
        <v>24</v>
      </c>
      <c r="F162" s="20">
        <f t="shared" si="4"/>
        <v>24</v>
      </c>
      <c r="G162" s="20">
        <f t="shared" si="4"/>
        <v>24</v>
      </c>
      <c r="H162" s="20">
        <f t="shared" si="4"/>
        <v>24</v>
      </c>
      <c r="I162" s="20">
        <f t="shared" si="4"/>
        <v>24</v>
      </c>
      <c r="J162" s="20">
        <f t="shared" si="4"/>
        <v>24</v>
      </c>
      <c r="K162" s="20">
        <f t="shared" si="4"/>
        <v>0</v>
      </c>
      <c r="L162" s="20">
        <f t="shared" si="4"/>
        <v>24</v>
      </c>
      <c r="M162" s="20">
        <f t="shared" si="4"/>
        <v>24</v>
      </c>
      <c r="N162" s="20">
        <f t="shared" si="4"/>
        <v>24</v>
      </c>
      <c r="O162" s="20">
        <f t="shared" si="4"/>
        <v>24</v>
      </c>
      <c r="P162" s="20">
        <f t="shared" si="4"/>
        <v>24</v>
      </c>
      <c r="Q162" s="20">
        <f t="shared" si="4"/>
        <v>24</v>
      </c>
      <c r="R162" s="20">
        <f t="shared" si="4"/>
        <v>24</v>
      </c>
    </row>
    <row r="163" spans="1:19">
      <c r="A163" s="175" t="s">
        <v>28</v>
      </c>
      <c r="B163" s="176"/>
      <c r="C163" s="21">
        <f>C162/(SUM(S133:S156))</f>
        <v>1</v>
      </c>
      <c r="D163" s="21">
        <f>D162/(SUM(S133:S156))</f>
        <v>1</v>
      </c>
      <c r="E163" s="21">
        <f>E162/(SUM(S133:S156))</f>
        <v>1</v>
      </c>
      <c r="F163" s="21">
        <f>F162/(SUM(S133:S156))</f>
        <v>1</v>
      </c>
      <c r="G163" s="21">
        <f>G162/(SUM(S133:S156))</f>
        <v>1</v>
      </c>
      <c r="H163" s="21">
        <f>H162/(SUM(S133:S156))</f>
        <v>1</v>
      </c>
      <c r="I163" s="21">
        <f>I162/(SUM(S133:S156))</f>
        <v>1</v>
      </c>
      <c r="J163" s="21">
        <f>J162/(SUM(S133:S156))</f>
        <v>1</v>
      </c>
      <c r="K163" s="21">
        <f>K162/(SUM(S133:S156))</f>
        <v>0</v>
      </c>
      <c r="L163" s="21">
        <f>L162/(SUM(S133:S156))</f>
        <v>1</v>
      </c>
      <c r="M163" s="21">
        <f>M162/(SUM(S133:S156))</f>
        <v>1</v>
      </c>
      <c r="N163" s="21">
        <f>N162/(SUM(S133:S156))</f>
        <v>1</v>
      </c>
      <c r="O163" s="21">
        <f>O162/(SUM(S133:S156))</f>
        <v>1</v>
      </c>
      <c r="P163" s="21">
        <f>P162/(SUM(S133:S156))</f>
        <v>1</v>
      </c>
      <c r="Q163" s="21">
        <f>Q162/(SUM(S133:S156))</f>
        <v>1</v>
      </c>
      <c r="R163" s="21">
        <f>R162/(SUM(S133:S156))</f>
        <v>1</v>
      </c>
    </row>
    <row r="165" spans="1:19">
      <c r="A165" s="1">
        <v>6</v>
      </c>
      <c r="B165" s="2">
        <v>0</v>
      </c>
      <c r="C165" s="17">
        <v>26.2</v>
      </c>
      <c r="D165" s="16">
        <v>31.37</v>
      </c>
      <c r="E165" s="16">
        <v>0.25</v>
      </c>
      <c r="F165" s="16">
        <v>1.18</v>
      </c>
      <c r="G165" s="16">
        <v>0.91</v>
      </c>
      <c r="H165" s="16">
        <v>2.09</v>
      </c>
      <c r="I165" s="16">
        <v>3.14</v>
      </c>
      <c r="J165" s="16">
        <v>34</v>
      </c>
      <c r="K165" s="104" t="s">
        <v>110</v>
      </c>
      <c r="L165" s="17">
        <v>27.2</v>
      </c>
      <c r="M165" s="17">
        <v>73.2</v>
      </c>
      <c r="N165" s="19">
        <v>1011.6</v>
      </c>
      <c r="O165" s="17">
        <v>3</v>
      </c>
      <c r="P165" s="17">
        <v>3.59</v>
      </c>
      <c r="Q165" s="16">
        <v>60.49</v>
      </c>
      <c r="R165" s="18">
        <v>0</v>
      </c>
      <c r="S165">
        <v>1</v>
      </c>
    </row>
    <row r="166" spans="1:19">
      <c r="A166" s="1">
        <v>6</v>
      </c>
      <c r="B166" s="2">
        <v>4.1666666666666664E-2</v>
      </c>
      <c r="C166" s="17">
        <v>26.2</v>
      </c>
      <c r="D166" s="16">
        <v>33.630000000000003</v>
      </c>
      <c r="E166" s="16">
        <v>0.3</v>
      </c>
      <c r="F166" s="16">
        <v>1.22</v>
      </c>
      <c r="G166" s="16">
        <v>0.21</v>
      </c>
      <c r="H166" s="16">
        <v>1.43</v>
      </c>
      <c r="I166" s="16">
        <v>3.55</v>
      </c>
      <c r="J166" s="16">
        <v>32</v>
      </c>
      <c r="K166" s="104" t="s">
        <v>110</v>
      </c>
      <c r="L166" s="17">
        <v>27</v>
      </c>
      <c r="M166" s="17">
        <v>72.099999999999994</v>
      </c>
      <c r="N166" s="19">
        <v>1011.2</v>
      </c>
      <c r="O166" s="17">
        <v>3</v>
      </c>
      <c r="P166" s="17">
        <v>3.66</v>
      </c>
      <c r="Q166" s="16">
        <v>66.849999999999994</v>
      </c>
      <c r="R166" s="18">
        <v>0</v>
      </c>
      <c r="S166">
        <v>1</v>
      </c>
    </row>
    <row r="167" spans="1:19">
      <c r="A167" s="1">
        <v>6</v>
      </c>
      <c r="B167" s="2">
        <v>8.3333333333333301E-2</v>
      </c>
      <c r="C167" s="17">
        <v>26.3</v>
      </c>
      <c r="D167" s="16">
        <v>34.74</v>
      </c>
      <c r="E167" s="16">
        <v>0.3</v>
      </c>
      <c r="F167" s="16">
        <v>1.0900000000000001</v>
      </c>
      <c r="G167" s="16">
        <v>0.14000000000000001</v>
      </c>
      <c r="H167" s="16">
        <v>1.23</v>
      </c>
      <c r="I167" s="16">
        <v>3.8</v>
      </c>
      <c r="J167" s="16">
        <v>33</v>
      </c>
      <c r="K167" s="104" t="s">
        <v>110</v>
      </c>
      <c r="L167" s="17">
        <v>26.9</v>
      </c>
      <c r="M167" s="17">
        <v>70.7</v>
      </c>
      <c r="N167" s="19">
        <v>1010.8</v>
      </c>
      <c r="O167" s="17">
        <v>3</v>
      </c>
      <c r="P167" s="17">
        <v>3.46</v>
      </c>
      <c r="Q167" s="16">
        <v>68.790000000000006</v>
      </c>
      <c r="R167" s="18">
        <v>0</v>
      </c>
      <c r="S167">
        <v>1</v>
      </c>
    </row>
    <row r="168" spans="1:19">
      <c r="A168" s="1">
        <v>6</v>
      </c>
      <c r="B168" s="2">
        <v>0.125</v>
      </c>
      <c r="C168" s="17">
        <v>26.3</v>
      </c>
      <c r="D168" s="16">
        <v>34.96</v>
      </c>
      <c r="E168" s="16">
        <v>0.28000000000000003</v>
      </c>
      <c r="F168" s="16">
        <v>1</v>
      </c>
      <c r="G168" s="16">
        <v>0</v>
      </c>
      <c r="H168" s="16">
        <v>1</v>
      </c>
      <c r="I168" s="16">
        <v>3.56</v>
      </c>
      <c r="J168" s="16">
        <v>29</v>
      </c>
      <c r="K168" s="104" t="s">
        <v>110</v>
      </c>
      <c r="L168" s="17">
        <v>26.7</v>
      </c>
      <c r="M168" s="17">
        <v>71.8</v>
      </c>
      <c r="N168" s="19">
        <v>1010.4</v>
      </c>
      <c r="O168" s="17">
        <v>2</v>
      </c>
      <c r="P168" s="17">
        <v>3.81</v>
      </c>
      <c r="Q168" s="16">
        <v>67.02</v>
      </c>
      <c r="R168" s="18">
        <v>0</v>
      </c>
      <c r="S168">
        <v>1</v>
      </c>
    </row>
    <row r="169" spans="1:19">
      <c r="A169" s="1">
        <v>6</v>
      </c>
      <c r="B169" s="2">
        <v>0.16666666666666699</v>
      </c>
      <c r="C169" s="17">
        <v>26.5</v>
      </c>
      <c r="D169" s="16">
        <v>34.19</v>
      </c>
      <c r="E169" s="16">
        <v>0.28999999999999998</v>
      </c>
      <c r="F169" s="16">
        <v>1.03</v>
      </c>
      <c r="G169" s="16">
        <v>0.15</v>
      </c>
      <c r="H169" s="16">
        <v>1.19</v>
      </c>
      <c r="I169" s="16">
        <v>3.55</v>
      </c>
      <c r="J169" s="16">
        <v>23</v>
      </c>
      <c r="K169" s="104" t="s">
        <v>110</v>
      </c>
      <c r="L169" s="17">
        <v>26.4</v>
      </c>
      <c r="M169" s="17">
        <v>72.8</v>
      </c>
      <c r="N169" s="19">
        <v>1010.4</v>
      </c>
      <c r="O169" s="17">
        <v>2</v>
      </c>
      <c r="P169" s="17">
        <v>3.52</v>
      </c>
      <c r="Q169" s="16">
        <v>82.11</v>
      </c>
      <c r="R169" s="18">
        <v>0</v>
      </c>
      <c r="S169">
        <v>1</v>
      </c>
    </row>
    <row r="170" spans="1:19">
      <c r="A170" s="1">
        <v>6</v>
      </c>
      <c r="B170" s="2">
        <v>0.20833333333333301</v>
      </c>
      <c r="C170" s="17">
        <v>26.5</v>
      </c>
      <c r="D170" s="16">
        <v>33.119999999999997</v>
      </c>
      <c r="E170" s="16">
        <v>0.28000000000000003</v>
      </c>
      <c r="F170" s="16">
        <v>1.17</v>
      </c>
      <c r="G170" s="16">
        <v>0.56000000000000005</v>
      </c>
      <c r="H170" s="16">
        <v>1.73</v>
      </c>
      <c r="I170" s="16">
        <v>2.92</v>
      </c>
      <c r="J170" s="16">
        <v>32</v>
      </c>
      <c r="K170" s="104" t="s">
        <v>110</v>
      </c>
      <c r="L170" s="17">
        <v>26.3</v>
      </c>
      <c r="M170" s="17">
        <v>71.3</v>
      </c>
      <c r="N170" s="19">
        <v>1011</v>
      </c>
      <c r="O170" s="17">
        <v>2</v>
      </c>
      <c r="P170" s="17">
        <v>3.16</v>
      </c>
      <c r="Q170" s="16">
        <v>91.82</v>
      </c>
      <c r="R170" s="18">
        <v>0</v>
      </c>
      <c r="S170">
        <v>1</v>
      </c>
    </row>
    <row r="171" spans="1:19">
      <c r="A171" s="1">
        <v>6</v>
      </c>
      <c r="B171" s="2">
        <v>0.25</v>
      </c>
      <c r="C171" s="17">
        <v>26.6</v>
      </c>
      <c r="D171" s="16">
        <v>30.04</v>
      </c>
      <c r="E171" s="16">
        <v>0.3</v>
      </c>
      <c r="F171" s="16">
        <v>1.1499999999999999</v>
      </c>
      <c r="G171" s="16">
        <v>2.37</v>
      </c>
      <c r="H171" s="16">
        <v>3.52</v>
      </c>
      <c r="I171" s="16">
        <v>3.01</v>
      </c>
      <c r="J171" s="16">
        <v>30</v>
      </c>
      <c r="K171" s="104" t="s">
        <v>110</v>
      </c>
      <c r="L171" s="17">
        <v>26</v>
      </c>
      <c r="M171" s="17">
        <v>72.5</v>
      </c>
      <c r="N171" s="19">
        <v>1011.8</v>
      </c>
      <c r="O171" s="17">
        <v>32</v>
      </c>
      <c r="P171" s="17">
        <v>3.39</v>
      </c>
      <c r="Q171" s="16">
        <v>106.04</v>
      </c>
      <c r="R171" s="18">
        <v>0</v>
      </c>
      <c r="S171">
        <v>1</v>
      </c>
    </row>
    <row r="172" spans="1:19">
      <c r="A172" s="1">
        <v>6</v>
      </c>
      <c r="B172" s="2">
        <v>0.29166666666666702</v>
      </c>
      <c r="C172" s="17">
        <v>26.6</v>
      </c>
      <c r="D172" s="16">
        <v>23.75</v>
      </c>
      <c r="E172" s="16">
        <v>0.36</v>
      </c>
      <c r="F172" s="16">
        <v>2.15</v>
      </c>
      <c r="G172" s="16">
        <v>6.12</v>
      </c>
      <c r="H172" s="16">
        <v>8.27</v>
      </c>
      <c r="I172" s="16">
        <v>2.87</v>
      </c>
      <c r="J172" s="16">
        <v>43</v>
      </c>
      <c r="K172" s="104" t="s">
        <v>110</v>
      </c>
      <c r="L172" s="17">
        <v>26</v>
      </c>
      <c r="M172" s="17">
        <v>72.8</v>
      </c>
      <c r="N172" s="19">
        <v>1012.4</v>
      </c>
      <c r="O172" s="17">
        <v>115</v>
      </c>
      <c r="P172" s="17">
        <v>3.03</v>
      </c>
      <c r="Q172" s="16">
        <v>132.30000000000001</v>
      </c>
      <c r="R172" s="18">
        <v>0</v>
      </c>
      <c r="S172">
        <v>1</v>
      </c>
    </row>
    <row r="173" spans="1:19">
      <c r="A173" s="1">
        <v>6</v>
      </c>
      <c r="B173" s="2">
        <v>0.33333333333333298</v>
      </c>
      <c r="C173" s="17">
        <v>26.7</v>
      </c>
      <c r="D173" s="16">
        <v>24.61</v>
      </c>
      <c r="E173" s="16">
        <v>0.38</v>
      </c>
      <c r="F173" s="16">
        <v>2.54</v>
      </c>
      <c r="G173" s="16">
        <v>6.29</v>
      </c>
      <c r="H173" s="16">
        <v>8.83</v>
      </c>
      <c r="I173" s="16">
        <v>3.37</v>
      </c>
      <c r="J173" s="16">
        <v>43</v>
      </c>
      <c r="K173" s="104" t="s">
        <v>110</v>
      </c>
      <c r="L173" s="17">
        <v>26.7</v>
      </c>
      <c r="M173" s="17">
        <v>69.3</v>
      </c>
      <c r="N173" s="19">
        <v>1013</v>
      </c>
      <c r="O173" s="17">
        <v>262</v>
      </c>
      <c r="P173" s="16">
        <v>3.68</v>
      </c>
      <c r="Q173" s="16">
        <v>121.46</v>
      </c>
      <c r="R173" s="18">
        <v>0</v>
      </c>
      <c r="S173">
        <v>1</v>
      </c>
    </row>
    <row r="174" spans="1:19">
      <c r="A174" s="1">
        <v>6</v>
      </c>
      <c r="B174" s="2">
        <v>0.375</v>
      </c>
      <c r="C174" s="17">
        <v>26.6</v>
      </c>
      <c r="D174" s="16">
        <v>31.11</v>
      </c>
      <c r="E174" s="16">
        <v>0.35</v>
      </c>
      <c r="F174" s="16">
        <v>2.44</v>
      </c>
      <c r="G174" s="16">
        <v>3.67</v>
      </c>
      <c r="H174" s="16">
        <v>6.11</v>
      </c>
      <c r="I174" s="16">
        <v>3.05</v>
      </c>
      <c r="J174" s="119" t="s">
        <v>110</v>
      </c>
      <c r="K174" s="104" t="s">
        <v>110</v>
      </c>
      <c r="L174" s="17">
        <v>28.6</v>
      </c>
      <c r="M174" s="17">
        <v>59.3</v>
      </c>
      <c r="N174" s="19">
        <v>1013.1</v>
      </c>
      <c r="O174" s="17">
        <v>609</v>
      </c>
      <c r="P174" s="16">
        <v>4.3899999999999997</v>
      </c>
      <c r="Q174" s="16">
        <v>98.38</v>
      </c>
      <c r="R174" s="117">
        <v>0.4</v>
      </c>
      <c r="S174">
        <v>1</v>
      </c>
    </row>
    <row r="175" spans="1:19">
      <c r="A175" s="1">
        <v>6</v>
      </c>
      <c r="B175" s="2">
        <v>0.41666666666666702</v>
      </c>
      <c r="C175" s="17">
        <v>26.6</v>
      </c>
      <c r="D175" s="119" t="s">
        <v>112</v>
      </c>
      <c r="E175" s="16">
        <v>0.34</v>
      </c>
      <c r="F175" s="16">
        <v>2.23</v>
      </c>
      <c r="G175" s="16">
        <v>4.07</v>
      </c>
      <c r="H175" s="16">
        <v>6.3</v>
      </c>
      <c r="I175" s="16">
        <v>3.16</v>
      </c>
      <c r="J175" s="119">
        <v>985</v>
      </c>
      <c r="K175" s="104" t="s">
        <v>110</v>
      </c>
      <c r="L175" s="17">
        <v>30.3</v>
      </c>
      <c r="M175" s="17">
        <v>48.4</v>
      </c>
      <c r="N175" s="19">
        <v>1012.8</v>
      </c>
      <c r="O175" s="17">
        <v>917</v>
      </c>
      <c r="P175" s="16">
        <v>4.74</v>
      </c>
      <c r="Q175" s="16">
        <v>82.34</v>
      </c>
      <c r="R175" s="18">
        <v>0</v>
      </c>
      <c r="S175">
        <v>1</v>
      </c>
    </row>
    <row r="176" spans="1:19">
      <c r="A176" s="1">
        <v>6</v>
      </c>
      <c r="B176" s="2">
        <v>0.45833333333333298</v>
      </c>
      <c r="C176" s="17">
        <v>26.8</v>
      </c>
      <c r="D176" s="16">
        <v>28.27</v>
      </c>
      <c r="E176" s="119" t="s">
        <v>113</v>
      </c>
      <c r="F176" s="119" t="s">
        <v>114</v>
      </c>
      <c r="G176" s="119" t="s">
        <v>115</v>
      </c>
      <c r="H176" s="119" t="s">
        <v>116</v>
      </c>
      <c r="I176" s="16">
        <v>2.4700000000000002</v>
      </c>
      <c r="J176" s="16">
        <v>26</v>
      </c>
      <c r="K176" s="104" t="s">
        <v>110</v>
      </c>
      <c r="L176" s="17">
        <v>30.4</v>
      </c>
      <c r="M176" s="17">
        <v>47</v>
      </c>
      <c r="N176" s="19">
        <v>1012.3</v>
      </c>
      <c r="O176" s="17">
        <v>1050</v>
      </c>
      <c r="P176" s="16">
        <v>5.04</v>
      </c>
      <c r="Q176" s="16">
        <v>65.63</v>
      </c>
      <c r="R176" s="117">
        <v>0.4</v>
      </c>
      <c r="S176">
        <v>1</v>
      </c>
    </row>
    <row r="177" spans="1:19">
      <c r="A177" s="1">
        <v>6</v>
      </c>
      <c r="B177" s="2">
        <v>0.5</v>
      </c>
      <c r="C177" s="17">
        <v>26.5</v>
      </c>
      <c r="D177" s="16">
        <v>28.69</v>
      </c>
      <c r="E177" s="16">
        <v>0.33</v>
      </c>
      <c r="F177" s="16">
        <v>1.99</v>
      </c>
      <c r="G177" s="16">
        <v>3.22</v>
      </c>
      <c r="H177" s="16">
        <v>5.21</v>
      </c>
      <c r="I177" s="119" t="s">
        <v>117</v>
      </c>
      <c r="J177" s="16">
        <v>22</v>
      </c>
      <c r="K177" s="104" t="s">
        <v>110</v>
      </c>
      <c r="L177" s="17">
        <v>30.6</v>
      </c>
      <c r="M177" s="17">
        <v>46.4</v>
      </c>
      <c r="N177" s="19">
        <v>1011.6</v>
      </c>
      <c r="O177" s="17">
        <v>986</v>
      </c>
      <c r="P177" s="16">
        <v>5.08</v>
      </c>
      <c r="Q177" s="16">
        <v>69.64</v>
      </c>
      <c r="R177" s="120">
        <v>4.8</v>
      </c>
      <c r="S177">
        <v>1</v>
      </c>
    </row>
    <row r="178" spans="1:19">
      <c r="A178" s="1">
        <v>6</v>
      </c>
      <c r="B178" s="2">
        <v>0.54166666666666696</v>
      </c>
      <c r="C178" s="17">
        <v>25.7</v>
      </c>
      <c r="D178" s="16">
        <v>26.35</v>
      </c>
      <c r="E178" s="16">
        <v>0.34</v>
      </c>
      <c r="F178" s="16">
        <v>1.93</v>
      </c>
      <c r="G178" s="16">
        <v>3.18</v>
      </c>
      <c r="H178" s="16">
        <v>5.12</v>
      </c>
      <c r="I178" s="119" t="s">
        <v>118</v>
      </c>
      <c r="J178" s="16">
        <v>22</v>
      </c>
      <c r="K178" s="104" t="s">
        <v>110</v>
      </c>
      <c r="L178" s="17">
        <v>30.4</v>
      </c>
      <c r="M178" s="17">
        <v>47.3</v>
      </c>
      <c r="N178" s="19">
        <v>1010.7</v>
      </c>
      <c r="O178" s="17">
        <v>980</v>
      </c>
      <c r="P178" s="16">
        <v>5.59</v>
      </c>
      <c r="Q178" s="16">
        <v>68.53</v>
      </c>
      <c r="R178" s="18">
        <v>0</v>
      </c>
      <c r="S178">
        <v>1</v>
      </c>
    </row>
    <row r="179" spans="1:19">
      <c r="A179" s="1">
        <v>6</v>
      </c>
      <c r="B179" s="2">
        <v>0.58333333333333304</v>
      </c>
      <c r="C179" s="17">
        <v>26.1</v>
      </c>
      <c r="D179" s="16">
        <v>31.6</v>
      </c>
      <c r="E179" s="16">
        <v>0.33</v>
      </c>
      <c r="F179" s="16">
        <v>1.95</v>
      </c>
      <c r="G179" s="16">
        <v>2.52</v>
      </c>
      <c r="H179" s="16">
        <v>4.47</v>
      </c>
      <c r="I179" s="16">
        <v>4.9400000000000004</v>
      </c>
      <c r="J179" s="16">
        <v>22</v>
      </c>
      <c r="K179" s="104" t="s">
        <v>110</v>
      </c>
      <c r="L179" s="17">
        <v>30.5</v>
      </c>
      <c r="M179" s="17">
        <v>45.4</v>
      </c>
      <c r="N179" s="19">
        <v>1010.2</v>
      </c>
      <c r="O179" s="17">
        <v>843</v>
      </c>
      <c r="P179" s="16">
        <v>5.62</v>
      </c>
      <c r="Q179" s="16">
        <v>63.78</v>
      </c>
      <c r="R179" s="18">
        <v>0</v>
      </c>
      <c r="S179">
        <v>1</v>
      </c>
    </row>
    <row r="180" spans="1:19">
      <c r="A180" s="1">
        <v>6</v>
      </c>
      <c r="B180" s="2">
        <v>0.625</v>
      </c>
      <c r="C180" s="17">
        <v>26.9</v>
      </c>
      <c r="D180" s="16">
        <v>31.33</v>
      </c>
      <c r="E180" s="16">
        <v>0.31</v>
      </c>
      <c r="F180" s="16">
        <v>1.9</v>
      </c>
      <c r="G180" s="16">
        <v>2.2999999999999998</v>
      </c>
      <c r="H180" s="16">
        <v>4.2</v>
      </c>
      <c r="I180" s="16">
        <v>3.65</v>
      </c>
      <c r="J180" s="105">
        <v>985</v>
      </c>
      <c r="K180" s="104" t="s">
        <v>110</v>
      </c>
      <c r="L180" s="17">
        <v>30.1</v>
      </c>
      <c r="M180" s="17">
        <v>50.7</v>
      </c>
      <c r="N180" s="19">
        <v>1009.6</v>
      </c>
      <c r="O180" s="17">
        <v>628</v>
      </c>
      <c r="P180" s="16">
        <v>5.03</v>
      </c>
      <c r="Q180" s="16">
        <v>58.46</v>
      </c>
      <c r="R180" s="18">
        <v>0</v>
      </c>
      <c r="S180">
        <v>1</v>
      </c>
    </row>
    <row r="181" spans="1:19">
      <c r="A181" s="1">
        <v>6</v>
      </c>
      <c r="B181" s="2">
        <v>0.66666666666666696</v>
      </c>
      <c r="C181" s="17">
        <v>27.1</v>
      </c>
      <c r="D181" s="16">
        <v>30.15</v>
      </c>
      <c r="E181" s="16">
        <v>0.33</v>
      </c>
      <c r="F181" s="16">
        <v>1.88</v>
      </c>
      <c r="G181" s="16">
        <v>2.35</v>
      </c>
      <c r="H181" s="16">
        <v>4.2300000000000004</v>
      </c>
      <c r="I181" s="16">
        <v>2.52</v>
      </c>
      <c r="J181" s="16">
        <v>23</v>
      </c>
      <c r="K181" s="104" t="s">
        <v>110</v>
      </c>
      <c r="L181" s="17">
        <v>29.4</v>
      </c>
      <c r="M181" s="17">
        <v>56.7</v>
      </c>
      <c r="N181" s="19">
        <v>1009.5</v>
      </c>
      <c r="O181" s="17">
        <v>396</v>
      </c>
      <c r="P181" s="16">
        <v>4.4800000000000004</v>
      </c>
      <c r="Q181" s="16">
        <v>59.42</v>
      </c>
      <c r="R181" s="18">
        <v>0</v>
      </c>
      <c r="S181">
        <v>1</v>
      </c>
    </row>
    <row r="182" spans="1:19">
      <c r="A182" s="1">
        <v>6</v>
      </c>
      <c r="B182" s="2">
        <v>0.70833333333333304</v>
      </c>
      <c r="C182" s="17">
        <v>26.8</v>
      </c>
      <c r="D182" s="16">
        <v>28.73</v>
      </c>
      <c r="E182" s="16">
        <v>0.37</v>
      </c>
      <c r="F182" s="16">
        <v>1.65</v>
      </c>
      <c r="G182" s="16">
        <v>2.78</v>
      </c>
      <c r="H182" s="16">
        <v>4.43</v>
      </c>
      <c r="I182" s="16">
        <v>2.93</v>
      </c>
      <c r="J182" s="16">
        <v>28</v>
      </c>
      <c r="K182" s="104" t="s">
        <v>110</v>
      </c>
      <c r="L182" s="17">
        <v>28.5</v>
      </c>
      <c r="M182" s="17">
        <v>64.3</v>
      </c>
      <c r="N182" s="19">
        <v>1009.6</v>
      </c>
      <c r="O182" s="17">
        <v>135</v>
      </c>
      <c r="P182" s="16">
        <v>4.25</v>
      </c>
      <c r="Q182" s="16">
        <v>42.51</v>
      </c>
      <c r="R182" s="18">
        <v>0</v>
      </c>
      <c r="S182">
        <v>1</v>
      </c>
    </row>
    <row r="183" spans="1:19">
      <c r="A183" s="1">
        <v>6</v>
      </c>
      <c r="B183" s="2">
        <v>0.75</v>
      </c>
      <c r="C183" s="17">
        <v>26.4</v>
      </c>
      <c r="D183" s="16">
        <v>25.51</v>
      </c>
      <c r="E183" s="16">
        <v>0.47</v>
      </c>
      <c r="F183" s="16">
        <v>2.2599999999999998</v>
      </c>
      <c r="G183" s="16">
        <v>4.26</v>
      </c>
      <c r="H183" s="16">
        <v>6.52</v>
      </c>
      <c r="I183" s="16">
        <v>2.92</v>
      </c>
      <c r="J183" s="16">
        <v>28</v>
      </c>
      <c r="K183" s="104" t="s">
        <v>110</v>
      </c>
      <c r="L183" s="17">
        <v>27.7</v>
      </c>
      <c r="M183" s="17">
        <v>70.2</v>
      </c>
      <c r="N183" s="19">
        <v>1009.9</v>
      </c>
      <c r="O183" s="17">
        <v>8</v>
      </c>
      <c r="P183" s="16">
        <v>3.47</v>
      </c>
      <c r="Q183" s="16">
        <v>36.94</v>
      </c>
      <c r="R183" s="18">
        <v>0</v>
      </c>
      <c r="S183">
        <v>1</v>
      </c>
    </row>
    <row r="184" spans="1:19">
      <c r="A184" s="1">
        <v>6</v>
      </c>
      <c r="B184" s="2">
        <v>0.79166666666666696</v>
      </c>
      <c r="C184" s="17">
        <v>26.6</v>
      </c>
      <c r="D184" s="16">
        <v>25.4</v>
      </c>
      <c r="E184" s="16">
        <v>0.4</v>
      </c>
      <c r="F184" s="16">
        <v>1.45</v>
      </c>
      <c r="G184" s="16">
        <v>3.32</v>
      </c>
      <c r="H184" s="16">
        <v>4.7699999999999996</v>
      </c>
      <c r="I184" s="16">
        <v>3.33</v>
      </c>
      <c r="J184" s="16">
        <v>26</v>
      </c>
      <c r="K184" s="104" t="s">
        <v>110</v>
      </c>
      <c r="L184" s="17">
        <v>27.3</v>
      </c>
      <c r="M184" s="17">
        <v>73.400000000000006</v>
      </c>
      <c r="N184" s="19">
        <v>1010.6</v>
      </c>
      <c r="O184" s="17">
        <v>1</v>
      </c>
      <c r="P184" s="16">
        <v>3.38</v>
      </c>
      <c r="Q184" s="16">
        <v>42.48</v>
      </c>
      <c r="R184" s="18">
        <v>0</v>
      </c>
      <c r="S184">
        <v>1</v>
      </c>
    </row>
    <row r="185" spans="1:19">
      <c r="A185" s="1">
        <v>6</v>
      </c>
      <c r="B185" s="2">
        <v>0.83333333333333304</v>
      </c>
      <c r="C185" s="17">
        <v>26.7</v>
      </c>
      <c r="D185" s="16">
        <v>23.8</v>
      </c>
      <c r="E185" s="16">
        <v>0.37</v>
      </c>
      <c r="F185" s="16">
        <v>1.1100000000000001</v>
      </c>
      <c r="G185" s="16">
        <v>3.4</v>
      </c>
      <c r="H185" s="16">
        <v>4.5199999999999996</v>
      </c>
      <c r="I185" s="16">
        <v>4.2699999999999996</v>
      </c>
      <c r="J185" s="16">
        <v>29</v>
      </c>
      <c r="K185" s="104" t="s">
        <v>110</v>
      </c>
      <c r="L185" s="17">
        <v>27.1</v>
      </c>
      <c r="M185" s="17">
        <v>76.099999999999994</v>
      </c>
      <c r="N185" s="19">
        <v>1011.5</v>
      </c>
      <c r="O185" s="17">
        <v>1</v>
      </c>
      <c r="P185" s="16">
        <v>2.82</v>
      </c>
      <c r="Q185" s="16">
        <v>56.28</v>
      </c>
      <c r="R185" s="18">
        <v>0</v>
      </c>
      <c r="S185">
        <v>1</v>
      </c>
    </row>
    <row r="186" spans="1:19">
      <c r="A186" s="1">
        <v>6</v>
      </c>
      <c r="B186" s="2">
        <v>0.875</v>
      </c>
      <c r="C186" s="109">
        <v>26.7</v>
      </c>
      <c r="D186" s="108">
        <v>23.74</v>
      </c>
      <c r="E186" s="108">
        <v>0.35</v>
      </c>
      <c r="F186" s="108">
        <v>1.24</v>
      </c>
      <c r="G186" s="108">
        <v>3.04</v>
      </c>
      <c r="H186" s="108">
        <v>4.28</v>
      </c>
      <c r="I186" s="108">
        <v>3.72</v>
      </c>
      <c r="J186" s="108">
        <v>27</v>
      </c>
      <c r="K186" s="104" t="s">
        <v>110</v>
      </c>
      <c r="L186" s="109">
        <v>27</v>
      </c>
      <c r="M186" s="109">
        <v>76.900000000000006</v>
      </c>
      <c r="N186" s="110">
        <v>1012.1</v>
      </c>
      <c r="O186" s="109">
        <v>1</v>
      </c>
      <c r="P186" s="108">
        <v>2.46</v>
      </c>
      <c r="Q186" s="108">
        <v>56.06</v>
      </c>
      <c r="R186" s="111">
        <v>0</v>
      </c>
      <c r="S186">
        <v>1</v>
      </c>
    </row>
    <row r="187" spans="1:19">
      <c r="A187" s="1">
        <v>6</v>
      </c>
      <c r="B187" s="2">
        <v>0.91666666666666696</v>
      </c>
      <c r="C187" s="104">
        <v>0</v>
      </c>
      <c r="D187" s="114">
        <v>25.569949999999999</v>
      </c>
      <c r="E187" s="114">
        <v>0.31278800000000001</v>
      </c>
      <c r="F187" s="114">
        <v>1.1693910000000001</v>
      </c>
      <c r="G187" s="114">
        <v>2.1165099999999999</v>
      </c>
      <c r="H187" s="114">
        <v>3.285901</v>
      </c>
      <c r="I187" s="114">
        <v>4.4992619999999999</v>
      </c>
      <c r="J187" s="108">
        <v>27</v>
      </c>
      <c r="K187" s="104" t="s">
        <v>110</v>
      </c>
      <c r="L187" s="104">
        <v>0</v>
      </c>
      <c r="M187" s="104">
        <v>0</v>
      </c>
      <c r="N187" s="126">
        <v>0</v>
      </c>
      <c r="O187" s="104">
        <v>0</v>
      </c>
      <c r="P187" s="104">
        <v>0</v>
      </c>
      <c r="Q187" s="104">
        <v>0</v>
      </c>
      <c r="R187" s="127">
        <v>0</v>
      </c>
      <c r="S187">
        <v>1</v>
      </c>
    </row>
    <row r="188" spans="1:19">
      <c r="A188" s="1">
        <v>6</v>
      </c>
      <c r="B188" s="2">
        <v>0.95833333333333304</v>
      </c>
      <c r="C188" s="104">
        <v>0</v>
      </c>
      <c r="D188" s="114">
        <v>24.326060999999999</v>
      </c>
      <c r="E188" s="114">
        <v>0.313633</v>
      </c>
      <c r="F188" s="114">
        <v>1.281657</v>
      </c>
      <c r="G188" s="114">
        <v>1.838589</v>
      </c>
      <c r="H188" s="114">
        <v>3.1202450000000002</v>
      </c>
      <c r="I188" s="114">
        <v>4.2902209999999998</v>
      </c>
      <c r="J188" s="108">
        <v>26</v>
      </c>
      <c r="K188" s="104" t="s">
        <v>110</v>
      </c>
      <c r="L188" s="104">
        <v>0</v>
      </c>
      <c r="M188" s="104">
        <v>0</v>
      </c>
      <c r="N188" s="126">
        <v>0</v>
      </c>
      <c r="O188" s="104">
        <v>0</v>
      </c>
      <c r="P188" s="104">
        <v>0</v>
      </c>
      <c r="Q188" s="104">
        <v>0</v>
      </c>
      <c r="R188" s="127">
        <v>0</v>
      </c>
      <c r="S188">
        <v>1</v>
      </c>
    </row>
    <row r="190" spans="1:19">
      <c r="A190" s="169" t="s">
        <v>39</v>
      </c>
      <c r="B190" s="170"/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1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</row>
    <row r="191" spans="1:19">
      <c r="A191" s="167" t="s">
        <v>2</v>
      </c>
      <c r="B191" s="168"/>
      <c r="C191" s="17">
        <v>2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24</v>
      </c>
      <c r="L191" s="17">
        <v>2</v>
      </c>
      <c r="M191" s="17">
        <v>2</v>
      </c>
      <c r="N191" s="17">
        <v>2</v>
      </c>
      <c r="O191" s="17">
        <v>2</v>
      </c>
      <c r="P191" s="17">
        <v>2</v>
      </c>
      <c r="Q191" s="17">
        <v>2</v>
      </c>
      <c r="R191" s="17">
        <v>2</v>
      </c>
    </row>
    <row r="192" spans="1:19">
      <c r="A192" s="163" t="s">
        <v>3</v>
      </c>
      <c r="B192" s="164"/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2</v>
      </c>
    </row>
    <row r="193" spans="1:19">
      <c r="A193" s="165" t="s">
        <v>4</v>
      </c>
      <c r="B193" s="166"/>
      <c r="C193" s="17">
        <v>0</v>
      </c>
      <c r="D193" s="17">
        <v>1</v>
      </c>
      <c r="E193" s="17">
        <v>1</v>
      </c>
      <c r="F193" s="17">
        <v>1</v>
      </c>
      <c r="G193" s="17">
        <v>1</v>
      </c>
      <c r="H193" s="17">
        <v>1</v>
      </c>
      <c r="I193" s="17">
        <v>2</v>
      </c>
      <c r="J193" s="17">
        <v>2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1</v>
      </c>
    </row>
    <row r="194" spans="1:19">
      <c r="A194" s="173" t="s">
        <v>27</v>
      </c>
      <c r="B194" s="174"/>
      <c r="C194" s="20">
        <f t="shared" ref="C194:R194" si="5">24-C190-C191-C192-C193</f>
        <v>22</v>
      </c>
      <c r="D194" s="20">
        <f t="shared" si="5"/>
        <v>23</v>
      </c>
      <c r="E194" s="20">
        <f t="shared" si="5"/>
        <v>23</v>
      </c>
      <c r="F194" s="20">
        <f t="shared" si="5"/>
        <v>23</v>
      </c>
      <c r="G194" s="20">
        <f t="shared" si="5"/>
        <v>23</v>
      </c>
      <c r="H194" s="20">
        <f t="shared" si="5"/>
        <v>23</v>
      </c>
      <c r="I194" s="20">
        <f t="shared" si="5"/>
        <v>22</v>
      </c>
      <c r="J194" s="20">
        <f t="shared" si="5"/>
        <v>21</v>
      </c>
      <c r="K194" s="20">
        <f t="shared" si="5"/>
        <v>0</v>
      </c>
      <c r="L194" s="20">
        <f t="shared" si="5"/>
        <v>22</v>
      </c>
      <c r="M194" s="20">
        <f t="shared" si="5"/>
        <v>22</v>
      </c>
      <c r="N194" s="20">
        <f t="shared" si="5"/>
        <v>22</v>
      </c>
      <c r="O194" s="20">
        <f t="shared" si="5"/>
        <v>22</v>
      </c>
      <c r="P194" s="20">
        <f t="shared" si="5"/>
        <v>22</v>
      </c>
      <c r="Q194" s="20">
        <f t="shared" si="5"/>
        <v>22</v>
      </c>
      <c r="R194" s="20">
        <f t="shared" si="5"/>
        <v>19</v>
      </c>
    </row>
    <row r="195" spans="1:19">
      <c r="A195" s="175" t="s">
        <v>28</v>
      </c>
      <c r="B195" s="176"/>
      <c r="C195" s="21">
        <f>C194/(SUM(S165:S188))</f>
        <v>0.91666666666666663</v>
      </c>
      <c r="D195" s="21">
        <f>D194/(SUM(S165:S188))</f>
        <v>0.95833333333333337</v>
      </c>
      <c r="E195" s="21">
        <f>E194/(SUM(S165:S188))</f>
        <v>0.95833333333333337</v>
      </c>
      <c r="F195" s="21">
        <f>F194/(SUM(S165:S188))</f>
        <v>0.95833333333333337</v>
      </c>
      <c r="G195" s="21">
        <f>G194/(SUM(S165:S188))</f>
        <v>0.95833333333333337</v>
      </c>
      <c r="H195" s="21">
        <f>H194/(SUM(S165:S188))</f>
        <v>0.95833333333333337</v>
      </c>
      <c r="I195" s="21">
        <f>I194/(SUM(S165:S188))</f>
        <v>0.91666666666666663</v>
      </c>
      <c r="J195" s="21">
        <f>J194/(SUM(S165:S188))</f>
        <v>0.875</v>
      </c>
      <c r="K195" s="21">
        <f>K194/(SUM(S165:S188))</f>
        <v>0</v>
      </c>
      <c r="L195" s="21">
        <f>L194/(SUM(S165:S188))</f>
        <v>0.91666666666666663</v>
      </c>
      <c r="M195" s="21">
        <f>M194/(SUM(S165:S188))</f>
        <v>0.91666666666666663</v>
      </c>
      <c r="N195" s="21">
        <f>N194/(SUM(S165:S188))</f>
        <v>0.91666666666666663</v>
      </c>
      <c r="O195" s="21">
        <f>O194/(SUM(S165:S188))</f>
        <v>0.91666666666666663</v>
      </c>
      <c r="P195" s="21">
        <f>P194/(SUM(S165:S188))</f>
        <v>0.91666666666666663</v>
      </c>
      <c r="Q195" s="21">
        <f>Q194/(SUM(S165:S188))</f>
        <v>0.91666666666666663</v>
      </c>
      <c r="R195" s="21">
        <f>R194/(SUM(S165:S188))</f>
        <v>0.79166666666666663</v>
      </c>
    </row>
    <row r="197" spans="1:19">
      <c r="A197" s="1">
        <v>7</v>
      </c>
      <c r="B197" s="2">
        <v>0</v>
      </c>
      <c r="C197" s="104">
        <v>0</v>
      </c>
      <c r="D197" s="114">
        <v>24.613296999999999</v>
      </c>
      <c r="E197" s="114">
        <v>0.27822200000000002</v>
      </c>
      <c r="F197" s="114">
        <v>1.244075</v>
      </c>
      <c r="G197" s="114">
        <v>1.0493250000000001</v>
      </c>
      <c r="H197" s="114">
        <v>2.2934000000000001</v>
      </c>
      <c r="I197" s="114">
        <v>4.6474099999999998</v>
      </c>
      <c r="J197" s="108">
        <v>22</v>
      </c>
      <c r="K197" s="104" t="s">
        <v>110</v>
      </c>
      <c r="L197" s="104">
        <v>0</v>
      </c>
      <c r="M197" s="104">
        <v>0</v>
      </c>
      <c r="N197" s="126">
        <v>0</v>
      </c>
      <c r="O197" s="104">
        <v>0</v>
      </c>
      <c r="P197" s="104">
        <v>0</v>
      </c>
      <c r="Q197" s="104">
        <v>0</v>
      </c>
      <c r="R197" s="127">
        <v>0</v>
      </c>
      <c r="S197">
        <v>1</v>
      </c>
    </row>
    <row r="198" spans="1:19">
      <c r="A198" s="1">
        <v>7</v>
      </c>
      <c r="B198" s="2">
        <v>4.1666666666666664E-2</v>
      </c>
      <c r="C198" s="104">
        <v>0</v>
      </c>
      <c r="D198" s="114">
        <v>24.716473000000001</v>
      </c>
      <c r="E198" s="114">
        <v>0.26727600000000001</v>
      </c>
      <c r="F198" s="114">
        <v>1.1072390000000001</v>
      </c>
      <c r="G198" s="114">
        <v>0.59152800000000005</v>
      </c>
      <c r="H198" s="114">
        <v>1.6987669999999999</v>
      </c>
      <c r="I198" s="114">
        <v>1.9771289999999999</v>
      </c>
      <c r="J198" s="108">
        <v>23</v>
      </c>
      <c r="K198" s="104" t="s">
        <v>110</v>
      </c>
      <c r="L198" s="104">
        <v>0</v>
      </c>
      <c r="M198" s="104">
        <v>0</v>
      </c>
      <c r="N198" s="126">
        <v>0</v>
      </c>
      <c r="O198" s="104">
        <v>0</v>
      </c>
      <c r="P198" s="104">
        <v>0</v>
      </c>
      <c r="Q198" s="104">
        <v>0</v>
      </c>
      <c r="R198" s="127">
        <v>0</v>
      </c>
      <c r="S198">
        <v>1</v>
      </c>
    </row>
    <row r="199" spans="1:19">
      <c r="A199" s="1">
        <v>7</v>
      </c>
      <c r="B199" s="2">
        <v>8.3333333333333301E-2</v>
      </c>
      <c r="C199" s="104">
        <v>0</v>
      </c>
      <c r="D199" s="114">
        <v>24.938210000000002</v>
      </c>
      <c r="E199" s="114">
        <v>0.25607600000000003</v>
      </c>
      <c r="F199" s="114">
        <v>1.062192</v>
      </c>
      <c r="G199" s="114">
        <v>0.35063299999999997</v>
      </c>
      <c r="H199" s="114">
        <v>1.412825</v>
      </c>
      <c r="I199" s="114">
        <v>3.2424189999999999</v>
      </c>
      <c r="J199" s="108">
        <v>24</v>
      </c>
      <c r="K199" s="104" t="s">
        <v>110</v>
      </c>
      <c r="L199" s="104">
        <v>0</v>
      </c>
      <c r="M199" s="104">
        <v>0</v>
      </c>
      <c r="N199" s="126">
        <v>0</v>
      </c>
      <c r="O199" s="104">
        <v>0</v>
      </c>
      <c r="P199" s="104">
        <v>0</v>
      </c>
      <c r="Q199" s="104">
        <v>0</v>
      </c>
      <c r="R199" s="127">
        <v>0</v>
      </c>
      <c r="S199">
        <v>1</v>
      </c>
    </row>
    <row r="200" spans="1:19">
      <c r="A200" s="1">
        <v>7</v>
      </c>
      <c r="B200" s="2">
        <v>0.125</v>
      </c>
      <c r="C200" s="104">
        <v>0</v>
      </c>
      <c r="D200" s="114">
        <v>24.277156999999999</v>
      </c>
      <c r="E200" s="114">
        <v>0.235403</v>
      </c>
      <c r="F200" s="114">
        <v>0.98029599999999995</v>
      </c>
      <c r="G200" s="114">
        <v>0.307284</v>
      </c>
      <c r="H200" s="114">
        <v>1.2875799999999999</v>
      </c>
      <c r="I200" s="114">
        <v>3.3709180000000001</v>
      </c>
      <c r="J200" s="108">
        <v>16</v>
      </c>
      <c r="K200" s="104" t="s">
        <v>110</v>
      </c>
      <c r="L200" s="104">
        <v>0</v>
      </c>
      <c r="M200" s="104">
        <v>0</v>
      </c>
      <c r="N200" s="126">
        <v>0</v>
      </c>
      <c r="O200" s="104">
        <v>0</v>
      </c>
      <c r="P200" s="104">
        <v>0</v>
      </c>
      <c r="Q200" s="104">
        <v>0</v>
      </c>
      <c r="R200" s="127">
        <v>0</v>
      </c>
      <c r="S200">
        <v>1</v>
      </c>
    </row>
    <row r="201" spans="1:19">
      <c r="A201" s="1">
        <v>7</v>
      </c>
      <c r="B201" s="2">
        <v>0.16666666666666699</v>
      </c>
      <c r="C201" s="104">
        <v>0</v>
      </c>
      <c r="D201" s="114">
        <v>24.851134999999999</v>
      </c>
      <c r="E201" s="114">
        <v>0.243089</v>
      </c>
      <c r="F201" s="114">
        <v>1.2052080000000001</v>
      </c>
      <c r="G201" s="114">
        <v>0.31688300000000003</v>
      </c>
      <c r="H201" s="114">
        <v>1.5220910000000001</v>
      </c>
      <c r="I201" s="114">
        <v>3.532791</v>
      </c>
      <c r="J201" s="108">
        <v>17</v>
      </c>
      <c r="K201" s="104" t="s">
        <v>110</v>
      </c>
      <c r="L201" s="104">
        <v>0</v>
      </c>
      <c r="M201" s="104">
        <v>0</v>
      </c>
      <c r="N201" s="126">
        <v>0</v>
      </c>
      <c r="O201" s="104">
        <v>0</v>
      </c>
      <c r="P201" s="104">
        <v>0</v>
      </c>
      <c r="Q201" s="104">
        <v>0</v>
      </c>
      <c r="R201" s="127">
        <v>0</v>
      </c>
      <c r="S201">
        <v>1</v>
      </c>
    </row>
    <row r="202" spans="1:19">
      <c r="A202" s="1">
        <v>7</v>
      </c>
      <c r="B202" s="2">
        <v>0.20833333333333301</v>
      </c>
      <c r="C202" s="104">
        <v>0</v>
      </c>
      <c r="D202" s="114">
        <v>24.722415999999999</v>
      </c>
      <c r="E202" s="114">
        <v>0.23721900000000001</v>
      </c>
      <c r="F202" s="114">
        <v>1.1516230000000001</v>
      </c>
      <c r="G202" s="114">
        <v>0.68182799999999999</v>
      </c>
      <c r="H202" s="114">
        <v>1.8334509999999999</v>
      </c>
      <c r="I202" s="114">
        <v>2.5225529999999998</v>
      </c>
      <c r="J202" s="108">
        <v>17</v>
      </c>
      <c r="K202" s="104" t="s">
        <v>110</v>
      </c>
      <c r="L202" s="104">
        <v>0</v>
      </c>
      <c r="M202" s="104">
        <v>0</v>
      </c>
      <c r="N202" s="126">
        <v>0</v>
      </c>
      <c r="O202" s="104">
        <v>0</v>
      </c>
      <c r="P202" s="104">
        <v>0</v>
      </c>
      <c r="Q202" s="104">
        <v>0</v>
      </c>
      <c r="R202" s="127">
        <v>0</v>
      </c>
      <c r="S202">
        <v>1</v>
      </c>
    </row>
    <row r="203" spans="1:19">
      <c r="A203" s="1">
        <v>7</v>
      </c>
      <c r="B203" s="2">
        <v>0.25</v>
      </c>
      <c r="C203" s="104">
        <v>0</v>
      </c>
      <c r="D203" s="114">
        <v>20.980370000000001</v>
      </c>
      <c r="E203" s="114">
        <v>0.28138400000000002</v>
      </c>
      <c r="F203" s="114">
        <v>1.2461420000000001</v>
      </c>
      <c r="G203" s="114">
        <v>2.9959790000000002</v>
      </c>
      <c r="H203" s="114">
        <v>4.242121</v>
      </c>
      <c r="I203" s="114">
        <v>1.583102</v>
      </c>
      <c r="J203" s="108">
        <v>22</v>
      </c>
      <c r="K203" s="104" t="s">
        <v>110</v>
      </c>
      <c r="L203" s="104">
        <v>0</v>
      </c>
      <c r="M203" s="104">
        <v>0</v>
      </c>
      <c r="N203" s="126">
        <v>0</v>
      </c>
      <c r="O203" s="104">
        <v>0</v>
      </c>
      <c r="P203" s="104">
        <v>0</v>
      </c>
      <c r="Q203" s="104">
        <v>0</v>
      </c>
      <c r="R203" s="127">
        <v>0</v>
      </c>
      <c r="S203">
        <v>1</v>
      </c>
    </row>
    <row r="204" spans="1:19">
      <c r="A204" s="1">
        <v>7</v>
      </c>
      <c r="B204" s="2">
        <v>0.29166666666666702</v>
      </c>
      <c r="C204" s="104">
        <v>0</v>
      </c>
      <c r="D204" s="114">
        <v>15.555971</v>
      </c>
      <c r="E204" s="114">
        <v>0.38300899999999999</v>
      </c>
      <c r="F204" s="114">
        <v>6.051126</v>
      </c>
      <c r="G204" s="114">
        <v>9.4222099999999998</v>
      </c>
      <c r="H204" s="114">
        <v>15.473335000000001</v>
      </c>
      <c r="I204" s="114">
        <v>2.1082809999999998</v>
      </c>
      <c r="J204" s="108">
        <v>44</v>
      </c>
      <c r="K204" s="104" t="s">
        <v>110</v>
      </c>
      <c r="L204" s="104">
        <v>0</v>
      </c>
      <c r="M204" s="104">
        <v>0</v>
      </c>
      <c r="N204" s="126">
        <v>0</v>
      </c>
      <c r="O204" s="104">
        <v>0</v>
      </c>
      <c r="P204" s="104">
        <v>0</v>
      </c>
      <c r="Q204" s="104">
        <v>0</v>
      </c>
      <c r="R204" s="127">
        <v>0</v>
      </c>
      <c r="S204">
        <v>1</v>
      </c>
    </row>
    <row r="205" spans="1:19">
      <c r="A205" s="1">
        <v>7</v>
      </c>
      <c r="B205" s="2">
        <v>0.33333333333333298</v>
      </c>
      <c r="C205" s="104">
        <v>0</v>
      </c>
      <c r="D205" s="114">
        <v>22.157433000000001</v>
      </c>
      <c r="E205" s="114">
        <v>0.31637799999999999</v>
      </c>
      <c r="F205" s="114">
        <v>3.2976969999999999</v>
      </c>
      <c r="G205" s="114">
        <v>4.6229610000000001</v>
      </c>
      <c r="H205" s="114">
        <v>7.9206580000000004</v>
      </c>
      <c r="I205" s="114">
        <v>1.8133250000000001</v>
      </c>
      <c r="J205" s="108">
        <v>37</v>
      </c>
      <c r="K205" s="104" t="s">
        <v>110</v>
      </c>
      <c r="L205" s="104">
        <v>0</v>
      </c>
      <c r="M205" s="104">
        <v>0</v>
      </c>
      <c r="N205" s="126">
        <v>0</v>
      </c>
      <c r="O205" s="104">
        <v>0</v>
      </c>
      <c r="P205" s="104">
        <v>0</v>
      </c>
      <c r="Q205" s="104">
        <v>0</v>
      </c>
      <c r="R205" s="127">
        <v>0</v>
      </c>
      <c r="S205">
        <v>1</v>
      </c>
    </row>
    <row r="206" spans="1:19">
      <c r="A206" s="1">
        <v>7</v>
      </c>
      <c r="B206" s="2">
        <v>0.375</v>
      </c>
      <c r="C206" s="115">
        <v>0</v>
      </c>
      <c r="D206" s="114">
        <v>26.540901000000002</v>
      </c>
      <c r="E206" s="114">
        <v>0.25277699999999997</v>
      </c>
      <c r="F206" s="114">
        <v>2.5169679999999999</v>
      </c>
      <c r="G206" s="114">
        <v>2.4746990000000002</v>
      </c>
      <c r="H206" s="114">
        <v>4.9916669999999996</v>
      </c>
      <c r="I206" s="114">
        <v>2.147475</v>
      </c>
      <c r="J206" s="108">
        <v>26</v>
      </c>
      <c r="K206" s="104" t="s">
        <v>110</v>
      </c>
      <c r="L206" s="115">
        <v>0</v>
      </c>
      <c r="M206" s="115">
        <v>0</v>
      </c>
      <c r="N206" s="116">
        <v>0</v>
      </c>
      <c r="O206" s="115">
        <v>0</v>
      </c>
      <c r="P206" s="115">
        <v>0</v>
      </c>
      <c r="Q206" s="115">
        <v>0</v>
      </c>
      <c r="R206" s="117">
        <v>0</v>
      </c>
      <c r="S206">
        <v>1</v>
      </c>
    </row>
    <row r="207" spans="1:19">
      <c r="A207" s="1">
        <v>7</v>
      </c>
      <c r="B207" s="2">
        <v>0.41666666666666702</v>
      </c>
      <c r="C207" s="109">
        <v>27.4</v>
      </c>
      <c r="D207" s="108">
        <v>26.22</v>
      </c>
      <c r="E207" s="108">
        <v>0.23</v>
      </c>
      <c r="F207" s="108">
        <v>2.11</v>
      </c>
      <c r="G207" s="108">
        <v>2.04</v>
      </c>
      <c r="H207" s="108">
        <v>4.1500000000000004</v>
      </c>
      <c r="I207" s="108">
        <v>2.91</v>
      </c>
      <c r="J207" s="16">
        <v>20</v>
      </c>
      <c r="K207" s="104" t="s">
        <v>110</v>
      </c>
      <c r="L207" s="109">
        <v>30.2</v>
      </c>
      <c r="M207" s="109">
        <v>54.5</v>
      </c>
      <c r="N207" s="110">
        <v>1013.8</v>
      </c>
      <c r="O207" s="109">
        <v>978</v>
      </c>
      <c r="P207" s="108">
        <v>5.26</v>
      </c>
      <c r="Q207" s="108">
        <v>81.39</v>
      </c>
      <c r="R207" s="111">
        <v>0</v>
      </c>
      <c r="S207">
        <v>1</v>
      </c>
    </row>
    <row r="208" spans="1:19">
      <c r="A208" s="1">
        <v>7</v>
      </c>
      <c r="B208" s="2">
        <v>0.45833333333333298</v>
      </c>
      <c r="C208" s="17">
        <v>26.8</v>
      </c>
      <c r="D208" s="16">
        <v>27.03</v>
      </c>
      <c r="E208" s="16">
        <v>0.24</v>
      </c>
      <c r="F208" s="16">
        <v>2.16</v>
      </c>
      <c r="G208" s="16">
        <v>2.1</v>
      </c>
      <c r="H208" s="16">
        <v>4.25</v>
      </c>
      <c r="I208" s="16">
        <v>4.83</v>
      </c>
      <c r="J208" s="16">
        <v>23</v>
      </c>
      <c r="K208" s="104" t="s">
        <v>110</v>
      </c>
      <c r="L208" s="17">
        <v>30.8</v>
      </c>
      <c r="M208" s="17">
        <v>52.4</v>
      </c>
      <c r="N208" s="19">
        <v>1013.5</v>
      </c>
      <c r="O208" s="17">
        <v>1058</v>
      </c>
      <c r="P208" s="16">
        <v>5.01</v>
      </c>
      <c r="Q208" s="16">
        <v>73.930000000000007</v>
      </c>
      <c r="R208" s="18">
        <v>0</v>
      </c>
      <c r="S208">
        <v>1</v>
      </c>
    </row>
    <row r="209" spans="1:19">
      <c r="A209" s="1">
        <v>7</v>
      </c>
      <c r="B209" s="2">
        <v>0.5</v>
      </c>
      <c r="C209" s="17">
        <v>26.6</v>
      </c>
      <c r="D209" s="16">
        <v>26.11</v>
      </c>
      <c r="E209" s="16">
        <v>0.28000000000000003</v>
      </c>
      <c r="F209" s="16">
        <v>2.11</v>
      </c>
      <c r="G209" s="16">
        <v>2.19</v>
      </c>
      <c r="H209" s="16">
        <v>4.3099999999999996</v>
      </c>
      <c r="I209" s="16">
        <v>2.67</v>
      </c>
      <c r="J209" s="16">
        <v>26</v>
      </c>
      <c r="K209" s="104" t="s">
        <v>110</v>
      </c>
      <c r="L209" s="17">
        <v>31.1</v>
      </c>
      <c r="M209" s="17">
        <v>52</v>
      </c>
      <c r="N209" s="19">
        <v>1012.8</v>
      </c>
      <c r="O209" s="17">
        <v>987</v>
      </c>
      <c r="P209" s="16">
        <v>4.75</v>
      </c>
      <c r="Q209" s="16">
        <v>75.17</v>
      </c>
      <c r="R209" s="18">
        <v>0</v>
      </c>
      <c r="S209">
        <v>1</v>
      </c>
    </row>
    <row r="210" spans="1:19">
      <c r="A210" s="1">
        <v>7</v>
      </c>
      <c r="B210" s="2">
        <v>0.54166666666666696</v>
      </c>
      <c r="C210" s="17">
        <v>26.4</v>
      </c>
      <c r="D210" s="16">
        <v>24.65</v>
      </c>
      <c r="E210" s="16">
        <v>0.32</v>
      </c>
      <c r="F210" s="16">
        <v>2.37</v>
      </c>
      <c r="G210" s="16">
        <v>1.97</v>
      </c>
      <c r="H210" s="16">
        <v>4.34</v>
      </c>
      <c r="I210" s="16">
        <v>1.87</v>
      </c>
      <c r="J210" s="16">
        <v>21</v>
      </c>
      <c r="K210" s="104" t="s">
        <v>110</v>
      </c>
      <c r="L210" s="17">
        <v>30.6</v>
      </c>
      <c r="M210" s="17">
        <v>54.2</v>
      </c>
      <c r="N210" s="19">
        <v>1011.8</v>
      </c>
      <c r="O210" s="17">
        <v>1001</v>
      </c>
      <c r="P210" s="16">
        <v>5.19</v>
      </c>
      <c r="Q210" s="16">
        <v>60.73</v>
      </c>
      <c r="R210" s="18">
        <v>0</v>
      </c>
      <c r="S210">
        <v>1</v>
      </c>
    </row>
    <row r="211" spans="1:19">
      <c r="A211" s="1">
        <v>7</v>
      </c>
      <c r="B211" s="2">
        <v>0.58333333333333304</v>
      </c>
      <c r="C211" s="17">
        <v>27</v>
      </c>
      <c r="D211" s="16">
        <v>24.7</v>
      </c>
      <c r="E211" s="16">
        <v>0.28999999999999998</v>
      </c>
      <c r="F211" s="16">
        <v>2.35</v>
      </c>
      <c r="G211" s="16">
        <v>1.75</v>
      </c>
      <c r="H211" s="16">
        <v>4.1100000000000003</v>
      </c>
      <c r="I211" s="16">
        <v>1.79</v>
      </c>
      <c r="J211" s="16">
        <v>20</v>
      </c>
      <c r="K211" s="104" t="s">
        <v>110</v>
      </c>
      <c r="L211" s="17">
        <v>30.4</v>
      </c>
      <c r="M211" s="17">
        <v>56.3</v>
      </c>
      <c r="N211" s="19">
        <v>1011.1</v>
      </c>
      <c r="O211" s="17">
        <v>833</v>
      </c>
      <c r="P211" s="16">
        <v>5.0999999999999996</v>
      </c>
      <c r="Q211" s="16">
        <v>62.67</v>
      </c>
      <c r="R211" s="18">
        <v>0</v>
      </c>
      <c r="S211">
        <v>1</v>
      </c>
    </row>
    <row r="212" spans="1:19">
      <c r="A212" s="1">
        <v>7</v>
      </c>
      <c r="B212" s="2">
        <v>0.625</v>
      </c>
      <c r="C212" s="17">
        <v>27.6</v>
      </c>
      <c r="D212" s="16">
        <v>24.72</v>
      </c>
      <c r="E212" s="16">
        <v>0.3</v>
      </c>
      <c r="F212" s="16">
        <v>2.2400000000000002</v>
      </c>
      <c r="G212" s="16">
        <v>1.8</v>
      </c>
      <c r="H212" s="16">
        <v>4.04</v>
      </c>
      <c r="I212" s="16">
        <v>1.29</v>
      </c>
      <c r="J212" s="16">
        <v>14</v>
      </c>
      <c r="K212" s="104" t="s">
        <v>110</v>
      </c>
      <c r="L212" s="17">
        <v>29.9</v>
      </c>
      <c r="M212" s="17">
        <v>60.1</v>
      </c>
      <c r="N212" s="19">
        <v>1010.8</v>
      </c>
      <c r="O212" s="17">
        <v>662</v>
      </c>
      <c r="P212" s="16">
        <v>4.72</v>
      </c>
      <c r="Q212" s="16">
        <v>56.02</v>
      </c>
      <c r="R212" s="18">
        <v>0</v>
      </c>
      <c r="S212">
        <v>1</v>
      </c>
    </row>
    <row r="213" spans="1:19">
      <c r="A213" s="1">
        <v>7</v>
      </c>
      <c r="B213" s="2">
        <v>0.66666666666666696</v>
      </c>
      <c r="C213" s="17">
        <v>27.4</v>
      </c>
      <c r="D213" s="16">
        <v>23.28</v>
      </c>
      <c r="E213" s="16">
        <v>0.3</v>
      </c>
      <c r="F213" s="16">
        <v>2.1</v>
      </c>
      <c r="G213" s="16">
        <v>2.0499999999999998</v>
      </c>
      <c r="H213" s="16">
        <v>4.1399999999999997</v>
      </c>
      <c r="I213" s="16">
        <v>1.24</v>
      </c>
      <c r="J213" s="16">
        <v>18</v>
      </c>
      <c r="K213" s="104" t="s">
        <v>110</v>
      </c>
      <c r="L213" s="17">
        <v>29.6</v>
      </c>
      <c r="M213" s="17">
        <v>60.9</v>
      </c>
      <c r="N213" s="19">
        <v>1010.6</v>
      </c>
      <c r="O213" s="17">
        <v>387</v>
      </c>
      <c r="P213" s="16">
        <v>4.57</v>
      </c>
      <c r="Q213" s="16">
        <v>41.51</v>
      </c>
      <c r="R213" s="18">
        <v>0</v>
      </c>
      <c r="S213">
        <v>1</v>
      </c>
    </row>
    <row r="214" spans="1:19">
      <c r="A214" s="1">
        <v>7</v>
      </c>
      <c r="B214" s="2">
        <v>0.70833333333333304</v>
      </c>
      <c r="C214" s="17">
        <v>26.8</v>
      </c>
      <c r="D214" s="16">
        <v>21.64</v>
      </c>
      <c r="E214" s="16">
        <v>0.33</v>
      </c>
      <c r="F214" s="16">
        <v>2.2000000000000002</v>
      </c>
      <c r="G214" s="16">
        <v>2.37</v>
      </c>
      <c r="H214" s="16">
        <v>4.5599999999999996</v>
      </c>
      <c r="I214" s="16">
        <v>1.53</v>
      </c>
      <c r="J214" s="16">
        <v>17</v>
      </c>
      <c r="K214" s="104" t="s">
        <v>110</v>
      </c>
      <c r="L214" s="17">
        <v>28.6</v>
      </c>
      <c r="M214" s="17">
        <v>66.400000000000006</v>
      </c>
      <c r="N214" s="19">
        <v>1010.9</v>
      </c>
      <c r="O214" s="17">
        <v>129</v>
      </c>
      <c r="P214" s="16">
        <v>3.98</v>
      </c>
      <c r="Q214" s="16">
        <v>49.6</v>
      </c>
      <c r="R214" s="18">
        <v>0</v>
      </c>
      <c r="S214">
        <v>1</v>
      </c>
    </row>
    <row r="215" spans="1:19">
      <c r="A215" s="1">
        <v>7</v>
      </c>
      <c r="B215" s="2">
        <v>0.75</v>
      </c>
      <c r="C215" s="17">
        <v>26.5</v>
      </c>
      <c r="D215" s="16">
        <v>21.58</v>
      </c>
      <c r="E215" s="16">
        <v>0.43</v>
      </c>
      <c r="F215" s="16">
        <v>2.2799999999999998</v>
      </c>
      <c r="G215" s="16">
        <v>3.35</v>
      </c>
      <c r="H215" s="16">
        <v>5.64</v>
      </c>
      <c r="I215" s="16">
        <v>1.84</v>
      </c>
      <c r="J215" s="16">
        <v>17</v>
      </c>
      <c r="K215" s="104" t="s">
        <v>110</v>
      </c>
      <c r="L215" s="17">
        <v>27.7</v>
      </c>
      <c r="M215" s="17">
        <v>72.3</v>
      </c>
      <c r="N215" s="19">
        <v>1011.5</v>
      </c>
      <c r="O215" s="17">
        <v>6</v>
      </c>
      <c r="P215" s="16">
        <v>3.2</v>
      </c>
      <c r="Q215" s="16">
        <v>47.86</v>
      </c>
      <c r="R215" s="18">
        <v>0</v>
      </c>
      <c r="S215">
        <v>1</v>
      </c>
    </row>
    <row r="216" spans="1:19">
      <c r="A216" s="1">
        <v>7</v>
      </c>
      <c r="B216" s="2">
        <v>0.79166666666666696</v>
      </c>
      <c r="C216" s="17">
        <v>26.7</v>
      </c>
      <c r="D216" s="16">
        <v>19.41</v>
      </c>
      <c r="E216" s="16">
        <v>0.36</v>
      </c>
      <c r="F216" s="16">
        <v>1.45</v>
      </c>
      <c r="G216" s="16">
        <v>4.42</v>
      </c>
      <c r="H216" s="16">
        <v>5.87</v>
      </c>
      <c r="I216" s="16">
        <v>2.1800000000000002</v>
      </c>
      <c r="J216" s="16">
        <v>19</v>
      </c>
      <c r="K216" s="104" t="s">
        <v>110</v>
      </c>
      <c r="L216" s="17">
        <v>27.4</v>
      </c>
      <c r="M216" s="17">
        <v>74.5</v>
      </c>
      <c r="N216" s="19">
        <v>1012.1</v>
      </c>
      <c r="O216" s="17">
        <v>2</v>
      </c>
      <c r="P216" s="16">
        <v>2.77</v>
      </c>
      <c r="Q216" s="16">
        <v>44.48</v>
      </c>
      <c r="R216" s="18">
        <v>0</v>
      </c>
      <c r="S216">
        <v>1</v>
      </c>
    </row>
    <row r="217" spans="1:19">
      <c r="A217" s="1">
        <v>7</v>
      </c>
      <c r="B217" s="2">
        <v>0.83333333333333304</v>
      </c>
      <c r="C217" s="17">
        <v>26.7</v>
      </c>
      <c r="D217" s="16">
        <v>19.7</v>
      </c>
      <c r="E217" s="16">
        <v>0.37</v>
      </c>
      <c r="F217" s="16">
        <v>1.31</v>
      </c>
      <c r="G217" s="16">
        <v>5.0599999999999996</v>
      </c>
      <c r="H217" s="16">
        <v>6.38</v>
      </c>
      <c r="I217" s="16">
        <v>2.58</v>
      </c>
      <c r="J217" s="16">
        <v>26</v>
      </c>
      <c r="K217" s="104" t="s">
        <v>110</v>
      </c>
      <c r="L217" s="17">
        <v>27.2</v>
      </c>
      <c r="M217" s="17">
        <v>76</v>
      </c>
      <c r="N217" s="19">
        <v>1012.6</v>
      </c>
      <c r="O217" s="17">
        <v>1</v>
      </c>
      <c r="P217" s="16">
        <v>2.14</v>
      </c>
      <c r="Q217" s="16">
        <v>54.26</v>
      </c>
      <c r="R217" s="18">
        <v>0</v>
      </c>
      <c r="S217">
        <v>1</v>
      </c>
    </row>
    <row r="218" spans="1:19">
      <c r="A218" s="1">
        <v>7</v>
      </c>
      <c r="B218" s="2">
        <v>0.875</v>
      </c>
      <c r="C218" s="17">
        <v>26.8</v>
      </c>
      <c r="D218" s="16">
        <v>16.940000000000001</v>
      </c>
      <c r="E218" s="16">
        <v>0.34</v>
      </c>
      <c r="F218" s="16">
        <v>1.42</v>
      </c>
      <c r="G218" s="16">
        <v>4.66</v>
      </c>
      <c r="H218" s="16">
        <v>6.09</v>
      </c>
      <c r="I218" s="16">
        <v>3.28</v>
      </c>
      <c r="J218" s="16">
        <v>15</v>
      </c>
      <c r="K218" s="104" t="s">
        <v>110</v>
      </c>
      <c r="L218" s="17">
        <v>27.1</v>
      </c>
      <c r="M218" s="17">
        <v>77.400000000000006</v>
      </c>
      <c r="N218" s="19">
        <v>1013.2</v>
      </c>
      <c r="O218" s="17">
        <v>2</v>
      </c>
      <c r="P218" s="16">
        <v>2.38</v>
      </c>
      <c r="Q218" s="16">
        <v>53.04</v>
      </c>
      <c r="R218" s="18">
        <v>0</v>
      </c>
      <c r="S218">
        <v>1</v>
      </c>
    </row>
    <row r="219" spans="1:19">
      <c r="A219" s="1">
        <v>7</v>
      </c>
      <c r="B219" s="2">
        <v>0.91666666666666696</v>
      </c>
      <c r="C219" s="17">
        <v>26.9</v>
      </c>
      <c r="D219" s="16">
        <v>18.41</v>
      </c>
      <c r="E219" s="16">
        <v>0.33</v>
      </c>
      <c r="F219" s="16">
        <v>1.43</v>
      </c>
      <c r="G219" s="16">
        <v>3.27</v>
      </c>
      <c r="H219" s="16">
        <v>4.7</v>
      </c>
      <c r="I219" s="16">
        <v>3.35</v>
      </c>
      <c r="J219" s="16">
        <v>17</v>
      </c>
      <c r="K219" s="104" t="s">
        <v>110</v>
      </c>
      <c r="L219" s="17">
        <v>27.1</v>
      </c>
      <c r="M219" s="17">
        <v>77.900000000000006</v>
      </c>
      <c r="N219" s="19">
        <v>1013.6</v>
      </c>
      <c r="O219" s="17">
        <v>2</v>
      </c>
      <c r="P219" s="16">
        <v>2.09</v>
      </c>
      <c r="Q219" s="16">
        <v>54.27</v>
      </c>
      <c r="R219" s="18">
        <v>0</v>
      </c>
      <c r="S219">
        <v>1</v>
      </c>
    </row>
    <row r="220" spans="1:19">
      <c r="A220" s="1">
        <v>7</v>
      </c>
      <c r="B220" s="2">
        <v>0.95833333333333304</v>
      </c>
      <c r="C220" s="17">
        <v>27</v>
      </c>
      <c r="D220" s="16">
        <v>19.850000000000001</v>
      </c>
      <c r="E220" s="16">
        <v>0.31</v>
      </c>
      <c r="F220" s="16">
        <v>1.21</v>
      </c>
      <c r="G220" s="16">
        <v>2.16</v>
      </c>
      <c r="H220" s="16">
        <v>3.37</v>
      </c>
      <c r="I220" s="16">
        <v>2.79</v>
      </c>
      <c r="J220" s="16">
        <v>19</v>
      </c>
      <c r="K220" s="104" t="s">
        <v>110</v>
      </c>
      <c r="L220" s="17">
        <v>26.9</v>
      </c>
      <c r="M220" s="17">
        <v>78.2</v>
      </c>
      <c r="N220" s="19">
        <v>1013.3</v>
      </c>
      <c r="O220" s="17">
        <v>2</v>
      </c>
      <c r="P220" s="16">
        <v>2.5499999999999998</v>
      </c>
      <c r="Q220" s="16">
        <v>56.95</v>
      </c>
      <c r="R220" s="18">
        <v>0</v>
      </c>
      <c r="S220">
        <v>1</v>
      </c>
    </row>
    <row r="222" spans="1:19">
      <c r="A222" s="169" t="s">
        <v>39</v>
      </c>
      <c r="B222" s="170"/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</row>
    <row r="223" spans="1:19">
      <c r="A223" s="167" t="s">
        <v>2</v>
      </c>
      <c r="B223" s="168"/>
      <c r="C223" s="17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24</v>
      </c>
      <c r="L223" s="17">
        <v>9</v>
      </c>
      <c r="M223" s="17">
        <v>9</v>
      </c>
      <c r="N223" s="17">
        <v>9</v>
      </c>
      <c r="O223" s="17">
        <v>9</v>
      </c>
      <c r="P223" s="17">
        <v>9</v>
      </c>
      <c r="Q223" s="17">
        <v>9</v>
      </c>
      <c r="R223" s="17">
        <v>9</v>
      </c>
    </row>
    <row r="224" spans="1:19">
      <c r="A224" s="163" t="s">
        <v>3</v>
      </c>
      <c r="B224" s="164"/>
      <c r="C224" s="17">
        <v>1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1</v>
      </c>
      <c r="M224" s="17">
        <v>1</v>
      </c>
      <c r="N224" s="17">
        <v>1</v>
      </c>
      <c r="O224" s="17">
        <v>1</v>
      </c>
      <c r="P224" s="17">
        <v>1</v>
      </c>
      <c r="Q224" s="17">
        <v>1</v>
      </c>
      <c r="R224" s="17">
        <v>1</v>
      </c>
    </row>
    <row r="225" spans="1:19">
      <c r="A225" s="165" t="s">
        <v>4</v>
      </c>
      <c r="B225" s="166"/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</row>
    <row r="226" spans="1:19">
      <c r="A226" s="173" t="s">
        <v>27</v>
      </c>
      <c r="B226" s="174"/>
      <c r="C226" s="20">
        <f t="shared" ref="C226:R226" si="6">24-C222-C223-C224-C225</f>
        <v>14</v>
      </c>
      <c r="D226" s="20">
        <f t="shared" si="6"/>
        <v>24</v>
      </c>
      <c r="E226" s="20">
        <f t="shared" si="6"/>
        <v>24</v>
      </c>
      <c r="F226" s="20">
        <f t="shared" si="6"/>
        <v>24</v>
      </c>
      <c r="G226" s="20">
        <f t="shared" si="6"/>
        <v>24</v>
      </c>
      <c r="H226" s="20">
        <f t="shared" si="6"/>
        <v>24</v>
      </c>
      <c r="I226" s="20">
        <f t="shared" si="6"/>
        <v>24</v>
      </c>
      <c r="J226" s="20">
        <f t="shared" si="6"/>
        <v>24</v>
      </c>
      <c r="K226" s="20">
        <f t="shared" si="6"/>
        <v>0</v>
      </c>
      <c r="L226" s="20">
        <f t="shared" si="6"/>
        <v>14</v>
      </c>
      <c r="M226" s="20">
        <f t="shared" si="6"/>
        <v>14</v>
      </c>
      <c r="N226" s="20">
        <f t="shared" si="6"/>
        <v>14</v>
      </c>
      <c r="O226" s="20">
        <f t="shared" si="6"/>
        <v>14</v>
      </c>
      <c r="P226" s="20">
        <f t="shared" si="6"/>
        <v>14</v>
      </c>
      <c r="Q226" s="20">
        <f t="shared" si="6"/>
        <v>14</v>
      </c>
      <c r="R226" s="20">
        <f t="shared" si="6"/>
        <v>14</v>
      </c>
    </row>
    <row r="227" spans="1:19">
      <c r="A227" s="175" t="s">
        <v>28</v>
      </c>
      <c r="B227" s="176"/>
      <c r="C227" s="21">
        <f>C226/(SUM(S197:S220))</f>
        <v>0.58333333333333337</v>
      </c>
      <c r="D227" s="21">
        <f>D226/(SUM(S197:S220))</f>
        <v>1</v>
      </c>
      <c r="E227" s="21">
        <f>E226/(SUM(S197:S220))</f>
        <v>1</v>
      </c>
      <c r="F227" s="21">
        <f>F226/(SUM(S197:S220))</f>
        <v>1</v>
      </c>
      <c r="G227" s="21">
        <f>G226/(SUM(S197:S220))</f>
        <v>1</v>
      </c>
      <c r="H227" s="21">
        <f>H226/(SUM(S197:S220))</f>
        <v>1</v>
      </c>
      <c r="I227" s="21">
        <f>I226/(SUM(S197:S220))</f>
        <v>1</v>
      </c>
      <c r="J227" s="21">
        <f>J226/(SUM(S197:S220))</f>
        <v>1</v>
      </c>
      <c r="K227" s="21">
        <f>K226/(SUM(S197:S220))</f>
        <v>0</v>
      </c>
      <c r="L227" s="21">
        <f>L226/(SUM(S197:S220))</f>
        <v>0.58333333333333337</v>
      </c>
      <c r="M227" s="21">
        <f>M226/(SUM(S197:S220))</f>
        <v>0.58333333333333337</v>
      </c>
      <c r="N227" s="21">
        <f>N226/(SUM(S197:S220))</f>
        <v>0.58333333333333337</v>
      </c>
      <c r="O227" s="21">
        <f>O226/(SUM(S197:S220))</f>
        <v>0.58333333333333337</v>
      </c>
      <c r="P227" s="21">
        <f>P226/(SUM(S197:S220))</f>
        <v>0.58333333333333337</v>
      </c>
      <c r="Q227" s="21">
        <f>Q226/(SUM(S197:S220))</f>
        <v>0.58333333333333337</v>
      </c>
      <c r="R227" s="21">
        <f>R226/(SUM(S197:S220))</f>
        <v>0.58333333333333337</v>
      </c>
    </row>
    <row r="229" spans="1:19">
      <c r="A229" s="1">
        <v>8</v>
      </c>
      <c r="B229" s="2">
        <v>0</v>
      </c>
      <c r="C229" s="17">
        <v>26.8</v>
      </c>
      <c r="D229" s="16">
        <v>21.72</v>
      </c>
      <c r="E229" s="16">
        <v>0.3</v>
      </c>
      <c r="F229" s="16">
        <v>1.18</v>
      </c>
      <c r="G229" s="16">
        <v>1.34</v>
      </c>
      <c r="H229" s="16">
        <v>2.52</v>
      </c>
      <c r="I229" s="16">
        <v>3.32</v>
      </c>
      <c r="J229" s="16">
        <v>23</v>
      </c>
      <c r="K229" s="104" t="s">
        <v>110</v>
      </c>
      <c r="L229" s="17">
        <v>26.7</v>
      </c>
      <c r="M229" s="17">
        <v>76.8</v>
      </c>
      <c r="N229" s="19">
        <v>1012.8</v>
      </c>
      <c r="O229" s="17">
        <v>2</v>
      </c>
      <c r="P229" s="17">
        <v>2.41</v>
      </c>
      <c r="Q229" s="16">
        <v>62.85</v>
      </c>
      <c r="R229" s="18">
        <v>0</v>
      </c>
      <c r="S229">
        <v>1</v>
      </c>
    </row>
    <row r="230" spans="1:19">
      <c r="A230" s="1">
        <v>8</v>
      </c>
      <c r="B230" s="2">
        <v>4.1666666666666664E-2</v>
      </c>
      <c r="C230" s="17">
        <v>26.7</v>
      </c>
      <c r="D230" s="16">
        <v>21.68</v>
      </c>
      <c r="E230" s="16">
        <v>0.28999999999999998</v>
      </c>
      <c r="F230" s="16">
        <v>1.44</v>
      </c>
      <c r="G230" s="16">
        <v>0.78</v>
      </c>
      <c r="H230" s="16">
        <v>2.2200000000000002</v>
      </c>
      <c r="I230" s="16">
        <v>3.25</v>
      </c>
      <c r="J230" s="16">
        <v>27</v>
      </c>
      <c r="K230" s="104" t="s">
        <v>110</v>
      </c>
      <c r="L230" s="17">
        <v>26.6</v>
      </c>
      <c r="M230" s="17">
        <v>76.7</v>
      </c>
      <c r="N230" s="19">
        <v>1012.1</v>
      </c>
      <c r="O230" s="17">
        <v>2</v>
      </c>
      <c r="P230" s="17">
        <v>2.4700000000000002</v>
      </c>
      <c r="Q230" s="16">
        <v>66.11</v>
      </c>
      <c r="R230" s="18">
        <v>0</v>
      </c>
      <c r="S230">
        <v>1</v>
      </c>
    </row>
    <row r="231" spans="1:19">
      <c r="A231" s="1">
        <v>8</v>
      </c>
      <c r="B231" s="2">
        <v>8.3333333333333301E-2</v>
      </c>
      <c r="C231" s="17">
        <v>26.7</v>
      </c>
      <c r="D231" s="16">
        <v>21.39</v>
      </c>
      <c r="E231" s="16">
        <v>0.28000000000000003</v>
      </c>
      <c r="F231" s="16">
        <v>1.0900000000000001</v>
      </c>
      <c r="G231" s="16">
        <v>0.62</v>
      </c>
      <c r="H231" s="16">
        <v>1.72</v>
      </c>
      <c r="I231" s="16">
        <v>2.73</v>
      </c>
      <c r="J231" s="16">
        <v>19</v>
      </c>
      <c r="K231" s="104" t="s">
        <v>110</v>
      </c>
      <c r="L231" s="17">
        <v>26.5</v>
      </c>
      <c r="M231" s="17">
        <v>77.2</v>
      </c>
      <c r="N231" s="19">
        <v>1011.5</v>
      </c>
      <c r="O231" s="17">
        <v>2</v>
      </c>
      <c r="P231" s="17">
        <v>2.23</v>
      </c>
      <c r="Q231" s="16">
        <v>67.599999999999994</v>
      </c>
      <c r="R231" s="18">
        <v>0</v>
      </c>
      <c r="S231">
        <v>1</v>
      </c>
    </row>
    <row r="232" spans="1:19">
      <c r="A232" s="1">
        <v>8</v>
      </c>
      <c r="B232" s="2">
        <v>0.125</v>
      </c>
      <c r="C232" s="17">
        <v>26.8</v>
      </c>
      <c r="D232" s="16">
        <v>21.61</v>
      </c>
      <c r="E232" s="16">
        <v>0.27</v>
      </c>
      <c r="F232" s="16">
        <v>1.1200000000000001</v>
      </c>
      <c r="G232" s="16">
        <v>0.52</v>
      </c>
      <c r="H232" s="16">
        <v>1.65</v>
      </c>
      <c r="I232" s="16">
        <v>2.46</v>
      </c>
      <c r="J232" s="16">
        <v>17</v>
      </c>
      <c r="K232" s="104" t="s">
        <v>110</v>
      </c>
      <c r="L232" s="17">
        <v>26.3</v>
      </c>
      <c r="M232" s="17">
        <v>77.2</v>
      </c>
      <c r="N232" s="19">
        <v>1011.1</v>
      </c>
      <c r="O232" s="17">
        <v>2</v>
      </c>
      <c r="P232" s="17">
        <v>1.82</v>
      </c>
      <c r="Q232" s="16">
        <v>74.13</v>
      </c>
      <c r="R232" s="18">
        <v>0</v>
      </c>
      <c r="S232">
        <v>1</v>
      </c>
    </row>
    <row r="233" spans="1:19">
      <c r="A233" s="1">
        <v>8</v>
      </c>
      <c r="B233" s="2">
        <v>0.16666666666666699</v>
      </c>
      <c r="C233" s="17">
        <v>26.8</v>
      </c>
      <c r="D233" s="16">
        <v>21.28</v>
      </c>
      <c r="E233" s="16">
        <v>0.28000000000000003</v>
      </c>
      <c r="F233" s="16">
        <v>1.0900000000000001</v>
      </c>
      <c r="G233" s="16">
        <v>0.46</v>
      </c>
      <c r="H233" s="16">
        <v>1.55</v>
      </c>
      <c r="I233" s="16">
        <v>3.45</v>
      </c>
      <c r="J233" s="16">
        <v>22</v>
      </c>
      <c r="K233" s="104" t="s">
        <v>110</v>
      </c>
      <c r="L233" s="17">
        <v>26.2</v>
      </c>
      <c r="M233" s="17">
        <v>77</v>
      </c>
      <c r="N233" s="19">
        <v>1011.1</v>
      </c>
      <c r="O233" s="17">
        <v>2</v>
      </c>
      <c r="P233" s="17">
        <v>1.84</v>
      </c>
      <c r="Q233" s="16">
        <v>75.38</v>
      </c>
      <c r="R233" s="18">
        <v>0</v>
      </c>
      <c r="S233">
        <v>1</v>
      </c>
    </row>
    <row r="234" spans="1:19">
      <c r="A234" s="1">
        <v>8</v>
      </c>
      <c r="B234" s="2">
        <v>0.20833333333333301</v>
      </c>
      <c r="C234" s="17">
        <v>26.8</v>
      </c>
      <c r="D234" s="16">
        <v>17.25</v>
      </c>
      <c r="E234" s="16">
        <v>0.33</v>
      </c>
      <c r="F234" s="16">
        <v>1.07</v>
      </c>
      <c r="G234" s="16">
        <v>1.86</v>
      </c>
      <c r="H234" s="16">
        <v>2.93</v>
      </c>
      <c r="I234" s="16">
        <v>2.98</v>
      </c>
      <c r="J234" s="16">
        <v>25</v>
      </c>
      <c r="K234" s="104" t="s">
        <v>110</v>
      </c>
      <c r="L234" s="17">
        <v>25.7</v>
      </c>
      <c r="M234" s="17">
        <v>79.3</v>
      </c>
      <c r="N234" s="19">
        <v>1011.6</v>
      </c>
      <c r="O234" s="17">
        <v>2</v>
      </c>
      <c r="P234" s="17">
        <v>1.69</v>
      </c>
      <c r="Q234" s="16">
        <v>115.84</v>
      </c>
      <c r="R234" s="18">
        <v>0</v>
      </c>
      <c r="S234">
        <v>1</v>
      </c>
    </row>
    <row r="235" spans="1:19">
      <c r="A235" s="1">
        <v>8</v>
      </c>
      <c r="B235" s="2">
        <v>0.25</v>
      </c>
      <c r="C235" s="17">
        <v>26.8</v>
      </c>
      <c r="D235" s="16">
        <v>11.84</v>
      </c>
      <c r="E235" s="16">
        <v>0.36</v>
      </c>
      <c r="F235" s="16">
        <v>1.54</v>
      </c>
      <c r="G235" s="16">
        <v>5.52</v>
      </c>
      <c r="H235" s="16">
        <v>7.06</v>
      </c>
      <c r="I235" s="16">
        <v>2.78</v>
      </c>
      <c r="J235" s="16">
        <v>25</v>
      </c>
      <c r="K235" s="104" t="s">
        <v>110</v>
      </c>
      <c r="L235" s="17">
        <v>25.5</v>
      </c>
      <c r="M235" s="17">
        <v>80.7</v>
      </c>
      <c r="N235" s="19">
        <v>1012.3</v>
      </c>
      <c r="O235" s="17">
        <v>34</v>
      </c>
      <c r="P235" s="17">
        <v>1.81</v>
      </c>
      <c r="Q235" s="16">
        <v>122.19</v>
      </c>
      <c r="R235" s="18">
        <v>0</v>
      </c>
      <c r="S235">
        <v>1</v>
      </c>
    </row>
    <row r="236" spans="1:19">
      <c r="A236" s="1">
        <v>8</v>
      </c>
      <c r="B236" s="2">
        <v>0.29166666666666702</v>
      </c>
      <c r="C236" s="17">
        <v>26.8</v>
      </c>
      <c r="D236" s="16">
        <v>13.79</v>
      </c>
      <c r="E236" s="16">
        <v>0.42</v>
      </c>
      <c r="F236" s="16">
        <v>3.29</v>
      </c>
      <c r="G236" s="16">
        <v>6.98</v>
      </c>
      <c r="H236" s="16">
        <v>10.27</v>
      </c>
      <c r="I236" s="16">
        <v>2.71</v>
      </c>
      <c r="J236" s="16">
        <v>34</v>
      </c>
      <c r="K236" s="104" t="s">
        <v>110</v>
      </c>
      <c r="L236" s="17">
        <v>26.5</v>
      </c>
      <c r="M236" s="17">
        <v>75.099999999999994</v>
      </c>
      <c r="N236" s="19">
        <v>1012.9</v>
      </c>
      <c r="O236" s="17">
        <v>147</v>
      </c>
      <c r="P236" s="17">
        <v>2.14</v>
      </c>
      <c r="Q236" s="16">
        <v>100.04</v>
      </c>
      <c r="R236" s="18">
        <v>0</v>
      </c>
      <c r="S236">
        <v>1</v>
      </c>
    </row>
    <row r="237" spans="1:19">
      <c r="A237" s="1">
        <v>8</v>
      </c>
      <c r="B237" s="2">
        <v>0.33333333333333298</v>
      </c>
      <c r="C237" s="17">
        <v>26.4</v>
      </c>
      <c r="D237" s="16">
        <v>21.91</v>
      </c>
      <c r="E237" s="16">
        <v>0.32</v>
      </c>
      <c r="F237" s="16">
        <v>3.45</v>
      </c>
      <c r="G237" s="16">
        <v>2.98</v>
      </c>
      <c r="H237" s="16">
        <v>6.42</v>
      </c>
      <c r="I237" s="16">
        <v>2.1800000000000002</v>
      </c>
      <c r="J237" s="16">
        <v>22</v>
      </c>
      <c r="K237" s="104" t="s">
        <v>110</v>
      </c>
      <c r="L237" s="17">
        <v>27.9</v>
      </c>
      <c r="M237" s="17">
        <v>66.099999999999994</v>
      </c>
      <c r="N237" s="19">
        <v>1013.4</v>
      </c>
      <c r="O237" s="17">
        <v>404</v>
      </c>
      <c r="P237" s="16">
        <v>3.99</v>
      </c>
      <c r="Q237" s="16">
        <v>59.02</v>
      </c>
      <c r="R237" s="18">
        <v>0</v>
      </c>
      <c r="S237">
        <v>1</v>
      </c>
    </row>
    <row r="238" spans="1:19">
      <c r="A238" s="1">
        <v>8</v>
      </c>
      <c r="B238" s="2">
        <v>0.375</v>
      </c>
      <c r="C238" s="17">
        <v>26.2</v>
      </c>
      <c r="D238" s="16">
        <v>21.93</v>
      </c>
      <c r="E238" s="16">
        <v>0.32</v>
      </c>
      <c r="F238" s="16">
        <v>3.02</v>
      </c>
      <c r="G238" s="16">
        <v>3.2</v>
      </c>
      <c r="H238" s="16">
        <v>6.22</v>
      </c>
      <c r="I238" s="16">
        <v>2.14</v>
      </c>
      <c r="J238" s="16">
        <v>26</v>
      </c>
      <c r="K238" s="104" t="s">
        <v>110</v>
      </c>
      <c r="L238" s="17">
        <v>28.7</v>
      </c>
      <c r="M238" s="17">
        <v>63.2</v>
      </c>
      <c r="N238" s="19">
        <v>1013.6</v>
      </c>
      <c r="O238" s="17">
        <v>418</v>
      </c>
      <c r="P238" s="16">
        <v>3.95</v>
      </c>
      <c r="Q238" s="16">
        <v>64.34</v>
      </c>
      <c r="R238" s="18">
        <v>0</v>
      </c>
      <c r="S238">
        <v>1</v>
      </c>
    </row>
    <row r="239" spans="1:19">
      <c r="A239" s="1">
        <v>8</v>
      </c>
      <c r="B239" s="2">
        <v>0.41666666666666702</v>
      </c>
      <c r="C239" s="17">
        <v>26.3</v>
      </c>
      <c r="D239" s="16">
        <v>23.59</v>
      </c>
      <c r="E239" s="16">
        <v>0.28000000000000003</v>
      </c>
      <c r="F239" s="16">
        <v>2.13</v>
      </c>
      <c r="G239" s="16">
        <v>2.39</v>
      </c>
      <c r="H239" s="16">
        <v>4.5199999999999996</v>
      </c>
      <c r="I239" s="16">
        <v>2.12</v>
      </c>
      <c r="J239" s="16">
        <v>20</v>
      </c>
      <c r="K239" s="104" t="s">
        <v>110</v>
      </c>
      <c r="L239" s="17">
        <v>29.3</v>
      </c>
      <c r="M239" s="17">
        <v>60.5</v>
      </c>
      <c r="N239" s="19">
        <v>1013.8</v>
      </c>
      <c r="O239" s="17">
        <v>723</v>
      </c>
      <c r="P239" s="16">
        <v>4.22</v>
      </c>
      <c r="Q239" s="16">
        <v>64.77</v>
      </c>
      <c r="R239" s="18">
        <v>0</v>
      </c>
      <c r="S239">
        <v>1</v>
      </c>
    </row>
    <row r="240" spans="1:19">
      <c r="A240" s="1">
        <v>8</v>
      </c>
      <c r="B240" s="2">
        <v>0.45833333333333298</v>
      </c>
      <c r="C240" s="17">
        <v>26.8</v>
      </c>
      <c r="D240" s="16">
        <v>22.73</v>
      </c>
      <c r="E240" s="16">
        <v>0.26</v>
      </c>
      <c r="F240" s="16">
        <v>2.0099999999999998</v>
      </c>
      <c r="G240" s="16">
        <v>2.02</v>
      </c>
      <c r="H240" s="16">
        <v>4.03</v>
      </c>
      <c r="I240" s="16">
        <v>2.33</v>
      </c>
      <c r="J240" s="16">
        <v>20</v>
      </c>
      <c r="K240" s="104" t="s">
        <v>110</v>
      </c>
      <c r="L240" s="17">
        <v>30.1</v>
      </c>
      <c r="M240" s="17">
        <v>55.9</v>
      </c>
      <c r="N240" s="19">
        <v>1013.4</v>
      </c>
      <c r="O240" s="17">
        <v>926</v>
      </c>
      <c r="P240" s="16">
        <v>4.58</v>
      </c>
      <c r="Q240" s="16">
        <v>58.34</v>
      </c>
      <c r="R240" s="18">
        <v>0</v>
      </c>
      <c r="S240">
        <v>1</v>
      </c>
    </row>
    <row r="241" spans="1:19">
      <c r="A241" s="1">
        <v>8</v>
      </c>
      <c r="B241" s="2">
        <v>0.5</v>
      </c>
      <c r="C241" s="17">
        <v>27.3</v>
      </c>
      <c r="D241" s="16">
        <v>22.67</v>
      </c>
      <c r="E241" s="16">
        <v>0.26</v>
      </c>
      <c r="F241" s="16">
        <v>1.96</v>
      </c>
      <c r="G241" s="16">
        <v>1.64</v>
      </c>
      <c r="H241" s="16">
        <v>3.6</v>
      </c>
      <c r="I241" s="16">
        <v>1.74</v>
      </c>
      <c r="J241" s="16">
        <v>18</v>
      </c>
      <c r="K241" s="104" t="s">
        <v>110</v>
      </c>
      <c r="L241" s="17">
        <v>30.3</v>
      </c>
      <c r="M241" s="17">
        <v>55.3</v>
      </c>
      <c r="N241" s="19">
        <v>1012.3</v>
      </c>
      <c r="O241" s="17">
        <v>949</v>
      </c>
      <c r="P241" s="16">
        <v>4.3899999999999997</v>
      </c>
      <c r="Q241" s="16">
        <v>53.94</v>
      </c>
      <c r="R241" s="18">
        <v>0</v>
      </c>
      <c r="S241">
        <v>1</v>
      </c>
    </row>
    <row r="242" spans="1:19">
      <c r="A242" s="1">
        <v>8</v>
      </c>
      <c r="B242" s="2">
        <v>0.54166666666666696</v>
      </c>
      <c r="C242" s="17">
        <v>27.5</v>
      </c>
      <c r="D242" s="16">
        <v>22.08</v>
      </c>
      <c r="E242" s="16">
        <v>0.27</v>
      </c>
      <c r="F242" s="16">
        <v>2.19</v>
      </c>
      <c r="G242" s="16">
        <v>1.6</v>
      </c>
      <c r="H242" s="16">
        <v>3.78</v>
      </c>
      <c r="I242" s="16">
        <v>1.36</v>
      </c>
      <c r="J242" s="16">
        <v>19</v>
      </c>
      <c r="K242" s="104" t="s">
        <v>110</v>
      </c>
      <c r="L242" s="17">
        <v>30</v>
      </c>
      <c r="M242" s="17">
        <v>55.9</v>
      </c>
      <c r="N242" s="19">
        <v>1011.2</v>
      </c>
      <c r="O242" s="17">
        <v>980</v>
      </c>
      <c r="P242" s="16">
        <v>4.54</v>
      </c>
      <c r="Q242" s="16">
        <v>54.34</v>
      </c>
      <c r="R242" s="18">
        <v>0</v>
      </c>
      <c r="S242">
        <v>1</v>
      </c>
    </row>
    <row r="243" spans="1:19">
      <c r="A243" s="1">
        <v>8</v>
      </c>
      <c r="B243" s="2">
        <v>0.58333333333333304</v>
      </c>
      <c r="C243" s="17">
        <v>27.4</v>
      </c>
      <c r="D243" s="16">
        <v>22.82</v>
      </c>
      <c r="E243" s="16">
        <v>0.28000000000000003</v>
      </c>
      <c r="F243" s="16">
        <v>2.13</v>
      </c>
      <c r="G243" s="16">
        <v>1.74</v>
      </c>
      <c r="H243" s="16">
        <v>3.88</v>
      </c>
      <c r="I243" s="16">
        <v>1.31</v>
      </c>
      <c r="J243" s="16">
        <v>15</v>
      </c>
      <c r="K243" s="104" t="s">
        <v>110</v>
      </c>
      <c r="L243" s="17">
        <v>30.1</v>
      </c>
      <c r="M243" s="17">
        <v>56</v>
      </c>
      <c r="N243" s="19">
        <v>1010.5</v>
      </c>
      <c r="O243" s="17">
        <v>751</v>
      </c>
      <c r="P243" s="16">
        <v>4.1100000000000003</v>
      </c>
      <c r="Q243" s="16">
        <v>50.89</v>
      </c>
      <c r="R243" s="18">
        <v>0</v>
      </c>
      <c r="S243">
        <v>1</v>
      </c>
    </row>
    <row r="244" spans="1:19">
      <c r="A244" s="1">
        <v>8</v>
      </c>
      <c r="B244" s="2">
        <v>0.625</v>
      </c>
      <c r="C244" s="17">
        <v>27.6</v>
      </c>
      <c r="D244" s="16">
        <v>20.14</v>
      </c>
      <c r="E244" s="16">
        <v>0.27</v>
      </c>
      <c r="F244" s="16">
        <v>2.11</v>
      </c>
      <c r="G244" s="16">
        <v>1.85</v>
      </c>
      <c r="H244" s="16">
        <v>3.96</v>
      </c>
      <c r="I244" s="16">
        <v>1.31</v>
      </c>
      <c r="J244" s="16">
        <v>18</v>
      </c>
      <c r="K244" s="104" t="s">
        <v>110</v>
      </c>
      <c r="L244" s="17">
        <v>29.7</v>
      </c>
      <c r="M244" s="17">
        <v>58.7</v>
      </c>
      <c r="N244" s="19">
        <v>1010.1</v>
      </c>
      <c r="O244" s="17">
        <v>567</v>
      </c>
      <c r="P244" s="16">
        <v>4.21</v>
      </c>
      <c r="Q244" s="16">
        <v>50.93</v>
      </c>
      <c r="R244" s="18">
        <v>0</v>
      </c>
      <c r="S244">
        <v>1</v>
      </c>
    </row>
    <row r="245" spans="1:19">
      <c r="A245" s="1">
        <v>8</v>
      </c>
      <c r="B245" s="2">
        <v>0.66666666666666696</v>
      </c>
      <c r="C245" s="17">
        <v>27.4</v>
      </c>
      <c r="D245" s="16">
        <v>19.71</v>
      </c>
      <c r="E245" s="16">
        <v>0.27</v>
      </c>
      <c r="F245" s="16">
        <v>1.97</v>
      </c>
      <c r="G245" s="16">
        <v>1.9</v>
      </c>
      <c r="H245" s="16">
        <v>3.87</v>
      </c>
      <c r="I245" s="16">
        <v>1.31</v>
      </c>
      <c r="J245" s="16">
        <v>21</v>
      </c>
      <c r="K245" s="104" t="s">
        <v>110</v>
      </c>
      <c r="L245" s="17">
        <v>29.2</v>
      </c>
      <c r="M245" s="17">
        <v>61.8</v>
      </c>
      <c r="N245" s="19">
        <v>1010.2</v>
      </c>
      <c r="O245" s="17">
        <v>355</v>
      </c>
      <c r="P245" s="16">
        <v>3.9</v>
      </c>
      <c r="Q245" s="16">
        <v>47.39</v>
      </c>
      <c r="R245" s="18">
        <v>0</v>
      </c>
      <c r="S245">
        <v>1</v>
      </c>
    </row>
    <row r="246" spans="1:19">
      <c r="A246" s="1">
        <v>8</v>
      </c>
      <c r="B246" s="2">
        <v>0.70833333333333304</v>
      </c>
      <c r="C246" s="17">
        <v>26.7</v>
      </c>
      <c r="D246" s="16">
        <v>20.58</v>
      </c>
      <c r="E246" s="16">
        <v>0.28999999999999998</v>
      </c>
      <c r="F246" s="16">
        <v>2.08</v>
      </c>
      <c r="G246" s="16">
        <v>2.46</v>
      </c>
      <c r="H246" s="16">
        <v>4.54</v>
      </c>
      <c r="I246" s="16">
        <v>1.83</v>
      </c>
      <c r="J246" s="16">
        <v>25</v>
      </c>
      <c r="K246" s="104" t="s">
        <v>110</v>
      </c>
      <c r="L246" s="17">
        <v>28.4</v>
      </c>
      <c r="M246" s="17">
        <v>66.599999999999994</v>
      </c>
      <c r="N246" s="19">
        <v>1010.7</v>
      </c>
      <c r="O246" s="17">
        <v>122</v>
      </c>
      <c r="P246" s="16">
        <v>3.47</v>
      </c>
      <c r="Q246" s="16">
        <v>44.18</v>
      </c>
      <c r="R246" s="18">
        <v>0</v>
      </c>
      <c r="S246">
        <v>1</v>
      </c>
    </row>
    <row r="247" spans="1:19">
      <c r="A247" s="1">
        <v>8</v>
      </c>
      <c r="B247" s="2">
        <v>0.75</v>
      </c>
      <c r="C247" s="17">
        <v>26.5</v>
      </c>
      <c r="D247" s="16">
        <v>18.57</v>
      </c>
      <c r="E247" s="16">
        <v>0.43</v>
      </c>
      <c r="F247" s="16">
        <v>2.4300000000000002</v>
      </c>
      <c r="G247" s="16">
        <v>3.37</v>
      </c>
      <c r="H247" s="16">
        <v>5.8</v>
      </c>
      <c r="I247" s="16">
        <v>2.1</v>
      </c>
      <c r="J247" s="16">
        <v>25</v>
      </c>
      <c r="K247" s="104" t="s">
        <v>110</v>
      </c>
      <c r="L247" s="17">
        <v>27.5</v>
      </c>
      <c r="M247" s="17">
        <v>71.2</v>
      </c>
      <c r="N247" s="19">
        <v>1011.1</v>
      </c>
      <c r="O247" s="17">
        <v>8</v>
      </c>
      <c r="P247" s="16">
        <v>2.82</v>
      </c>
      <c r="Q247" s="16">
        <v>39.340000000000003</v>
      </c>
      <c r="R247" s="18">
        <v>0</v>
      </c>
      <c r="S247">
        <v>1</v>
      </c>
    </row>
    <row r="248" spans="1:19">
      <c r="A248" s="1">
        <v>8</v>
      </c>
      <c r="B248" s="2">
        <v>0.79166666666666696</v>
      </c>
      <c r="C248" s="17">
        <v>26.7</v>
      </c>
      <c r="D248" s="16">
        <v>13.76</v>
      </c>
      <c r="E248" s="16">
        <v>0.34</v>
      </c>
      <c r="F248" s="16">
        <v>2</v>
      </c>
      <c r="G248" s="16">
        <v>6.22</v>
      </c>
      <c r="H248" s="16">
        <v>8.2200000000000006</v>
      </c>
      <c r="I248" s="16">
        <v>2.5299999999999998</v>
      </c>
      <c r="J248" s="16">
        <v>21</v>
      </c>
      <c r="K248" s="104" t="s">
        <v>110</v>
      </c>
      <c r="L248" s="17">
        <v>27.1</v>
      </c>
      <c r="M248" s="17">
        <v>73.3</v>
      </c>
      <c r="N248" s="19">
        <v>1011.5</v>
      </c>
      <c r="O248" s="17">
        <v>1</v>
      </c>
      <c r="P248" s="16">
        <v>2.4700000000000002</v>
      </c>
      <c r="Q248" s="16">
        <v>16.829999999999998</v>
      </c>
      <c r="R248" s="18">
        <v>0</v>
      </c>
      <c r="S248">
        <v>1</v>
      </c>
    </row>
    <row r="249" spans="1:19">
      <c r="A249" s="1">
        <v>8</v>
      </c>
      <c r="B249" s="2">
        <v>0.83333333333333304</v>
      </c>
      <c r="C249" s="17">
        <v>26.8</v>
      </c>
      <c r="D249" s="16">
        <v>14.69</v>
      </c>
      <c r="E249" s="16">
        <v>0.32</v>
      </c>
      <c r="F249" s="16">
        <v>1.79</v>
      </c>
      <c r="G249" s="16">
        <v>5.91</v>
      </c>
      <c r="H249" s="16">
        <v>7.71</v>
      </c>
      <c r="I249" s="16">
        <v>3.04</v>
      </c>
      <c r="J249" s="16">
        <v>24</v>
      </c>
      <c r="K249" s="104" t="s">
        <v>110</v>
      </c>
      <c r="L249" s="17">
        <v>26.9</v>
      </c>
      <c r="M249" s="17">
        <v>76.2</v>
      </c>
      <c r="N249" s="19">
        <v>1012.3</v>
      </c>
      <c r="O249" s="17">
        <v>2</v>
      </c>
      <c r="P249" s="16">
        <v>2.71</v>
      </c>
      <c r="Q249" s="16">
        <v>21.45</v>
      </c>
      <c r="R249" s="18">
        <v>0</v>
      </c>
      <c r="S249">
        <v>1</v>
      </c>
    </row>
    <row r="250" spans="1:19">
      <c r="A250" s="1">
        <v>8</v>
      </c>
      <c r="B250" s="2">
        <v>0.875</v>
      </c>
      <c r="C250" s="17">
        <v>26.8</v>
      </c>
      <c r="D250" s="16">
        <v>15.58</v>
      </c>
      <c r="E250" s="16">
        <v>0.28999999999999998</v>
      </c>
      <c r="F250" s="16">
        <v>1.53</v>
      </c>
      <c r="G250" s="16">
        <v>4.04</v>
      </c>
      <c r="H250" s="16">
        <v>5.57</v>
      </c>
      <c r="I250" s="16">
        <v>3.2</v>
      </c>
      <c r="J250" s="16">
        <v>19</v>
      </c>
      <c r="K250" s="104" t="s">
        <v>110</v>
      </c>
      <c r="L250" s="17">
        <v>26.8</v>
      </c>
      <c r="M250" s="17">
        <v>76.400000000000006</v>
      </c>
      <c r="N250" s="19">
        <v>1012.7</v>
      </c>
      <c r="O250" s="17">
        <v>2</v>
      </c>
      <c r="P250" s="16">
        <v>2.88</v>
      </c>
      <c r="Q250" s="16">
        <v>24.07</v>
      </c>
      <c r="R250" s="18">
        <v>0</v>
      </c>
      <c r="S250">
        <v>1</v>
      </c>
    </row>
    <row r="251" spans="1:19">
      <c r="A251" s="1">
        <v>8</v>
      </c>
      <c r="B251" s="2">
        <v>0.91666666666666696</v>
      </c>
      <c r="C251" s="17">
        <v>26.8</v>
      </c>
      <c r="D251" s="16">
        <v>17.309999999999999</v>
      </c>
      <c r="E251" s="16">
        <v>0.26</v>
      </c>
      <c r="F251" s="16">
        <v>1.2</v>
      </c>
      <c r="G251" s="16">
        <v>2.84</v>
      </c>
      <c r="H251" s="16">
        <v>4.04</v>
      </c>
      <c r="I251" s="16">
        <v>3.69</v>
      </c>
      <c r="J251" s="16">
        <v>20</v>
      </c>
      <c r="K251" s="104" t="s">
        <v>110</v>
      </c>
      <c r="L251" s="17">
        <v>26.7</v>
      </c>
      <c r="M251" s="17">
        <v>75.900000000000006</v>
      </c>
      <c r="N251" s="19">
        <v>1013</v>
      </c>
      <c r="O251" s="17">
        <v>2</v>
      </c>
      <c r="P251" s="16">
        <v>2.63</v>
      </c>
      <c r="Q251" s="16">
        <v>32.86</v>
      </c>
      <c r="R251" s="18">
        <v>0</v>
      </c>
      <c r="S251">
        <v>1</v>
      </c>
    </row>
    <row r="252" spans="1:19">
      <c r="A252" s="1">
        <v>8</v>
      </c>
      <c r="B252" s="2">
        <v>0.95833333333333304</v>
      </c>
      <c r="C252" s="17">
        <v>26.8</v>
      </c>
      <c r="D252" s="16">
        <v>18.18</v>
      </c>
      <c r="E252" s="16">
        <v>0.24</v>
      </c>
      <c r="F252" s="16">
        <v>1.1499999999999999</v>
      </c>
      <c r="G252" s="16">
        <v>1.51</v>
      </c>
      <c r="H252" s="16">
        <v>2.66</v>
      </c>
      <c r="I252" s="16">
        <v>4.04</v>
      </c>
      <c r="J252" s="16">
        <v>15</v>
      </c>
      <c r="K252" s="104" t="s">
        <v>110</v>
      </c>
      <c r="L252" s="17">
        <v>26.7</v>
      </c>
      <c r="M252" s="17">
        <v>75.400000000000006</v>
      </c>
      <c r="N252" s="19">
        <v>1013.1</v>
      </c>
      <c r="O252" s="17">
        <v>2</v>
      </c>
      <c r="P252" s="16">
        <v>3.07</v>
      </c>
      <c r="Q252" s="16">
        <v>41.93</v>
      </c>
      <c r="R252" s="18">
        <v>0</v>
      </c>
      <c r="S252">
        <v>1</v>
      </c>
    </row>
    <row r="254" spans="1:19">
      <c r="A254" s="169" t="s">
        <v>39</v>
      </c>
      <c r="B254" s="170"/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</row>
    <row r="255" spans="1:19">
      <c r="A255" s="167" t="s">
        <v>2</v>
      </c>
      <c r="B255" s="168"/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24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</row>
    <row r="256" spans="1:19">
      <c r="A256" s="163" t="s">
        <v>3</v>
      </c>
      <c r="B256" s="164"/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</row>
    <row r="257" spans="1:19">
      <c r="A257" s="165" t="s">
        <v>4</v>
      </c>
      <c r="B257" s="166"/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</row>
    <row r="258" spans="1:19">
      <c r="A258" s="173" t="s">
        <v>27</v>
      </c>
      <c r="B258" s="174"/>
      <c r="C258" s="20">
        <f t="shared" ref="C258:R258" si="7">24-C254-C255-C256-C257</f>
        <v>24</v>
      </c>
      <c r="D258" s="20">
        <f t="shared" si="7"/>
        <v>24</v>
      </c>
      <c r="E258" s="20">
        <f t="shared" si="7"/>
        <v>24</v>
      </c>
      <c r="F258" s="20">
        <f t="shared" si="7"/>
        <v>24</v>
      </c>
      <c r="G258" s="20">
        <f t="shared" si="7"/>
        <v>24</v>
      </c>
      <c r="H258" s="20">
        <f t="shared" si="7"/>
        <v>24</v>
      </c>
      <c r="I258" s="20">
        <f t="shared" si="7"/>
        <v>24</v>
      </c>
      <c r="J258" s="20">
        <f t="shared" si="7"/>
        <v>24</v>
      </c>
      <c r="K258" s="20">
        <f t="shared" si="7"/>
        <v>0</v>
      </c>
      <c r="L258" s="20">
        <f t="shared" si="7"/>
        <v>24</v>
      </c>
      <c r="M258" s="20">
        <f t="shared" si="7"/>
        <v>24</v>
      </c>
      <c r="N258" s="20">
        <f t="shared" si="7"/>
        <v>24</v>
      </c>
      <c r="O258" s="20">
        <f t="shared" si="7"/>
        <v>24</v>
      </c>
      <c r="P258" s="20">
        <f t="shared" si="7"/>
        <v>24</v>
      </c>
      <c r="Q258" s="20">
        <f t="shared" si="7"/>
        <v>24</v>
      </c>
      <c r="R258" s="20">
        <f t="shared" si="7"/>
        <v>24</v>
      </c>
    </row>
    <row r="259" spans="1:19">
      <c r="A259" s="175" t="s">
        <v>28</v>
      </c>
      <c r="B259" s="176"/>
      <c r="C259" s="21">
        <f>C258/(SUM(S229:S252))</f>
        <v>1</v>
      </c>
      <c r="D259" s="21">
        <f>D258/(SUM(S229:S252))</f>
        <v>1</v>
      </c>
      <c r="E259" s="21">
        <f>E258/(SUM(S229:S252))</f>
        <v>1</v>
      </c>
      <c r="F259" s="21">
        <f>F258/(SUM(S229:S252))</f>
        <v>1</v>
      </c>
      <c r="G259" s="21">
        <f>G258/(SUM(S229:S252))</f>
        <v>1</v>
      </c>
      <c r="H259" s="21">
        <f>H258/(SUM(S229:S252))</f>
        <v>1</v>
      </c>
      <c r="I259" s="21">
        <f>I258/(SUM(S229:S252))</f>
        <v>1</v>
      </c>
      <c r="J259" s="21">
        <f>J258/(SUM(S229:S252))</f>
        <v>1</v>
      </c>
      <c r="K259" s="21">
        <f>K258/(SUM(S229:S252))</f>
        <v>0</v>
      </c>
      <c r="L259" s="21">
        <f>L258/(SUM(S229:S252))</f>
        <v>1</v>
      </c>
      <c r="M259" s="21">
        <f>M258/(SUM(S229:S252))</f>
        <v>1</v>
      </c>
      <c r="N259" s="21">
        <f>N258/(SUM(S229:S252))</f>
        <v>1</v>
      </c>
      <c r="O259" s="21">
        <f>O258/(SUM(S229:S252))</f>
        <v>1</v>
      </c>
      <c r="P259" s="21">
        <f>P258/(SUM(S229:S252))</f>
        <v>1</v>
      </c>
      <c r="Q259" s="21">
        <f>Q258/(SUM(S229:S252))</f>
        <v>1</v>
      </c>
      <c r="R259" s="21">
        <f>R258/(SUM(S229:S252))</f>
        <v>1</v>
      </c>
    </row>
    <row r="261" spans="1:19">
      <c r="A261" s="1">
        <v>9</v>
      </c>
      <c r="B261" s="2">
        <v>0</v>
      </c>
      <c r="C261" s="17">
        <v>26.8</v>
      </c>
      <c r="D261" s="16">
        <v>18.63</v>
      </c>
      <c r="E261" s="16">
        <v>0.23</v>
      </c>
      <c r="F261" s="16">
        <v>1.18</v>
      </c>
      <c r="G261" s="16">
        <v>0.89</v>
      </c>
      <c r="H261" s="16">
        <v>2.0699999999999998</v>
      </c>
      <c r="I261" s="16">
        <v>3.19</v>
      </c>
      <c r="J261" s="16">
        <v>18</v>
      </c>
      <c r="K261" s="104" t="s">
        <v>110</v>
      </c>
      <c r="L261" s="17">
        <v>26.6</v>
      </c>
      <c r="M261" s="17">
        <v>75.099999999999994</v>
      </c>
      <c r="N261" s="19">
        <v>1012.7</v>
      </c>
      <c r="O261" s="17">
        <v>2</v>
      </c>
      <c r="P261" s="17">
        <v>2.69</v>
      </c>
      <c r="Q261" s="16">
        <v>47.63</v>
      </c>
      <c r="R261" s="18">
        <v>0</v>
      </c>
      <c r="S261">
        <v>1</v>
      </c>
    </row>
    <row r="262" spans="1:19">
      <c r="A262" s="1">
        <v>9</v>
      </c>
      <c r="B262" s="2">
        <v>4.1666666666666664E-2</v>
      </c>
      <c r="C262" s="17">
        <v>26.7</v>
      </c>
      <c r="D262" s="16">
        <v>17.61</v>
      </c>
      <c r="E262" s="16">
        <v>0.28999999999999998</v>
      </c>
      <c r="F262" s="16">
        <v>1.18</v>
      </c>
      <c r="G262" s="16">
        <v>1.54</v>
      </c>
      <c r="H262" s="16">
        <v>2.72</v>
      </c>
      <c r="I262" s="16">
        <v>3.58</v>
      </c>
      <c r="J262" s="16">
        <v>12</v>
      </c>
      <c r="K262" s="104" t="s">
        <v>110</v>
      </c>
      <c r="L262" s="17">
        <v>26.5</v>
      </c>
      <c r="M262" s="17">
        <v>75.599999999999994</v>
      </c>
      <c r="N262" s="19">
        <v>1012.1</v>
      </c>
      <c r="O262" s="17">
        <v>2</v>
      </c>
      <c r="P262" s="17">
        <v>2.29</v>
      </c>
      <c r="Q262" s="16">
        <v>54.13</v>
      </c>
      <c r="R262" s="18">
        <v>0</v>
      </c>
      <c r="S262">
        <v>1</v>
      </c>
    </row>
    <row r="263" spans="1:19">
      <c r="A263" s="1">
        <v>9</v>
      </c>
      <c r="B263" s="2">
        <v>8.3333333333333301E-2</v>
      </c>
      <c r="C263" s="17">
        <v>26.8</v>
      </c>
      <c r="D263" s="16">
        <v>18.77</v>
      </c>
      <c r="E263" s="16">
        <v>0.28000000000000003</v>
      </c>
      <c r="F263" s="16">
        <v>1.03</v>
      </c>
      <c r="G263" s="16">
        <v>0.96</v>
      </c>
      <c r="H263" s="16">
        <v>1.99</v>
      </c>
      <c r="I263" s="16">
        <v>2.44</v>
      </c>
      <c r="J263" s="16">
        <v>14</v>
      </c>
      <c r="K263" s="104" t="s">
        <v>110</v>
      </c>
      <c r="L263" s="17">
        <v>26.4</v>
      </c>
      <c r="M263" s="17">
        <v>74.900000000000006</v>
      </c>
      <c r="N263" s="19">
        <v>1011.7</v>
      </c>
      <c r="O263" s="17">
        <v>2</v>
      </c>
      <c r="P263" s="17">
        <v>2.2000000000000002</v>
      </c>
      <c r="Q263" s="16">
        <v>54.81</v>
      </c>
      <c r="R263" s="18">
        <v>0</v>
      </c>
      <c r="S263">
        <v>1</v>
      </c>
    </row>
    <row r="264" spans="1:19">
      <c r="A264" s="1">
        <v>9</v>
      </c>
      <c r="B264" s="2">
        <v>0.125</v>
      </c>
      <c r="C264" s="17">
        <v>26.7</v>
      </c>
      <c r="D264" s="16">
        <v>19.89</v>
      </c>
      <c r="E264" s="16">
        <v>0.27</v>
      </c>
      <c r="F264" s="16">
        <v>1.1100000000000001</v>
      </c>
      <c r="G264" s="16">
        <v>0.66</v>
      </c>
      <c r="H264" s="16">
        <v>1.77</v>
      </c>
      <c r="I264" s="16">
        <v>1.45</v>
      </c>
      <c r="J264" s="16">
        <v>11</v>
      </c>
      <c r="K264" s="104" t="s">
        <v>110</v>
      </c>
      <c r="L264" s="17">
        <v>26.4</v>
      </c>
      <c r="M264" s="17">
        <v>75.400000000000006</v>
      </c>
      <c r="N264" s="19">
        <v>1011.3</v>
      </c>
      <c r="O264" s="17">
        <v>2</v>
      </c>
      <c r="P264" s="17">
        <v>2.65</v>
      </c>
      <c r="Q264" s="16">
        <v>49.97</v>
      </c>
      <c r="R264" s="18">
        <v>0</v>
      </c>
      <c r="S264">
        <v>1</v>
      </c>
    </row>
    <row r="265" spans="1:19">
      <c r="A265" s="1">
        <v>9</v>
      </c>
      <c r="B265" s="2">
        <v>0.16666666666666699</v>
      </c>
      <c r="C265" s="17">
        <v>26.7</v>
      </c>
      <c r="D265" s="16">
        <v>20.6</v>
      </c>
      <c r="E265" s="16">
        <v>0.28000000000000003</v>
      </c>
      <c r="F265" s="16">
        <v>1.0900000000000001</v>
      </c>
      <c r="G265" s="16">
        <v>0.38</v>
      </c>
      <c r="H265" s="16">
        <v>1.47</v>
      </c>
      <c r="I265" s="16">
        <v>1.35</v>
      </c>
      <c r="J265" s="16">
        <v>19</v>
      </c>
      <c r="K265" s="104" t="s">
        <v>110</v>
      </c>
      <c r="L265" s="17">
        <v>26.4</v>
      </c>
      <c r="M265" s="17">
        <v>75.900000000000006</v>
      </c>
      <c r="N265" s="19">
        <v>1011.4</v>
      </c>
      <c r="O265" s="17">
        <v>2</v>
      </c>
      <c r="P265" s="17">
        <v>2.35</v>
      </c>
      <c r="Q265" s="16">
        <v>57.03</v>
      </c>
      <c r="R265" s="18">
        <v>0</v>
      </c>
      <c r="S265">
        <v>1</v>
      </c>
    </row>
    <row r="266" spans="1:19">
      <c r="A266" s="1">
        <v>9</v>
      </c>
      <c r="B266" s="2">
        <v>0.20833333333333301</v>
      </c>
      <c r="C266" s="17">
        <v>26.7</v>
      </c>
      <c r="D266" s="16">
        <v>19.39</v>
      </c>
      <c r="E266" s="16">
        <v>0.28999999999999998</v>
      </c>
      <c r="F266" s="16">
        <v>1.08</v>
      </c>
      <c r="G266" s="16">
        <v>1.23</v>
      </c>
      <c r="H266" s="16">
        <v>2.31</v>
      </c>
      <c r="I266" s="16">
        <v>1.74</v>
      </c>
      <c r="J266" s="16">
        <v>27</v>
      </c>
      <c r="K266" s="104" t="s">
        <v>110</v>
      </c>
      <c r="L266" s="17">
        <v>26.2</v>
      </c>
      <c r="M266" s="17">
        <v>75.400000000000006</v>
      </c>
      <c r="N266" s="19">
        <v>1011.9</v>
      </c>
      <c r="O266" s="17">
        <v>2</v>
      </c>
      <c r="P266" s="17">
        <v>2.2599999999999998</v>
      </c>
      <c r="Q266" s="16">
        <v>56.18</v>
      </c>
      <c r="R266" s="18">
        <v>0</v>
      </c>
      <c r="S266">
        <v>1</v>
      </c>
    </row>
    <row r="267" spans="1:19">
      <c r="A267" s="1">
        <v>9</v>
      </c>
      <c r="B267" s="2">
        <v>0.25</v>
      </c>
      <c r="C267" s="17">
        <v>26.7</v>
      </c>
      <c r="D267" s="16">
        <v>17.09</v>
      </c>
      <c r="E267" s="16">
        <v>0.28999999999999998</v>
      </c>
      <c r="F267" s="16">
        <v>1.22</v>
      </c>
      <c r="G267" s="16">
        <v>2.66</v>
      </c>
      <c r="H267" s="16">
        <v>3.88</v>
      </c>
      <c r="I267" s="16">
        <v>1.53</v>
      </c>
      <c r="J267" s="16">
        <v>17</v>
      </c>
      <c r="K267" s="104" t="s">
        <v>110</v>
      </c>
      <c r="L267" s="17">
        <v>26.3</v>
      </c>
      <c r="M267" s="17">
        <v>76.599999999999994</v>
      </c>
      <c r="N267" s="19">
        <v>1012.6</v>
      </c>
      <c r="O267" s="17">
        <v>17</v>
      </c>
      <c r="P267" s="17">
        <v>1.85</v>
      </c>
      <c r="Q267" s="16">
        <v>64.959999999999994</v>
      </c>
      <c r="R267" s="18">
        <v>0</v>
      </c>
      <c r="S267">
        <v>1</v>
      </c>
    </row>
    <row r="268" spans="1:19">
      <c r="A268" s="1">
        <v>9</v>
      </c>
      <c r="B268" s="2">
        <v>0.29166666666666702</v>
      </c>
      <c r="C268" s="17">
        <v>26.6</v>
      </c>
      <c r="D268" s="16">
        <v>18.04</v>
      </c>
      <c r="E268" s="16">
        <v>0.31</v>
      </c>
      <c r="F268" s="16">
        <v>1.99</v>
      </c>
      <c r="G268" s="16">
        <v>3.33</v>
      </c>
      <c r="H268" s="16">
        <v>5.32</v>
      </c>
      <c r="I268" s="16">
        <v>1.95</v>
      </c>
      <c r="J268" s="16">
        <v>18</v>
      </c>
      <c r="K268" s="104" t="s">
        <v>110</v>
      </c>
      <c r="L268" s="17">
        <v>27.3</v>
      </c>
      <c r="M268" s="17">
        <v>71.599999999999994</v>
      </c>
      <c r="N268" s="19">
        <v>1013.3</v>
      </c>
      <c r="O268" s="17">
        <v>206</v>
      </c>
      <c r="P268" s="17">
        <v>3.09</v>
      </c>
      <c r="Q268" s="16">
        <v>73.23</v>
      </c>
      <c r="R268" s="18">
        <v>0</v>
      </c>
      <c r="S268">
        <v>1</v>
      </c>
    </row>
    <row r="269" spans="1:19">
      <c r="A269" s="1">
        <v>9</v>
      </c>
      <c r="B269" s="2">
        <v>0.33333333333333298</v>
      </c>
      <c r="C269" s="17">
        <v>26.2</v>
      </c>
      <c r="D269" s="16">
        <v>19.7</v>
      </c>
      <c r="E269" s="16">
        <v>0.32</v>
      </c>
      <c r="F269" s="16">
        <v>2.31</v>
      </c>
      <c r="G269" s="16">
        <v>2.4500000000000002</v>
      </c>
      <c r="H269" s="16">
        <v>4.76</v>
      </c>
      <c r="I269" s="16">
        <v>1.73</v>
      </c>
      <c r="J269" s="16">
        <v>26</v>
      </c>
      <c r="K269" s="104" t="s">
        <v>110</v>
      </c>
      <c r="L269" s="17">
        <v>28.1</v>
      </c>
      <c r="M269" s="17">
        <v>68.099999999999994</v>
      </c>
      <c r="N269" s="19">
        <v>1013.6</v>
      </c>
      <c r="O269" s="17">
        <v>368</v>
      </c>
      <c r="P269" s="16">
        <v>3.7</v>
      </c>
      <c r="Q269" s="16">
        <v>62.87</v>
      </c>
      <c r="R269" s="18">
        <v>0</v>
      </c>
      <c r="S269">
        <v>1</v>
      </c>
    </row>
    <row r="270" spans="1:19">
      <c r="A270" s="1">
        <v>9</v>
      </c>
      <c r="B270" s="2">
        <v>0.375</v>
      </c>
      <c r="C270" s="17">
        <v>26.2</v>
      </c>
      <c r="D270" s="16">
        <v>20.309999999999999</v>
      </c>
      <c r="E270" s="16">
        <v>0.3</v>
      </c>
      <c r="F270" s="16">
        <v>2.62</v>
      </c>
      <c r="G270" s="16">
        <v>2.04</v>
      </c>
      <c r="H270" s="16">
        <v>4.6500000000000004</v>
      </c>
      <c r="I270" s="16">
        <v>1.68</v>
      </c>
      <c r="J270" s="16">
        <v>24</v>
      </c>
      <c r="K270" s="104" t="s">
        <v>110</v>
      </c>
      <c r="L270" s="17">
        <v>29.1</v>
      </c>
      <c r="M270" s="17">
        <v>62.7</v>
      </c>
      <c r="N270" s="19">
        <v>1013.9</v>
      </c>
      <c r="O270" s="17">
        <v>649</v>
      </c>
      <c r="P270" s="16">
        <v>4.0999999999999996</v>
      </c>
      <c r="Q270" s="16">
        <v>70.83</v>
      </c>
      <c r="R270" s="18">
        <v>0</v>
      </c>
      <c r="S270">
        <v>1</v>
      </c>
    </row>
    <row r="271" spans="1:19">
      <c r="A271" s="1">
        <v>9</v>
      </c>
      <c r="B271" s="2">
        <v>0.41666666666666702</v>
      </c>
      <c r="C271" s="17">
        <v>26.2</v>
      </c>
      <c r="D271" s="16">
        <v>23.31</v>
      </c>
      <c r="E271" s="16">
        <v>0.3</v>
      </c>
      <c r="F271" s="16">
        <v>2.35</v>
      </c>
      <c r="G271" s="16">
        <v>1.9</v>
      </c>
      <c r="H271" s="16">
        <v>4.25</v>
      </c>
      <c r="I271" s="16">
        <v>1.64</v>
      </c>
      <c r="J271" s="16">
        <v>20</v>
      </c>
      <c r="K271" s="104" t="s">
        <v>110</v>
      </c>
      <c r="L271" s="17">
        <v>29.7</v>
      </c>
      <c r="M271" s="17">
        <v>59.8</v>
      </c>
      <c r="N271" s="19">
        <v>1014</v>
      </c>
      <c r="O271" s="17">
        <v>673</v>
      </c>
      <c r="P271" s="16">
        <v>4.0199999999999996</v>
      </c>
      <c r="Q271" s="16">
        <v>68.010000000000005</v>
      </c>
      <c r="R271" s="18">
        <v>0</v>
      </c>
      <c r="S271">
        <v>1</v>
      </c>
    </row>
    <row r="272" spans="1:19">
      <c r="A272" s="1">
        <v>9</v>
      </c>
      <c r="B272" s="2">
        <v>0.45833333333333298</v>
      </c>
      <c r="C272" s="17">
        <v>27.1</v>
      </c>
      <c r="D272" s="16">
        <v>22.56</v>
      </c>
      <c r="E272" s="16">
        <v>0.28000000000000003</v>
      </c>
      <c r="F272" s="16">
        <v>2.06</v>
      </c>
      <c r="G272" s="16">
        <v>1.7</v>
      </c>
      <c r="H272" s="16">
        <v>3.76</v>
      </c>
      <c r="I272" s="16">
        <v>1.81</v>
      </c>
      <c r="J272" s="16">
        <v>24</v>
      </c>
      <c r="K272" s="104" t="s">
        <v>110</v>
      </c>
      <c r="L272" s="17">
        <v>30.1</v>
      </c>
      <c r="M272" s="17">
        <v>57.5</v>
      </c>
      <c r="N272" s="19">
        <v>1013.5</v>
      </c>
      <c r="O272" s="17">
        <v>943</v>
      </c>
      <c r="P272" s="16">
        <v>4.3600000000000003</v>
      </c>
      <c r="Q272" s="16">
        <v>55.84</v>
      </c>
      <c r="R272" s="18">
        <v>0</v>
      </c>
      <c r="S272">
        <v>1</v>
      </c>
    </row>
    <row r="273" spans="1:19">
      <c r="A273" s="1">
        <v>9</v>
      </c>
      <c r="B273" s="2">
        <v>0.5</v>
      </c>
      <c r="C273" s="17">
        <v>27.4</v>
      </c>
      <c r="D273" s="16">
        <v>21.92</v>
      </c>
      <c r="E273" s="16">
        <v>0.28999999999999998</v>
      </c>
      <c r="F273" s="16">
        <v>2.14</v>
      </c>
      <c r="G273" s="16">
        <v>1.8</v>
      </c>
      <c r="H273" s="16">
        <v>3.94</v>
      </c>
      <c r="I273" s="16">
        <v>1.23</v>
      </c>
      <c r="J273" s="16">
        <v>24</v>
      </c>
      <c r="K273" s="104" t="s">
        <v>110</v>
      </c>
      <c r="L273" s="17">
        <v>30</v>
      </c>
      <c r="M273" s="17">
        <v>57.4</v>
      </c>
      <c r="N273" s="19">
        <v>1012.6</v>
      </c>
      <c r="O273" s="17">
        <v>775</v>
      </c>
      <c r="P273" s="16">
        <v>3.86</v>
      </c>
      <c r="Q273" s="16">
        <v>55.3</v>
      </c>
      <c r="R273" s="18">
        <v>0</v>
      </c>
      <c r="S273">
        <v>1</v>
      </c>
    </row>
    <row r="274" spans="1:19">
      <c r="A274" s="1">
        <v>9</v>
      </c>
      <c r="B274" s="2">
        <v>0.54166666666666696</v>
      </c>
      <c r="C274" s="17">
        <v>27.3</v>
      </c>
      <c r="D274" s="16">
        <v>21.26</v>
      </c>
      <c r="E274" s="16">
        <v>0.28000000000000003</v>
      </c>
      <c r="F274" s="16">
        <v>2.17</v>
      </c>
      <c r="G274" s="16">
        <v>1.66</v>
      </c>
      <c r="H274" s="16">
        <v>3.83</v>
      </c>
      <c r="I274" s="16">
        <v>1.06</v>
      </c>
      <c r="J274" s="16">
        <v>21</v>
      </c>
      <c r="K274" s="104" t="s">
        <v>110</v>
      </c>
      <c r="L274" s="17">
        <v>30.1</v>
      </c>
      <c r="M274" s="17">
        <v>57.4</v>
      </c>
      <c r="N274" s="19">
        <v>1011.3</v>
      </c>
      <c r="O274" s="17">
        <v>847</v>
      </c>
      <c r="P274" s="16">
        <v>3.68</v>
      </c>
      <c r="Q274" s="16">
        <v>56.07</v>
      </c>
      <c r="R274" s="18">
        <v>0</v>
      </c>
      <c r="S274">
        <v>1</v>
      </c>
    </row>
    <row r="275" spans="1:19">
      <c r="A275" s="1">
        <v>9</v>
      </c>
      <c r="B275" s="2">
        <v>0.58333333333333304</v>
      </c>
      <c r="C275" s="17">
        <v>27.5</v>
      </c>
      <c r="D275" s="16">
        <v>22.18</v>
      </c>
      <c r="E275" s="16">
        <v>0.27</v>
      </c>
      <c r="F275" s="16">
        <v>2.11</v>
      </c>
      <c r="G275" s="16">
        <v>1.52</v>
      </c>
      <c r="H275" s="16">
        <v>3.63</v>
      </c>
      <c r="I275" s="16">
        <v>0.96</v>
      </c>
      <c r="J275" s="16">
        <v>14</v>
      </c>
      <c r="K275" s="104" t="s">
        <v>110</v>
      </c>
      <c r="L275" s="17">
        <v>30.1</v>
      </c>
      <c r="M275" s="17">
        <v>55.9</v>
      </c>
      <c r="N275" s="19">
        <v>1010.4</v>
      </c>
      <c r="O275" s="17">
        <v>806</v>
      </c>
      <c r="P275" s="16">
        <v>3.73</v>
      </c>
      <c r="Q275" s="16">
        <v>52.15</v>
      </c>
      <c r="R275" s="18">
        <v>0</v>
      </c>
      <c r="S275">
        <v>1</v>
      </c>
    </row>
    <row r="276" spans="1:19">
      <c r="A276" s="1">
        <v>9</v>
      </c>
      <c r="B276" s="2">
        <v>0.625</v>
      </c>
      <c r="C276" s="17">
        <v>27.7</v>
      </c>
      <c r="D276" s="16">
        <v>22.09</v>
      </c>
      <c r="E276" s="16">
        <v>0.28999999999999998</v>
      </c>
      <c r="F276" s="16">
        <v>2.06</v>
      </c>
      <c r="G276" s="16">
        <v>1.85</v>
      </c>
      <c r="H276" s="16">
        <v>3.91</v>
      </c>
      <c r="I276" s="16">
        <v>0.85</v>
      </c>
      <c r="J276" s="16">
        <v>22</v>
      </c>
      <c r="K276" s="104" t="s">
        <v>110</v>
      </c>
      <c r="L276" s="17">
        <v>30.2</v>
      </c>
      <c r="M276" s="17">
        <v>54.9</v>
      </c>
      <c r="N276" s="19">
        <v>1009.8</v>
      </c>
      <c r="O276" s="17">
        <v>660</v>
      </c>
      <c r="P276" s="16">
        <v>3.86</v>
      </c>
      <c r="Q276" s="16">
        <v>33.03</v>
      </c>
      <c r="R276" s="18">
        <v>0</v>
      </c>
      <c r="S276">
        <v>1</v>
      </c>
    </row>
    <row r="277" spans="1:19">
      <c r="A277" s="1">
        <v>9</v>
      </c>
      <c r="B277" s="2">
        <v>0.66666666666666696</v>
      </c>
      <c r="C277" s="17">
        <v>27.6</v>
      </c>
      <c r="D277" s="16">
        <v>23.7</v>
      </c>
      <c r="E277" s="16">
        <v>0.28999999999999998</v>
      </c>
      <c r="F277" s="16">
        <v>1.89</v>
      </c>
      <c r="G277" s="16">
        <v>2.0099999999999998</v>
      </c>
      <c r="H277" s="16">
        <v>3.9</v>
      </c>
      <c r="I277" s="16">
        <v>0.9</v>
      </c>
      <c r="J277" s="16">
        <v>17</v>
      </c>
      <c r="K277" s="104" t="s">
        <v>110</v>
      </c>
      <c r="L277" s="17">
        <v>29.5</v>
      </c>
      <c r="M277" s="17">
        <v>60.1</v>
      </c>
      <c r="N277" s="19">
        <v>1009.8</v>
      </c>
      <c r="O277" s="17">
        <v>386</v>
      </c>
      <c r="P277" s="16">
        <v>3.56</v>
      </c>
      <c r="Q277" s="16">
        <v>39.299999999999997</v>
      </c>
      <c r="R277" s="18">
        <v>0</v>
      </c>
      <c r="S277">
        <v>1</v>
      </c>
    </row>
    <row r="278" spans="1:19">
      <c r="A278" s="1">
        <v>9</v>
      </c>
      <c r="B278" s="2">
        <v>0.70833333333333304</v>
      </c>
      <c r="C278" s="17">
        <v>26.9</v>
      </c>
      <c r="D278" s="16">
        <v>18.940000000000001</v>
      </c>
      <c r="E278" s="16">
        <v>0.31</v>
      </c>
      <c r="F278" s="16">
        <v>2.3199999999999998</v>
      </c>
      <c r="G278" s="16">
        <v>2.91</v>
      </c>
      <c r="H278" s="16">
        <v>5.23</v>
      </c>
      <c r="I278" s="16">
        <v>1.3</v>
      </c>
      <c r="J278" s="16">
        <v>24</v>
      </c>
      <c r="K278" s="104" t="s">
        <v>110</v>
      </c>
      <c r="L278" s="17">
        <v>28.8</v>
      </c>
      <c r="M278" s="17">
        <v>63.9</v>
      </c>
      <c r="N278" s="19">
        <v>1010.2</v>
      </c>
      <c r="O278" s="17">
        <v>140</v>
      </c>
      <c r="P278" s="16">
        <v>2.87</v>
      </c>
      <c r="Q278" s="16">
        <v>46.37</v>
      </c>
      <c r="R278" s="18">
        <v>0</v>
      </c>
      <c r="S278">
        <v>1</v>
      </c>
    </row>
    <row r="279" spans="1:19">
      <c r="A279" s="1">
        <v>9</v>
      </c>
      <c r="B279" s="2">
        <v>0.75</v>
      </c>
      <c r="C279" s="17">
        <v>26.4</v>
      </c>
      <c r="D279" s="16">
        <v>17.28</v>
      </c>
      <c r="E279" s="16">
        <v>0.46</v>
      </c>
      <c r="F279" s="16">
        <v>4.6399999999999997</v>
      </c>
      <c r="G279" s="16">
        <v>2.9</v>
      </c>
      <c r="H279" s="16">
        <v>7.54</v>
      </c>
      <c r="I279" s="16">
        <v>1.68</v>
      </c>
      <c r="J279" s="16">
        <v>23</v>
      </c>
      <c r="K279" s="104" t="s">
        <v>110</v>
      </c>
      <c r="L279" s="17">
        <v>27.7</v>
      </c>
      <c r="M279" s="17">
        <v>69.2</v>
      </c>
      <c r="N279" s="19">
        <v>1010.8</v>
      </c>
      <c r="O279" s="17">
        <v>9</v>
      </c>
      <c r="P279" s="16">
        <v>2.5</v>
      </c>
      <c r="Q279" s="16">
        <v>42.82</v>
      </c>
      <c r="R279" s="18">
        <v>0</v>
      </c>
      <c r="S279">
        <v>1</v>
      </c>
    </row>
    <row r="280" spans="1:19">
      <c r="A280" s="1">
        <v>9</v>
      </c>
      <c r="B280" s="2">
        <v>0.79166666666666696</v>
      </c>
      <c r="C280" s="17">
        <v>26.7</v>
      </c>
      <c r="D280" s="16">
        <v>18.53</v>
      </c>
      <c r="E280" s="16">
        <v>0.33</v>
      </c>
      <c r="F280" s="16">
        <v>1.31</v>
      </c>
      <c r="G280" s="16">
        <v>4.8600000000000003</v>
      </c>
      <c r="H280" s="16">
        <v>6.16</v>
      </c>
      <c r="I280" s="16">
        <v>1.72</v>
      </c>
      <c r="J280" s="16">
        <v>27</v>
      </c>
      <c r="K280" s="104" t="s">
        <v>110</v>
      </c>
      <c r="L280" s="17">
        <v>27.2</v>
      </c>
      <c r="M280" s="17">
        <v>72.400000000000006</v>
      </c>
      <c r="N280" s="19">
        <v>1011.2</v>
      </c>
      <c r="O280" s="17">
        <v>1</v>
      </c>
      <c r="P280" s="16">
        <v>1.83</v>
      </c>
      <c r="Q280" s="16">
        <v>21.75</v>
      </c>
      <c r="R280" s="18">
        <v>0</v>
      </c>
      <c r="S280">
        <v>1</v>
      </c>
    </row>
    <row r="281" spans="1:19">
      <c r="A281" s="1">
        <v>9</v>
      </c>
      <c r="B281" s="2">
        <v>0.83333333333333304</v>
      </c>
      <c r="C281" s="17">
        <v>26.7</v>
      </c>
      <c r="D281" s="16">
        <v>14.71</v>
      </c>
      <c r="E281" s="16">
        <v>0.33</v>
      </c>
      <c r="F281" s="16">
        <v>1.43</v>
      </c>
      <c r="G281" s="16">
        <v>6.72</v>
      </c>
      <c r="H281" s="16">
        <v>8.15</v>
      </c>
      <c r="I281" s="16">
        <v>1.82</v>
      </c>
      <c r="J281" s="16">
        <v>24</v>
      </c>
      <c r="K281" s="104" t="s">
        <v>110</v>
      </c>
      <c r="L281" s="17">
        <v>26.9</v>
      </c>
      <c r="M281" s="17">
        <v>73.5</v>
      </c>
      <c r="N281" s="19">
        <v>1011.5</v>
      </c>
      <c r="O281" s="17">
        <v>1</v>
      </c>
      <c r="P281" s="16">
        <v>1.95</v>
      </c>
      <c r="Q281" s="16">
        <v>9.7899999999999991</v>
      </c>
      <c r="R281" s="18">
        <v>0</v>
      </c>
      <c r="S281">
        <v>1</v>
      </c>
    </row>
    <row r="282" spans="1:19">
      <c r="A282" s="1">
        <v>9</v>
      </c>
      <c r="B282" s="2">
        <v>0.875</v>
      </c>
      <c r="C282" s="17">
        <v>26.7</v>
      </c>
      <c r="D282" s="16">
        <v>11.51</v>
      </c>
      <c r="E282" s="16">
        <v>0.34</v>
      </c>
      <c r="F282" s="16">
        <v>1.66</v>
      </c>
      <c r="G282" s="16">
        <v>8.09</v>
      </c>
      <c r="H282" s="16">
        <v>9.75</v>
      </c>
      <c r="I282" s="16">
        <v>2.19</v>
      </c>
      <c r="J282" s="16">
        <v>20</v>
      </c>
      <c r="K282" s="104" t="s">
        <v>110</v>
      </c>
      <c r="L282" s="17">
        <v>26.6</v>
      </c>
      <c r="M282" s="17">
        <v>75.400000000000006</v>
      </c>
      <c r="N282" s="19">
        <v>1012.1</v>
      </c>
      <c r="O282" s="17">
        <v>1</v>
      </c>
      <c r="P282" s="16">
        <v>1.57</v>
      </c>
      <c r="Q282" s="16">
        <v>13.54</v>
      </c>
      <c r="R282" s="18">
        <v>0</v>
      </c>
      <c r="S282">
        <v>1</v>
      </c>
    </row>
    <row r="283" spans="1:19">
      <c r="A283" s="1">
        <v>9</v>
      </c>
      <c r="B283" s="2">
        <v>0.91666666666666696</v>
      </c>
      <c r="C283" s="17">
        <v>26.8</v>
      </c>
      <c r="D283" s="16">
        <v>10.62</v>
      </c>
      <c r="E283" s="16">
        <v>0.39</v>
      </c>
      <c r="F283" s="16">
        <v>1.57</v>
      </c>
      <c r="G283" s="16">
        <v>7.82</v>
      </c>
      <c r="H283" s="16">
        <v>9.39</v>
      </c>
      <c r="I283" s="16">
        <v>2.69</v>
      </c>
      <c r="J283" s="16">
        <v>23</v>
      </c>
      <c r="K283" s="104" t="s">
        <v>110</v>
      </c>
      <c r="L283" s="17">
        <v>26.4</v>
      </c>
      <c r="M283" s="17">
        <v>77.400000000000006</v>
      </c>
      <c r="N283" s="19">
        <v>1012.8</v>
      </c>
      <c r="O283" s="17">
        <v>1</v>
      </c>
      <c r="P283" s="16">
        <v>1.69</v>
      </c>
      <c r="Q283" s="16">
        <v>29.69</v>
      </c>
      <c r="R283" s="18">
        <v>0</v>
      </c>
      <c r="S283">
        <v>1</v>
      </c>
    </row>
    <row r="284" spans="1:19">
      <c r="A284" s="1">
        <v>9</v>
      </c>
      <c r="B284" s="2">
        <v>0.95833333333333304</v>
      </c>
      <c r="C284" s="17">
        <v>26.9</v>
      </c>
      <c r="D284" s="16">
        <v>13.8</v>
      </c>
      <c r="E284" s="16">
        <v>0.3</v>
      </c>
      <c r="F284" s="16">
        <v>1.27</v>
      </c>
      <c r="G284" s="16">
        <v>5.2</v>
      </c>
      <c r="H284" s="16">
        <v>6.46</v>
      </c>
      <c r="I284" s="16">
        <v>2.72</v>
      </c>
      <c r="J284" s="16">
        <v>20</v>
      </c>
      <c r="K284" s="104" t="s">
        <v>110</v>
      </c>
      <c r="L284" s="17">
        <v>26.3</v>
      </c>
      <c r="M284" s="17">
        <v>78.5</v>
      </c>
      <c r="N284" s="19">
        <v>1012.8</v>
      </c>
      <c r="O284" s="17">
        <v>1</v>
      </c>
      <c r="P284" s="16">
        <v>1.85</v>
      </c>
      <c r="Q284" s="16">
        <v>22.85</v>
      </c>
      <c r="R284" s="18">
        <v>0</v>
      </c>
      <c r="S284">
        <v>1</v>
      </c>
    </row>
    <row r="286" spans="1:19">
      <c r="A286" s="169" t="s">
        <v>39</v>
      </c>
      <c r="B286" s="170"/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</row>
    <row r="287" spans="1:19">
      <c r="A287" s="167" t="s">
        <v>2</v>
      </c>
      <c r="B287" s="168"/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24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</row>
    <row r="288" spans="1:19">
      <c r="A288" s="163" t="s">
        <v>3</v>
      </c>
      <c r="B288" s="164"/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</row>
    <row r="289" spans="1:19">
      <c r="A289" s="165" t="s">
        <v>4</v>
      </c>
      <c r="B289" s="166"/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</row>
    <row r="290" spans="1:19">
      <c r="A290" s="173" t="s">
        <v>27</v>
      </c>
      <c r="B290" s="174"/>
      <c r="C290" s="20">
        <f t="shared" ref="C290:R290" si="8">24-C286-C287-C288-C289</f>
        <v>24</v>
      </c>
      <c r="D290" s="20">
        <f t="shared" si="8"/>
        <v>24</v>
      </c>
      <c r="E290" s="20">
        <f t="shared" si="8"/>
        <v>24</v>
      </c>
      <c r="F290" s="20">
        <f t="shared" si="8"/>
        <v>24</v>
      </c>
      <c r="G290" s="20">
        <f t="shared" si="8"/>
        <v>24</v>
      </c>
      <c r="H290" s="20">
        <f t="shared" si="8"/>
        <v>24</v>
      </c>
      <c r="I290" s="20">
        <f t="shared" si="8"/>
        <v>24</v>
      </c>
      <c r="J290" s="20">
        <f t="shared" si="8"/>
        <v>24</v>
      </c>
      <c r="K290" s="20">
        <f t="shared" si="8"/>
        <v>0</v>
      </c>
      <c r="L290" s="20">
        <f t="shared" si="8"/>
        <v>24</v>
      </c>
      <c r="M290" s="20">
        <f t="shared" si="8"/>
        <v>24</v>
      </c>
      <c r="N290" s="20">
        <f t="shared" si="8"/>
        <v>24</v>
      </c>
      <c r="O290" s="20">
        <f t="shared" si="8"/>
        <v>24</v>
      </c>
      <c r="P290" s="20">
        <f t="shared" si="8"/>
        <v>24</v>
      </c>
      <c r="Q290" s="20">
        <f t="shared" si="8"/>
        <v>24</v>
      </c>
      <c r="R290" s="20">
        <f t="shared" si="8"/>
        <v>24</v>
      </c>
    </row>
    <row r="291" spans="1:19">
      <c r="A291" s="175" t="s">
        <v>28</v>
      </c>
      <c r="B291" s="176"/>
      <c r="C291" s="21">
        <f>C290/(SUM(S261:S284))</f>
        <v>1</v>
      </c>
      <c r="D291" s="21">
        <f>D290/(SUM(S261:S284))</f>
        <v>1</v>
      </c>
      <c r="E291" s="21">
        <f>E290/(SUM(S261:S284))</f>
        <v>1</v>
      </c>
      <c r="F291" s="21">
        <f>F290/(SUM(S261:S284))</f>
        <v>1</v>
      </c>
      <c r="G291" s="21">
        <f>G290/(SUM(S261:S284))</f>
        <v>1</v>
      </c>
      <c r="H291" s="21">
        <f>H290/(SUM(S261:S284))</f>
        <v>1</v>
      </c>
      <c r="I291" s="21">
        <f>I290/(SUM(S261:S284))</f>
        <v>1</v>
      </c>
      <c r="J291" s="21">
        <f>J290/(SUM(S261:S284))</f>
        <v>1</v>
      </c>
      <c r="K291" s="21">
        <f>K290/(SUM(S261:S284))</f>
        <v>0</v>
      </c>
      <c r="L291" s="21">
        <f>L290/(SUM(S261:S284))</f>
        <v>1</v>
      </c>
      <c r="M291" s="21">
        <f>M290/(SUM(S261:S284))</f>
        <v>1</v>
      </c>
      <c r="N291" s="21">
        <f>N290/(SUM(S261:S284))</f>
        <v>1</v>
      </c>
      <c r="O291" s="21">
        <f>O290/(SUM(S261:S284))</f>
        <v>1</v>
      </c>
      <c r="P291" s="21">
        <f>P290/(SUM(S261:S284))</f>
        <v>1</v>
      </c>
      <c r="Q291" s="21">
        <f>Q290/(SUM(S261:S284))</f>
        <v>1</v>
      </c>
      <c r="R291" s="21">
        <f>R290/(SUM(S261:S284))</f>
        <v>1</v>
      </c>
    </row>
    <row r="293" spans="1:19">
      <c r="A293" s="1">
        <v>10</v>
      </c>
      <c r="B293" s="2">
        <v>0</v>
      </c>
      <c r="C293" s="17">
        <v>26.9</v>
      </c>
      <c r="D293" s="16">
        <v>13.66</v>
      </c>
      <c r="E293" s="16">
        <v>0.28000000000000003</v>
      </c>
      <c r="F293" s="16">
        <v>1.0900000000000001</v>
      </c>
      <c r="G293" s="16">
        <v>3.99</v>
      </c>
      <c r="H293" s="16">
        <v>5.08</v>
      </c>
      <c r="I293" s="16">
        <v>3.97</v>
      </c>
      <c r="J293" s="16">
        <v>17</v>
      </c>
      <c r="K293" s="104" t="s">
        <v>110</v>
      </c>
      <c r="L293" s="17">
        <v>26.1</v>
      </c>
      <c r="M293" s="17">
        <v>78.5</v>
      </c>
      <c r="N293" s="19">
        <v>1012.2</v>
      </c>
      <c r="O293" s="17">
        <v>1</v>
      </c>
      <c r="P293" s="17">
        <v>1.38</v>
      </c>
      <c r="Q293" s="16">
        <v>36.21</v>
      </c>
      <c r="R293" s="18">
        <v>0</v>
      </c>
      <c r="S293">
        <v>1</v>
      </c>
    </row>
    <row r="294" spans="1:19">
      <c r="A294" s="1">
        <v>10</v>
      </c>
      <c r="B294" s="2">
        <v>4.1666666666666664E-2</v>
      </c>
      <c r="C294" s="17">
        <v>26.9</v>
      </c>
      <c r="D294" s="16">
        <v>13.5</v>
      </c>
      <c r="E294" s="16">
        <v>0.37</v>
      </c>
      <c r="F294" s="16">
        <v>1.75</v>
      </c>
      <c r="G294" s="16">
        <v>3.68</v>
      </c>
      <c r="H294" s="16">
        <v>5.43</v>
      </c>
      <c r="I294" s="16">
        <v>3.94</v>
      </c>
      <c r="J294" s="16">
        <v>24</v>
      </c>
      <c r="K294" s="104" t="s">
        <v>110</v>
      </c>
      <c r="L294" s="17">
        <v>26</v>
      </c>
      <c r="M294" s="17">
        <v>79.099999999999994</v>
      </c>
      <c r="N294" s="19">
        <v>1011.6</v>
      </c>
      <c r="O294" s="17">
        <v>2</v>
      </c>
      <c r="P294" s="17">
        <v>1.17</v>
      </c>
      <c r="Q294" s="16">
        <v>45.23</v>
      </c>
      <c r="R294" s="18">
        <v>0</v>
      </c>
      <c r="S294">
        <v>1</v>
      </c>
    </row>
    <row r="295" spans="1:19">
      <c r="A295" s="1">
        <v>10</v>
      </c>
      <c r="B295" s="2">
        <v>8.3333333333333301E-2</v>
      </c>
      <c r="C295" s="17">
        <v>26.9</v>
      </c>
      <c r="D295" s="16">
        <v>15.04</v>
      </c>
      <c r="E295" s="16">
        <v>0.36</v>
      </c>
      <c r="F295" s="16">
        <v>1.17</v>
      </c>
      <c r="G295" s="16">
        <v>2.7</v>
      </c>
      <c r="H295" s="16">
        <v>3.86</v>
      </c>
      <c r="I295" s="16">
        <v>3.11</v>
      </c>
      <c r="J295" s="16">
        <v>14</v>
      </c>
      <c r="K295" s="104" t="s">
        <v>110</v>
      </c>
      <c r="L295" s="17">
        <v>25.9</v>
      </c>
      <c r="M295" s="17">
        <v>78.400000000000006</v>
      </c>
      <c r="N295" s="19">
        <v>1011</v>
      </c>
      <c r="O295" s="17">
        <v>1</v>
      </c>
      <c r="P295" s="17">
        <v>1.6</v>
      </c>
      <c r="Q295" s="16">
        <v>50.09</v>
      </c>
      <c r="R295" s="18">
        <v>0</v>
      </c>
      <c r="S295">
        <v>1</v>
      </c>
    </row>
    <row r="296" spans="1:19">
      <c r="A296" s="1">
        <v>10</v>
      </c>
      <c r="B296" s="2">
        <v>0.125</v>
      </c>
      <c r="C296" s="17">
        <v>26.9</v>
      </c>
      <c r="D296" s="16">
        <v>14.34</v>
      </c>
      <c r="E296" s="16">
        <v>0.34</v>
      </c>
      <c r="F296" s="16">
        <v>0.89</v>
      </c>
      <c r="G296" s="16">
        <v>2.39</v>
      </c>
      <c r="H296" s="16">
        <v>3.28</v>
      </c>
      <c r="I296" s="16">
        <v>3.47</v>
      </c>
      <c r="J296" s="16">
        <v>12</v>
      </c>
      <c r="K296" s="104" t="s">
        <v>110</v>
      </c>
      <c r="L296" s="17">
        <v>25.6</v>
      </c>
      <c r="M296" s="17">
        <v>79.900000000000006</v>
      </c>
      <c r="N296" s="19">
        <v>1010.8</v>
      </c>
      <c r="O296" s="17">
        <v>1</v>
      </c>
      <c r="P296" s="17">
        <v>1.08</v>
      </c>
      <c r="Q296" s="16">
        <v>73.510000000000005</v>
      </c>
      <c r="R296" s="18">
        <v>0</v>
      </c>
      <c r="S296">
        <v>1</v>
      </c>
    </row>
    <row r="297" spans="1:19">
      <c r="A297" s="1">
        <v>10</v>
      </c>
      <c r="B297" s="2">
        <v>0.16666666666666699</v>
      </c>
      <c r="C297" s="17">
        <v>27</v>
      </c>
      <c r="D297" s="16">
        <v>8.16</v>
      </c>
      <c r="E297" s="16">
        <v>0.36</v>
      </c>
      <c r="F297" s="16">
        <v>1.29</v>
      </c>
      <c r="G297" s="16">
        <v>4.6500000000000004</v>
      </c>
      <c r="H297" s="16">
        <v>5.94</v>
      </c>
      <c r="I297" s="16">
        <v>2.71</v>
      </c>
      <c r="J297" s="16">
        <v>21</v>
      </c>
      <c r="K297" s="104" t="s">
        <v>110</v>
      </c>
      <c r="L297" s="17">
        <v>24.7</v>
      </c>
      <c r="M297" s="17">
        <v>83</v>
      </c>
      <c r="N297" s="19">
        <v>1011.1</v>
      </c>
      <c r="O297" s="17">
        <v>0</v>
      </c>
      <c r="P297" s="17">
        <v>1.1499999999999999</v>
      </c>
      <c r="Q297" s="16">
        <v>131.15</v>
      </c>
      <c r="R297" s="18">
        <v>0</v>
      </c>
      <c r="S297">
        <v>1</v>
      </c>
    </row>
    <row r="298" spans="1:19">
      <c r="A298" s="1">
        <v>10</v>
      </c>
      <c r="B298" s="2">
        <v>0.20833333333333301</v>
      </c>
      <c r="C298" s="17">
        <v>27.1</v>
      </c>
      <c r="D298" s="16">
        <v>4.38</v>
      </c>
      <c r="E298" s="16">
        <v>0.42</v>
      </c>
      <c r="F298" s="16">
        <v>2.04</v>
      </c>
      <c r="G298" s="16">
        <v>8.7799999999999994</v>
      </c>
      <c r="H298" s="16">
        <v>10.82</v>
      </c>
      <c r="I298" s="16">
        <v>2.31</v>
      </c>
      <c r="J298" s="16">
        <v>23</v>
      </c>
      <c r="K298" s="104" t="s">
        <v>110</v>
      </c>
      <c r="L298" s="17">
        <v>24.1</v>
      </c>
      <c r="M298" s="17">
        <v>86.1</v>
      </c>
      <c r="N298" s="19">
        <v>1011.6</v>
      </c>
      <c r="O298" s="17">
        <v>1</v>
      </c>
      <c r="P298" s="17">
        <v>1.17</v>
      </c>
      <c r="Q298" s="16">
        <v>119.2</v>
      </c>
      <c r="R298" s="18">
        <v>0</v>
      </c>
      <c r="S298">
        <v>1</v>
      </c>
    </row>
    <row r="299" spans="1:19">
      <c r="A299" s="1">
        <v>10</v>
      </c>
      <c r="B299" s="2">
        <v>0.25</v>
      </c>
      <c r="C299" s="17">
        <v>27</v>
      </c>
      <c r="D299" s="16">
        <v>3.79</v>
      </c>
      <c r="E299" s="16">
        <v>0.47</v>
      </c>
      <c r="F299" s="16">
        <v>3.39</v>
      </c>
      <c r="G299" s="16">
        <v>9.9</v>
      </c>
      <c r="H299" s="16">
        <v>13.28</v>
      </c>
      <c r="I299" s="16">
        <v>1.98</v>
      </c>
      <c r="J299" s="16">
        <v>34</v>
      </c>
      <c r="K299" s="104" t="s">
        <v>110</v>
      </c>
      <c r="L299" s="17">
        <v>24</v>
      </c>
      <c r="M299" s="17">
        <v>87.1</v>
      </c>
      <c r="N299" s="19">
        <v>1012.1</v>
      </c>
      <c r="O299" s="17">
        <v>23</v>
      </c>
      <c r="P299" s="17">
        <v>1.05</v>
      </c>
      <c r="Q299" s="16">
        <v>135.41</v>
      </c>
      <c r="R299" s="18">
        <v>0</v>
      </c>
      <c r="S299">
        <v>1</v>
      </c>
    </row>
    <row r="300" spans="1:19">
      <c r="A300" s="1">
        <v>10</v>
      </c>
      <c r="B300" s="2">
        <v>0.29166666666666702</v>
      </c>
      <c r="C300" s="17">
        <v>26.9</v>
      </c>
      <c r="D300" s="16">
        <v>5.0999999999999996</v>
      </c>
      <c r="E300" s="16">
        <v>0.56999999999999995</v>
      </c>
      <c r="F300" s="16">
        <v>15.14</v>
      </c>
      <c r="G300" s="16">
        <v>12.07</v>
      </c>
      <c r="H300" s="16">
        <v>27.21</v>
      </c>
      <c r="I300" s="16">
        <v>3.4</v>
      </c>
      <c r="J300" s="16">
        <v>54</v>
      </c>
      <c r="K300" s="104" t="s">
        <v>110</v>
      </c>
      <c r="L300" s="17">
        <v>25.6</v>
      </c>
      <c r="M300" s="17">
        <v>81.3</v>
      </c>
      <c r="N300" s="19">
        <v>1012.8</v>
      </c>
      <c r="O300" s="17">
        <v>162</v>
      </c>
      <c r="P300" s="17">
        <v>1.07</v>
      </c>
      <c r="Q300" s="16">
        <v>124.54</v>
      </c>
      <c r="R300" s="18">
        <v>0</v>
      </c>
      <c r="S300">
        <v>1</v>
      </c>
    </row>
    <row r="301" spans="1:19">
      <c r="A301" s="1">
        <v>10</v>
      </c>
      <c r="B301" s="2">
        <v>0.33333333333333298</v>
      </c>
      <c r="C301" s="17">
        <v>26.5</v>
      </c>
      <c r="D301" s="16">
        <v>17.53</v>
      </c>
      <c r="E301" s="16">
        <v>0.34</v>
      </c>
      <c r="F301" s="16">
        <v>3.09</v>
      </c>
      <c r="G301" s="16">
        <v>3.5</v>
      </c>
      <c r="H301" s="16">
        <v>6.58</v>
      </c>
      <c r="I301" s="16">
        <v>1.85</v>
      </c>
      <c r="J301" s="16">
        <v>20</v>
      </c>
      <c r="K301" s="104" t="s">
        <v>110</v>
      </c>
      <c r="L301" s="17">
        <v>27.8</v>
      </c>
      <c r="M301" s="17">
        <v>69.5</v>
      </c>
      <c r="N301" s="19">
        <v>1013.2</v>
      </c>
      <c r="O301" s="17">
        <v>378</v>
      </c>
      <c r="P301" s="16">
        <v>2.65</v>
      </c>
      <c r="Q301" s="16">
        <v>44.78</v>
      </c>
      <c r="R301" s="18">
        <v>0</v>
      </c>
      <c r="S301">
        <v>1</v>
      </c>
    </row>
    <row r="302" spans="1:19">
      <c r="A302" s="1">
        <v>10</v>
      </c>
      <c r="B302" s="2">
        <v>0.375</v>
      </c>
      <c r="C302" s="17">
        <v>26.3</v>
      </c>
      <c r="D302" s="16">
        <v>20.39</v>
      </c>
      <c r="E302" s="16">
        <v>0.3</v>
      </c>
      <c r="F302" s="16">
        <v>1.86</v>
      </c>
      <c r="G302" s="16">
        <v>2.44</v>
      </c>
      <c r="H302" s="16">
        <v>4.3</v>
      </c>
      <c r="I302" s="16">
        <v>1.58</v>
      </c>
      <c r="J302" s="16">
        <v>15</v>
      </c>
      <c r="K302" s="104" t="s">
        <v>110</v>
      </c>
      <c r="L302" s="17">
        <v>28.9</v>
      </c>
      <c r="M302" s="17">
        <v>61.8</v>
      </c>
      <c r="N302" s="19">
        <v>1013.8</v>
      </c>
      <c r="O302" s="17">
        <v>585</v>
      </c>
      <c r="P302" s="16">
        <v>3.09</v>
      </c>
      <c r="Q302" s="16">
        <v>53.02</v>
      </c>
      <c r="R302" s="18">
        <v>0</v>
      </c>
      <c r="S302">
        <v>1</v>
      </c>
    </row>
    <row r="303" spans="1:19">
      <c r="A303" s="1">
        <v>10</v>
      </c>
      <c r="B303" s="2">
        <v>0.41666666666666702</v>
      </c>
      <c r="C303" s="17">
        <v>26.4</v>
      </c>
      <c r="D303" s="16">
        <v>20.78</v>
      </c>
      <c r="E303" s="16">
        <v>0.28000000000000003</v>
      </c>
      <c r="F303" s="16">
        <v>1.79</v>
      </c>
      <c r="G303" s="16">
        <v>1.97</v>
      </c>
      <c r="H303" s="16">
        <v>3.76</v>
      </c>
      <c r="I303" s="16">
        <v>1.88</v>
      </c>
      <c r="J303" s="16">
        <v>14</v>
      </c>
      <c r="K303" s="104" t="s">
        <v>110</v>
      </c>
      <c r="L303" s="17">
        <v>29.7</v>
      </c>
      <c r="M303" s="17">
        <v>57.8</v>
      </c>
      <c r="N303" s="19">
        <v>1013.8</v>
      </c>
      <c r="O303" s="17">
        <v>884</v>
      </c>
      <c r="P303" s="16">
        <v>3.43</v>
      </c>
      <c r="Q303" s="16">
        <v>55.76</v>
      </c>
      <c r="R303" s="18">
        <v>0</v>
      </c>
      <c r="S303">
        <v>1</v>
      </c>
    </row>
    <row r="304" spans="1:19">
      <c r="A304" s="1">
        <v>10</v>
      </c>
      <c r="B304" s="2">
        <v>0.45833333333333298</v>
      </c>
      <c r="C304" s="17">
        <v>26.7</v>
      </c>
      <c r="D304" s="16">
        <v>21.33</v>
      </c>
      <c r="E304" s="16">
        <v>0.27</v>
      </c>
      <c r="F304" s="16">
        <v>1.7</v>
      </c>
      <c r="G304" s="16">
        <v>1.58</v>
      </c>
      <c r="H304" s="16">
        <v>3.28</v>
      </c>
      <c r="I304" s="16">
        <v>2.02</v>
      </c>
      <c r="J304" s="16">
        <v>13</v>
      </c>
      <c r="K304" s="104" t="s">
        <v>110</v>
      </c>
      <c r="L304" s="17">
        <v>30.2</v>
      </c>
      <c r="M304" s="17">
        <v>55.4</v>
      </c>
      <c r="N304" s="19">
        <v>1013.1</v>
      </c>
      <c r="O304" s="17">
        <v>1028</v>
      </c>
      <c r="P304" s="16">
        <v>3.53</v>
      </c>
      <c r="Q304" s="16">
        <v>57.43</v>
      </c>
      <c r="R304" s="18">
        <v>0</v>
      </c>
      <c r="S304">
        <v>1</v>
      </c>
    </row>
    <row r="305" spans="1:19">
      <c r="A305" s="1">
        <v>10</v>
      </c>
      <c r="B305" s="2">
        <v>0.5</v>
      </c>
      <c r="C305" s="17">
        <v>26.4</v>
      </c>
      <c r="D305" s="16">
        <v>23.49</v>
      </c>
      <c r="E305" s="16">
        <v>0.28999999999999998</v>
      </c>
      <c r="F305" s="16">
        <v>1.62</v>
      </c>
      <c r="G305" s="16">
        <v>1.38</v>
      </c>
      <c r="H305" s="16">
        <v>2.99</v>
      </c>
      <c r="I305" s="16">
        <v>2.4</v>
      </c>
      <c r="J305" s="16">
        <v>11</v>
      </c>
      <c r="K305" s="104" t="s">
        <v>110</v>
      </c>
      <c r="L305" s="17">
        <v>30.4</v>
      </c>
      <c r="M305" s="17">
        <v>55.3</v>
      </c>
      <c r="N305" s="19">
        <v>1012.3</v>
      </c>
      <c r="O305" s="17">
        <v>1013</v>
      </c>
      <c r="P305" s="16">
        <v>3.84</v>
      </c>
      <c r="Q305" s="16">
        <v>48.18</v>
      </c>
      <c r="R305" s="18">
        <v>0</v>
      </c>
      <c r="S305">
        <v>1</v>
      </c>
    </row>
    <row r="306" spans="1:19">
      <c r="A306" s="1">
        <v>10</v>
      </c>
      <c r="B306" s="2">
        <v>0.54166666666666696</v>
      </c>
      <c r="C306" s="17">
        <v>26.6</v>
      </c>
      <c r="D306" s="16">
        <v>22.22</v>
      </c>
      <c r="E306" s="16">
        <v>0.3</v>
      </c>
      <c r="F306" s="16">
        <v>1.64</v>
      </c>
      <c r="G306" s="16">
        <v>1.05</v>
      </c>
      <c r="H306" s="16">
        <v>2.69</v>
      </c>
      <c r="I306" s="16">
        <v>2.46</v>
      </c>
      <c r="J306" s="16">
        <v>9</v>
      </c>
      <c r="K306" s="104" t="s">
        <v>110</v>
      </c>
      <c r="L306" s="17">
        <v>30.5</v>
      </c>
      <c r="M306" s="17">
        <v>56.9</v>
      </c>
      <c r="N306" s="19">
        <v>1011.4</v>
      </c>
      <c r="O306" s="17">
        <v>975</v>
      </c>
      <c r="P306" s="16">
        <v>3.71</v>
      </c>
      <c r="Q306" s="16">
        <v>40.93</v>
      </c>
      <c r="R306" s="18">
        <v>0</v>
      </c>
      <c r="S306">
        <v>1</v>
      </c>
    </row>
    <row r="307" spans="1:19">
      <c r="A307" s="1">
        <v>10</v>
      </c>
      <c r="B307" s="2">
        <v>0.58333333333333304</v>
      </c>
      <c r="C307" s="17">
        <v>27</v>
      </c>
      <c r="D307" s="16">
        <v>23.01</v>
      </c>
      <c r="E307" s="16">
        <v>0.28999999999999998</v>
      </c>
      <c r="F307" s="16">
        <v>1.57</v>
      </c>
      <c r="G307" s="16">
        <v>1</v>
      </c>
      <c r="H307" s="16">
        <v>2.57</v>
      </c>
      <c r="I307" s="16">
        <v>1.88</v>
      </c>
      <c r="J307" s="16">
        <v>9</v>
      </c>
      <c r="K307" s="104" t="s">
        <v>110</v>
      </c>
      <c r="L307" s="17">
        <v>30.7</v>
      </c>
      <c r="M307" s="17">
        <v>54.7</v>
      </c>
      <c r="N307" s="19">
        <v>1010.5</v>
      </c>
      <c r="O307" s="17">
        <v>824</v>
      </c>
      <c r="P307" s="16">
        <v>3.52</v>
      </c>
      <c r="Q307" s="16">
        <v>39.049999999999997</v>
      </c>
      <c r="R307" s="18">
        <v>0</v>
      </c>
      <c r="S307">
        <v>1</v>
      </c>
    </row>
    <row r="308" spans="1:19">
      <c r="A308" s="1">
        <v>10</v>
      </c>
      <c r="B308" s="2">
        <v>0.625</v>
      </c>
      <c r="C308" s="17">
        <v>27.3</v>
      </c>
      <c r="D308" s="16">
        <v>20.8</v>
      </c>
      <c r="E308" s="16">
        <v>0.3</v>
      </c>
      <c r="F308" s="16">
        <v>1.53</v>
      </c>
      <c r="G308" s="16">
        <v>1.07</v>
      </c>
      <c r="H308" s="16">
        <v>2.6</v>
      </c>
      <c r="I308" s="16">
        <v>1.1100000000000001</v>
      </c>
      <c r="J308" s="16">
        <v>10</v>
      </c>
      <c r="K308" s="104" t="s">
        <v>110</v>
      </c>
      <c r="L308" s="17">
        <v>30.2</v>
      </c>
      <c r="M308" s="17">
        <v>58.4</v>
      </c>
      <c r="N308" s="19">
        <v>1009.9</v>
      </c>
      <c r="O308" s="17">
        <v>647</v>
      </c>
      <c r="P308" s="16">
        <v>4.1399999999999997</v>
      </c>
      <c r="Q308" s="16">
        <v>43.93</v>
      </c>
      <c r="R308" s="18">
        <v>0</v>
      </c>
      <c r="S308">
        <v>1</v>
      </c>
    </row>
    <row r="309" spans="1:19">
      <c r="A309" s="1">
        <v>10</v>
      </c>
      <c r="B309" s="2">
        <v>0.66666666666666696</v>
      </c>
      <c r="C309" s="17">
        <v>26.9</v>
      </c>
      <c r="D309" s="16">
        <v>19.29</v>
      </c>
      <c r="E309" s="16">
        <v>0.35</v>
      </c>
      <c r="F309" s="16">
        <v>1.58</v>
      </c>
      <c r="G309" s="16">
        <v>1.02</v>
      </c>
      <c r="H309" s="16">
        <v>2.59</v>
      </c>
      <c r="I309" s="16">
        <v>1.32</v>
      </c>
      <c r="J309" s="16">
        <v>13</v>
      </c>
      <c r="K309" s="104" t="s">
        <v>110</v>
      </c>
      <c r="L309" s="17">
        <v>29.5</v>
      </c>
      <c r="M309" s="17">
        <v>63.1</v>
      </c>
      <c r="N309" s="19">
        <v>1010</v>
      </c>
      <c r="O309" s="17">
        <v>389</v>
      </c>
      <c r="P309" s="16">
        <v>3.72</v>
      </c>
      <c r="Q309" s="16">
        <v>44.53</v>
      </c>
      <c r="R309" s="18">
        <v>0</v>
      </c>
      <c r="S309">
        <v>1</v>
      </c>
    </row>
    <row r="310" spans="1:19">
      <c r="A310" s="1">
        <v>10</v>
      </c>
      <c r="B310" s="2">
        <v>0.70833333333333304</v>
      </c>
      <c r="C310" s="17">
        <v>26.9</v>
      </c>
      <c r="D310" s="16">
        <v>17.98</v>
      </c>
      <c r="E310" s="16">
        <v>0.37</v>
      </c>
      <c r="F310" s="16">
        <v>1.47</v>
      </c>
      <c r="G310" s="16">
        <v>1.28</v>
      </c>
      <c r="H310" s="16">
        <v>2.75</v>
      </c>
      <c r="I310" s="16">
        <v>1.27</v>
      </c>
      <c r="J310" s="16">
        <v>14</v>
      </c>
      <c r="K310" s="104" t="s">
        <v>110</v>
      </c>
      <c r="L310" s="17">
        <v>28.9</v>
      </c>
      <c r="M310" s="17">
        <v>67.8</v>
      </c>
      <c r="N310" s="19">
        <v>1010.3</v>
      </c>
      <c r="O310" s="17">
        <v>126</v>
      </c>
      <c r="P310" s="16">
        <v>3.28</v>
      </c>
      <c r="Q310" s="16">
        <v>38.19</v>
      </c>
      <c r="R310" s="18">
        <v>0</v>
      </c>
      <c r="S310">
        <v>1</v>
      </c>
    </row>
    <row r="311" spans="1:19">
      <c r="A311" s="1">
        <v>10</v>
      </c>
      <c r="B311" s="2">
        <v>0.75</v>
      </c>
      <c r="C311" s="17">
        <v>26.4</v>
      </c>
      <c r="D311" s="16">
        <v>19.809999999999999</v>
      </c>
      <c r="E311" s="16">
        <v>0.38</v>
      </c>
      <c r="F311" s="16">
        <v>1.26</v>
      </c>
      <c r="G311" s="16">
        <v>1.6</v>
      </c>
      <c r="H311" s="16">
        <v>2.86</v>
      </c>
      <c r="I311" s="16">
        <v>1.59</v>
      </c>
      <c r="J311" s="16">
        <v>15</v>
      </c>
      <c r="K311" s="104" t="s">
        <v>110</v>
      </c>
      <c r="L311" s="17">
        <v>28</v>
      </c>
      <c r="M311" s="17">
        <v>73.099999999999994</v>
      </c>
      <c r="N311" s="19">
        <v>1010.7</v>
      </c>
      <c r="O311" s="17">
        <v>8</v>
      </c>
      <c r="P311" s="16">
        <v>2.68</v>
      </c>
      <c r="Q311" s="16">
        <v>49.6</v>
      </c>
      <c r="R311" s="18">
        <v>0</v>
      </c>
      <c r="S311">
        <v>1</v>
      </c>
    </row>
    <row r="312" spans="1:19">
      <c r="A312" s="1">
        <v>10</v>
      </c>
      <c r="B312" s="2">
        <v>0.79166666666666696</v>
      </c>
      <c r="C312" s="17">
        <v>26.7</v>
      </c>
      <c r="D312" s="16">
        <v>26.2</v>
      </c>
      <c r="E312" s="16">
        <v>0.38</v>
      </c>
      <c r="F312" s="16">
        <v>1.21</v>
      </c>
      <c r="G312" s="16">
        <v>1.8</v>
      </c>
      <c r="H312" s="16">
        <v>3.01</v>
      </c>
      <c r="I312" s="16">
        <v>2.42</v>
      </c>
      <c r="J312" s="16">
        <v>16</v>
      </c>
      <c r="K312" s="104" t="s">
        <v>110</v>
      </c>
      <c r="L312" s="17">
        <v>27.5</v>
      </c>
      <c r="M312" s="17">
        <v>75.8</v>
      </c>
      <c r="N312" s="19">
        <v>1011.1</v>
      </c>
      <c r="O312" s="17">
        <v>2</v>
      </c>
      <c r="P312" s="16">
        <v>2.72</v>
      </c>
      <c r="Q312" s="16">
        <v>40.54</v>
      </c>
      <c r="R312" s="18">
        <v>0</v>
      </c>
      <c r="S312">
        <v>1</v>
      </c>
    </row>
    <row r="313" spans="1:19">
      <c r="A313" s="1">
        <v>10</v>
      </c>
      <c r="B313" s="2">
        <v>0.83333333333333304</v>
      </c>
      <c r="C313" s="17">
        <v>26.8</v>
      </c>
      <c r="D313" s="16">
        <v>19.14</v>
      </c>
      <c r="E313" s="16">
        <v>0.39</v>
      </c>
      <c r="F313" s="16">
        <v>1.0900000000000001</v>
      </c>
      <c r="G313" s="16">
        <v>2.25</v>
      </c>
      <c r="H313" s="16">
        <v>3.34</v>
      </c>
      <c r="I313" s="16">
        <v>3.47</v>
      </c>
      <c r="J313" s="16">
        <v>15</v>
      </c>
      <c r="K313" s="104" t="s">
        <v>110</v>
      </c>
      <c r="L313" s="17">
        <v>27.3</v>
      </c>
      <c r="M313" s="17">
        <v>76.8</v>
      </c>
      <c r="N313" s="19">
        <v>1011.1</v>
      </c>
      <c r="O313" s="17">
        <v>2</v>
      </c>
      <c r="P313" s="16">
        <v>2.91</v>
      </c>
      <c r="Q313" s="16">
        <v>22.22</v>
      </c>
      <c r="R313" s="18">
        <v>0</v>
      </c>
      <c r="S313">
        <v>1</v>
      </c>
    </row>
    <row r="314" spans="1:19">
      <c r="A314" s="1">
        <v>10</v>
      </c>
      <c r="B314" s="2">
        <v>0.875</v>
      </c>
      <c r="C314" s="17">
        <v>26.8</v>
      </c>
      <c r="D314" s="16">
        <v>19.11</v>
      </c>
      <c r="E314" s="16">
        <v>0.37</v>
      </c>
      <c r="F314" s="16">
        <v>1.17</v>
      </c>
      <c r="G314" s="16">
        <v>2.4</v>
      </c>
      <c r="H314" s="16">
        <v>3.56</v>
      </c>
      <c r="I314" s="16">
        <v>3.38</v>
      </c>
      <c r="J314" s="16">
        <v>16</v>
      </c>
      <c r="K314" s="104" t="s">
        <v>110</v>
      </c>
      <c r="L314" s="17">
        <v>27.2</v>
      </c>
      <c r="M314" s="17">
        <v>77.3</v>
      </c>
      <c r="N314" s="19">
        <v>1011.6</v>
      </c>
      <c r="O314" s="17">
        <v>2</v>
      </c>
      <c r="P314" s="16">
        <v>2.9</v>
      </c>
      <c r="Q314" s="16">
        <v>23.34</v>
      </c>
      <c r="R314" s="18">
        <v>0</v>
      </c>
      <c r="S314">
        <v>1</v>
      </c>
    </row>
    <row r="315" spans="1:19">
      <c r="A315" s="1">
        <v>10</v>
      </c>
      <c r="B315" s="2">
        <v>0.91666666666666696</v>
      </c>
      <c r="C315" s="17">
        <v>26.8</v>
      </c>
      <c r="D315" s="16">
        <v>17.7</v>
      </c>
      <c r="E315" s="16">
        <v>0.37</v>
      </c>
      <c r="F315" s="16">
        <v>1.1000000000000001</v>
      </c>
      <c r="G315" s="16">
        <v>1.94</v>
      </c>
      <c r="H315" s="16">
        <v>3.04</v>
      </c>
      <c r="I315" s="16">
        <v>3.41</v>
      </c>
      <c r="J315" s="16">
        <v>14</v>
      </c>
      <c r="K315" s="104" t="s">
        <v>110</v>
      </c>
      <c r="L315" s="17">
        <v>27.2</v>
      </c>
      <c r="M315" s="17">
        <v>77.900000000000006</v>
      </c>
      <c r="N315" s="19">
        <v>1011.9</v>
      </c>
      <c r="O315" s="17">
        <v>2</v>
      </c>
      <c r="P315" s="16">
        <v>2.5499999999999998</v>
      </c>
      <c r="Q315" s="16">
        <v>27.34</v>
      </c>
      <c r="R315" s="18">
        <v>0</v>
      </c>
      <c r="S315">
        <v>1</v>
      </c>
    </row>
    <row r="316" spans="1:19">
      <c r="A316" s="1">
        <v>10</v>
      </c>
      <c r="B316" s="2">
        <v>0.95833333333333304</v>
      </c>
      <c r="C316" s="17">
        <v>26.9</v>
      </c>
      <c r="D316" s="16">
        <v>18.579999999999998</v>
      </c>
      <c r="E316" s="104" t="s">
        <v>119</v>
      </c>
      <c r="F316" s="16">
        <v>1.06</v>
      </c>
      <c r="G316" s="16">
        <v>1.76</v>
      </c>
      <c r="H316" s="16">
        <v>2.82</v>
      </c>
      <c r="I316" s="16">
        <v>3.01</v>
      </c>
      <c r="J316" s="16">
        <v>17</v>
      </c>
      <c r="K316" s="104" t="s">
        <v>110</v>
      </c>
      <c r="L316" s="17">
        <v>26.9</v>
      </c>
      <c r="M316" s="17">
        <v>78.099999999999994</v>
      </c>
      <c r="N316" s="19">
        <v>1011.8</v>
      </c>
      <c r="O316" s="17">
        <v>2</v>
      </c>
      <c r="P316" s="16">
        <v>2.11</v>
      </c>
      <c r="Q316" s="16">
        <v>33.78</v>
      </c>
      <c r="R316" s="18">
        <v>0</v>
      </c>
      <c r="S316">
        <v>1</v>
      </c>
    </row>
    <row r="318" spans="1:19">
      <c r="A318" s="169" t="s">
        <v>39</v>
      </c>
      <c r="B318" s="170"/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</row>
    <row r="319" spans="1:19">
      <c r="A319" s="167" t="s">
        <v>2</v>
      </c>
      <c r="B319" s="168"/>
      <c r="C319" s="17">
        <v>0</v>
      </c>
      <c r="D319" s="17">
        <v>0</v>
      </c>
      <c r="E319" s="17">
        <v>1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24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</row>
    <row r="320" spans="1:19">
      <c r="A320" s="163" t="s">
        <v>3</v>
      </c>
      <c r="B320" s="164"/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</row>
    <row r="321" spans="1:19">
      <c r="A321" s="165" t="s">
        <v>4</v>
      </c>
      <c r="B321" s="166"/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</row>
    <row r="322" spans="1:19">
      <c r="A322" s="173" t="s">
        <v>27</v>
      </c>
      <c r="B322" s="174"/>
      <c r="C322" s="20">
        <f t="shared" ref="C322:R322" si="9">24-C318-C319-C320-C321</f>
        <v>24</v>
      </c>
      <c r="D322" s="20">
        <f t="shared" si="9"/>
        <v>24</v>
      </c>
      <c r="E322" s="20">
        <f t="shared" si="9"/>
        <v>23</v>
      </c>
      <c r="F322" s="20">
        <f t="shared" si="9"/>
        <v>24</v>
      </c>
      <c r="G322" s="20">
        <f t="shared" si="9"/>
        <v>24</v>
      </c>
      <c r="H322" s="20">
        <f t="shared" si="9"/>
        <v>24</v>
      </c>
      <c r="I322" s="20">
        <f t="shared" si="9"/>
        <v>24</v>
      </c>
      <c r="J322" s="20">
        <f t="shared" si="9"/>
        <v>24</v>
      </c>
      <c r="K322" s="20">
        <f t="shared" si="9"/>
        <v>0</v>
      </c>
      <c r="L322" s="20">
        <f t="shared" si="9"/>
        <v>24</v>
      </c>
      <c r="M322" s="20">
        <f t="shared" si="9"/>
        <v>24</v>
      </c>
      <c r="N322" s="20">
        <f t="shared" si="9"/>
        <v>24</v>
      </c>
      <c r="O322" s="20">
        <f t="shared" si="9"/>
        <v>24</v>
      </c>
      <c r="P322" s="20">
        <f t="shared" si="9"/>
        <v>24</v>
      </c>
      <c r="Q322" s="20">
        <f t="shared" si="9"/>
        <v>24</v>
      </c>
      <c r="R322" s="20">
        <f t="shared" si="9"/>
        <v>24</v>
      </c>
    </row>
    <row r="323" spans="1:19">
      <c r="A323" s="175" t="s">
        <v>28</v>
      </c>
      <c r="B323" s="176"/>
      <c r="C323" s="21">
        <f>C322/(SUM(S293:S316))</f>
        <v>1</v>
      </c>
      <c r="D323" s="21">
        <f>D322/(SUM(S293:S316))</f>
        <v>1</v>
      </c>
      <c r="E323" s="21">
        <f>E322/(SUM(S293:S316))</f>
        <v>0.95833333333333337</v>
      </c>
      <c r="F323" s="21">
        <f>F322/(SUM(S293:S316))</f>
        <v>1</v>
      </c>
      <c r="G323" s="21">
        <f>G322/(SUM(S293:S316))</f>
        <v>1</v>
      </c>
      <c r="H323" s="21">
        <f>H322/(SUM(S293:S316))</f>
        <v>1</v>
      </c>
      <c r="I323" s="21">
        <f>I322/(SUM(S293:S316))</f>
        <v>1</v>
      </c>
      <c r="J323" s="21">
        <f>J322/(SUM(S293:S316))</f>
        <v>1</v>
      </c>
      <c r="K323" s="21">
        <f>K322/(SUM(S293:S316))</f>
        <v>0</v>
      </c>
      <c r="L323" s="21">
        <f>L322/(SUM(S293:S316))</f>
        <v>1</v>
      </c>
      <c r="M323" s="21">
        <f>M322/(SUM(S293:S316))</f>
        <v>1</v>
      </c>
      <c r="N323" s="21">
        <f>N322/(SUM(S293:S316))</f>
        <v>1</v>
      </c>
      <c r="O323" s="21">
        <f>O322/(SUM(S293:S316))</f>
        <v>1</v>
      </c>
      <c r="P323" s="21">
        <f>P322/(SUM(S293:S316))</f>
        <v>1</v>
      </c>
      <c r="Q323" s="21">
        <f>Q322/(SUM(S293:S316))</f>
        <v>1</v>
      </c>
      <c r="R323" s="21">
        <f>R322/(SUM(S293:S316))</f>
        <v>1</v>
      </c>
    </row>
    <row r="325" spans="1:19">
      <c r="A325" s="1">
        <v>11</v>
      </c>
      <c r="B325" s="2">
        <v>0</v>
      </c>
      <c r="C325" s="17">
        <v>26.9</v>
      </c>
      <c r="D325" s="16">
        <v>19.04</v>
      </c>
      <c r="E325" s="104" t="s">
        <v>120</v>
      </c>
      <c r="F325" s="16">
        <v>1.0900000000000001</v>
      </c>
      <c r="G325" s="16">
        <v>1.65</v>
      </c>
      <c r="H325" s="16">
        <v>2.74</v>
      </c>
      <c r="I325" s="16">
        <v>3.15</v>
      </c>
      <c r="J325" s="16">
        <v>13</v>
      </c>
      <c r="K325" s="104" t="s">
        <v>110</v>
      </c>
      <c r="L325" s="17">
        <v>26.8</v>
      </c>
      <c r="M325" s="17">
        <v>79</v>
      </c>
      <c r="N325" s="19">
        <v>1011.3</v>
      </c>
      <c r="O325" s="17">
        <v>1</v>
      </c>
      <c r="P325" s="17">
        <v>1.87</v>
      </c>
      <c r="Q325" s="16">
        <v>53.77</v>
      </c>
      <c r="R325" s="18">
        <v>0</v>
      </c>
      <c r="S325">
        <v>1</v>
      </c>
    </row>
    <row r="326" spans="1:19">
      <c r="A326" s="1">
        <v>11</v>
      </c>
      <c r="B326" s="2">
        <v>4.1666666666666664E-2</v>
      </c>
      <c r="C326" s="17">
        <v>27</v>
      </c>
      <c r="D326" s="16">
        <v>17.59</v>
      </c>
      <c r="E326" s="104" t="s">
        <v>121</v>
      </c>
      <c r="F326" s="16">
        <v>1.1299999999999999</v>
      </c>
      <c r="G326" s="16">
        <v>2.4</v>
      </c>
      <c r="H326" s="16">
        <v>3.53</v>
      </c>
      <c r="I326" s="16">
        <v>1.66</v>
      </c>
      <c r="J326" s="16">
        <v>18</v>
      </c>
      <c r="K326" s="104" t="s">
        <v>110</v>
      </c>
      <c r="L326" s="17">
        <v>26.5</v>
      </c>
      <c r="M326" s="17">
        <v>79.5</v>
      </c>
      <c r="N326" s="19">
        <v>1010.6</v>
      </c>
      <c r="O326" s="17">
        <v>1</v>
      </c>
      <c r="P326" s="17">
        <v>1.45</v>
      </c>
      <c r="Q326" s="16">
        <v>59.85</v>
      </c>
      <c r="R326" s="18">
        <v>0</v>
      </c>
      <c r="S326">
        <v>1</v>
      </c>
    </row>
    <row r="327" spans="1:19">
      <c r="A327" s="1">
        <v>11</v>
      </c>
      <c r="B327" s="2">
        <v>8.3333333333333301E-2</v>
      </c>
      <c r="C327" s="17">
        <v>26.9</v>
      </c>
      <c r="D327" s="16">
        <v>17.22</v>
      </c>
      <c r="E327" s="104" t="s">
        <v>121</v>
      </c>
      <c r="F327" s="16">
        <v>1.05</v>
      </c>
      <c r="G327" s="16">
        <v>2.0499999999999998</v>
      </c>
      <c r="H327" s="16">
        <v>3.1</v>
      </c>
      <c r="I327" s="16">
        <v>2.23</v>
      </c>
      <c r="J327" s="16">
        <v>15</v>
      </c>
      <c r="K327" s="104" t="s">
        <v>110</v>
      </c>
      <c r="L327" s="17">
        <v>26.1</v>
      </c>
      <c r="M327" s="17">
        <v>80.2</v>
      </c>
      <c r="N327" s="19">
        <v>1010</v>
      </c>
      <c r="O327" s="17">
        <v>1</v>
      </c>
      <c r="P327" s="17">
        <v>1.43</v>
      </c>
      <c r="Q327" s="16">
        <v>54.09</v>
      </c>
      <c r="R327" s="18">
        <v>0</v>
      </c>
      <c r="S327">
        <v>1</v>
      </c>
    </row>
    <row r="328" spans="1:19">
      <c r="A328" s="1">
        <v>11</v>
      </c>
      <c r="B328" s="2">
        <v>0.125</v>
      </c>
      <c r="C328" s="17">
        <v>26.9</v>
      </c>
      <c r="D328" s="16">
        <v>17.66</v>
      </c>
      <c r="E328" s="104" t="s">
        <v>122</v>
      </c>
      <c r="F328" s="16">
        <v>1.1100000000000001</v>
      </c>
      <c r="G328" s="16">
        <v>1.66</v>
      </c>
      <c r="H328" s="16">
        <v>2.77</v>
      </c>
      <c r="I328" s="16">
        <v>2.5099999999999998</v>
      </c>
      <c r="J328" s="16">
        <v>22</v>
      </c>
      <c r="K328" s="104" t="s">
        <v>110</v>
      </c>
      <c r="L328" s="17">
        <v>26.1</v>
      </c>
      <c r="M328" s="17">
        <v>79.8</v>
      </c>
      <c r="N328" s="19">
        <v>1009.9</v>
      </c>
      <c r="O328" s="17">
        <v>2</v>
      </c>
      <c r="P328" s="17">
        <v>1.26</v>
      </c>
      <c r="Q328" s="16">
        <v>59.96</v>
      </c>
      <c r="R328" s="18">
        <v>0</v>
      </c>
      <c r="S328">
        <v>1</v>
      </c>
    </row>
    <row r="329" spans="1:19">
      <c r="A329" s="1">
        <v>11</v>
      </c>
      <c r="B329" s="2">
        <v>0.16666666666666699</v>
      </c>
      <c r="C329" s="17">
        <v>26.8</v>
      </c>
      <c r="D329" s="16">
        <v>16.93</v>
      </c>
      <c r="E329" s="104" t="s">
        <v>122</v>
      </c>
      <c r="F329" s="16">
        <v>1.18</v>
      </c>
      <c r="G329" s="16">
        <v>1.41</v>
      </c>
      <c r="H329" s="16">
        <v>2.59</v>
      </c>
      <c r="I329" s="16">
        <v>2.48</v>
      </c>
      <c r="J329" s="16">
        <v>17</v>
      </c>
      <c r="K329" s="104" t="s">
        <v>110</v>
      </c>
      <c r="L329" s="17">
        <v>25.9</v>
      </c>
      <c r="M329" s="17">
        <v>81.2</v>
      </c>
      <c r="N329" s="19">
        <v>1010.4</v>
      </c>
      <c r="O329" s="17">
        <v>1</v>
      </c>
      <c r="P329" s="17">
        <v>1.1499999999999999</v>
      </c>
      <c r="Q329" s="16">
        <v>97.07</v>
      </c>
      <c r="R329" s="18">
        <v>0</v>
      </c>
      <c r="S329">
        <v>1</v>
      </c>
    </row>
    <row r="330" spans="1:19">
      <c r="A330" s="1">
        <v>11</v>
      </c>
      <c r="B330" s="2">
        <v>0.20833333333333301</v>
      </c>
      <c r="C330" s="17">
        <v>26.8</v>
      </c>
      <c r="D330" s="16">
        <v>9.81</v>
      </c>
      <c r="E330" s="104" t="s">
        <v>120</v>
      </c>
      <c r="F330" s="16">
        <v>1.1499999999999999</v>
      </c>
      <c r="G330" s="16">
        <v>3.96</v>
      </c>
      <c r="H330" s="16">
        <v>5.1100000000000003</v>
      </c>
      <c r="I330" s="16">
        <v>2.4700000000000002</v>
      </c>
      <c r="J330" s="16">
        <v>18</v>
      </c>
      <c r="K330" s="104" t="s">
        <v>110</v>
      </c>
      <c r="L330" s="17">
        <v>25.3</v>
      </c>
      <c r="M330" s="17">
        <v>84.1</v>
      </c>
      <c r="N330" s="19">
        <v>1011.2</v>
      </c>
      <c r="O330" s="17">
        <v>2</v>
      </c>
      <c r="P330" s="17">
        <v>1.17</v>
      </c>
      <c r="Q330" s="16">
        <v>138.80000000000001</v>
      </c>
      <c r="R330" s="18">
        <v>0</v>
      </c>
      <c r="S330">
        <v>1</v>
      </c>
    </row>
    <row r="331" spans="1:19">
      <c r="A331" s="1">
        <v>11</v>
      </c>
      <c r="B331" s="2">
        <v>0.25</v>
      </c>
      <c r="C331" s="17">
        <v>26.9</v>
      </c>
      <c r="D331" s="16">
        <v>8.84</v>
      </c>
      <c r="E331" s="104" t="s">
        <v>123</v>
      </c>
      <c r="F331" s="16">
        <v>1.5</v>
      </c>
      <c r="G331" s="16">
        <v>6.63</v>
      </c>
      <c r="H331" s="16">
        <v>8.1300000000000008</v>
      </c>
      <c r="I331" s="16">
        <v>1.79</v>
      </c>
      <c r="J331" s="16">
        <v>28</v>
      </c>
      <c r="K331" s="104" t="s">
        <v>110</v>
      </c>
      <c r="L331" s="17">
        <v>25.2</v>
      </c>
      <c r="M331" s="17">
        <v>83.8</v>
      </c>
      <c r="N331" s="19">
        <v>1011.9</v>
      </c>
      <c r="O331" s="17">
        <v>21</v>
      </c>
      <c r="P331" s="17">
        <v>1.38</v>
      </c>
      <c r="Q331" s="16">
        <v>122.34</v>
      </c>
      <c r="R331" s="18">
        <v>0</v>
      </c>
      <c r="S331">
        <v>1</v>
      </c>
    </row>
    <row r="332" spans="1:19">
      <c r="A332" s="1">
        <v>11</v>
      </c>
      <c r="B332" s="2">
        <v>0.29166666666666702</v>
      </c>
      <c r="C332" s="17">
        <v>26.8</v>
      </c>
      <c r="D332" s="16">
        <v>13.99</v>
      </c>
      <c r="E332" s="104" t="s">
        <v>120</v>
      </c>
      <c r="F332" s="16">
        <v>2.2799999999999998</v>
      </c>
      <c r="G332" s="16">
        <v>4.7699999999999996</v>
      </c>
      <c r="H332" s="16">
        <v>7.05</v>
      </c>
      <c r="I332" s="16">
        <v>1.1299999999999999</v>
      </c>
      <c r="J332" s="16">
        <v>24</v>
      </c>
      <c r="K332" s="104" t="s">
        <v>110</v>
      </c>
      <c r="L332" s="17">
        <v>25.9</v>
      </c>
      <c r="M332" s="17">
        <v>80.2</v>
      </c>
      <c r="N332" s="19">
        <v>1012.5</v>
      </c>
      <c r="O332" s="17">
        <v>149</v>
      </c>
      <c r="P332" s="17">
        <v>1.57</v>
      </c>
      <c r="Q332" s="16">
        <v>110.21</v>
      </c>
      <c r="R332" s="18">
        <v>0</v>
      </c>
      <c r="S332">
        <v>1</v>
      </c>
    </row>
    <row r="333" spans="1:19">
      <c r="A333" s="1">
        <v>11</v>
      </c>
      <c r="B333" s="2">
        <v>0.33333333333333298</v>
      </c>
      <c r="C333" s="17">
        <v>26.6</v>
      </c>
      <c r="D333" s="16">
        <v>19.93</v>
      </c>
      <c r="E333" s="115" t="s">
        <v>124</v>
      </c>
      <c r="F333" s="16">
        <v>2.1800000000000002</v>
      </c>
      <c r="G333" s="16">
        <v>2.79</v>
      </c>
      <c r="H333" s="16">
        <v>4.9800000000000004</v>
      </c>
      <c r="I333" s="16">
        <v>1.28</v>
      </c>
      <c r="J333" s="16">
        <v>24</v>
      </c>
      <c r="K333" s="104" t="s">
        <v>110</v>
      </c>
      <c r="L333" s="17">
        <v>27.9</v>
      </c>
      <c r="M333" s="17">
        <v>70.7</v>
      </c>
      <c r="N333" s="19">
        <v>1012.8</v>
      </c>
      <c r="O333" s="17">
        <v>337</v>
      </c>
      <c r="P333" s="16">
        <v>2.29</v>
      </c>
      <c r="Q333" s="16">
        <v>82.08</v>
      </c>
      <c r="R333" s="18">
        <v>0</v>
      </c>
      <c r="S333">
        <v>1</v>
      </c>
    </row>
    <row r="334" spans="1:19">
      <c r="A334" s="1">
        <v>11</v>
      </c>
      <c r="B334" s="2">
        <v>0.375</v>
      </c>
      <c r="C334" s="17">
        <v>26.1</v>
      </c>
      <c r="D334" s="16">
        <v>25.19</v>
      </c>
      <c r="E334" s="16">
        <v>0.28999999999999998</v>
      </c>
      <c r="F334" s="16">
        <v>1.47</v>
      </c>
      <c r="G334" s="16">
        <v>1.21</v>
      </c>
      <c r="H334" s="16">
        <v>2.68</v>
      </c>
      <c r="I334" s="16">
        <v>1.28</v>
      </c>
      <c r="J334" s="16">
        <v>15</v>
      </c>
      <c r="K334" s="104" t="s">
        <v>110</v>
      </c>
      <c r="L334" s="17">
        <v>29</v>
      </c>
      <c r="M334" s="17">
        <v>64.3</v>
      </c>
      <c r="N334" s="19">
        <v>1013.1</v>
      </c>
      <c r="O334" s="17">
        <v>649</v>
      </c>
      <c r="P334" s="16">
        <v>3.62</v>
      </c>
      <c r="Q334" s="16">
        <v>57.34</v>
      </c>
      <c r="R334" s="18">
        <v>0</v>
      </c>
      <c r="S334">
        <v>1</v>
      </c>
    </row>
    <row r="335" spans="1:19">
      <c r="A335" s="1">
        <v>11</v>
      </c>
      <c r="B335" s="2">
        <v>0.41666666666666702</v>
      </c>
      <c r="C335" s="109">
        <v>25.9</v>
      </c>
      <c r="D335" s="108">
        <v>25.59</v>
      </c>
      <c r="E335" s="108">
        <v>0.28999999999999998</v>
      </c>
      <c r="F335" s="108">
        <v>1.38</v>
      </c>
      <c r="G335" s="108">
        <v>1.04</v>
      </c>
      <c r="H335" s="108">
        <v>2.42</v>
      </c>
      <c r="I335" s="108">
        <v>1.44</v>
      </c>
      <c r="J335" s="108">
        <v>16</v>
      </c>
      <c r="K335" s="104" t="s">
        <v>110</v>
      </c>
      <c r="L335" s="109">
        <v>29.6</v>
      </c>
      <c r="M335" s="109">
        <v>60.9</v>
      </c>
      <c r="N335" s="110">
        <v>1013.2</v>
      </c>
      <c r="O335" s="109">
        <v>776</v>
      </c>
      <c r="P335" s="108">
        <v>3.25</v>
      </c>
      <c r="Q335" s="108">
        <v>53.16</v>
      </c>
      <c r="R335" s="111">
        <v>0</v>
      </c>
      <c r="S335">
        <v>1</v>
      </c>
    </row>
    <row r="336" spans="1:19">
      <c r="A336" s="1">
        <v>11</v>
      </c>
      <c r="B336" s="2">
        <v>0.45833333333333298</v>
      </c>
      <c r="C336" s="104">
        <v>0</v>
      </c>
      <c r="D336" s="114">
        <v>26.968121</v>
      </c>
      <c r="E336" s="114">
        <v>0.27421600000000002</v>
      </c>
      <c r="F336" s="114">
        <v>1.331793</v>
      </c>
      <c r="G336" s="114">
        <v>0.83368699999999996</v>
      </c>
      <c r="H336" s="114">
        <v>2.1654800000000001</v>
      </c>
      <c r="I336" s="114">
        <v>1.0692360000000001</v>
      </c>
      <c r="J336" s="108">
        <v>18</v>
      </c>
      <c r="K336" s="104" t="s">
        <v>110</v>
      </c>
      <c r="L336" s="104">
        <v>0</v>
      </c>
      <c r="M336" s="104">
        <v>0</v>
      </c>
      <c r="N336" s="126">
        <v>0</v>
      </c>
      <c r="O336" s="104">
        <v>0</v>
      </c>
      <c r="P336" s="104">
        <v>0</v>
      </c>
      <c r="Q336" s="104">
        <v>0</v>
      </c>
      <c r="R336" s="127">
        <v>0</v>
      </c>
      <c r="S336">
        <v>1</v>
      </c>
    </row>
    <row r="337" spans="1:19">
      <c r="A337" s="1">
        <v>11</v>
      </c>
      <c r="B337" s="2">
        <v>0.5</v>
      </c>
      <c r="C337" s="104">
        <v>0</v>
      </c>
      <c r="D337" s="114">
        <v>26.484787000000001</v>
      </c>
      <c r="E337" s="114">
        <v>0.28370200000000001</v>
      </c>
      <c r="F337" s="114">
        <v>1.385788</v>
      </c>
      <c r="G337" s="114">
        <v>0.61676399999999998</v>
      </c>
      <c r="H337" s="114">
        <v>2.0025520000000001</v>
      </c>
      <c r="I337" s="114">
        <v>1.104128</v>
      </c>
      <c r="J337" s="108">
        <v>19</v>
      </c>
      <c r="K337" s="104" t="s">
        <v>110</v>
      </c>
      <c r="L337" s="104">
        <v>0</v>
      </c>
      <c r="M337" s="104">
        <v>0</v>
      </c>
      <c r="N337" s="126">
        <v>0</v>
      </c>
      <c r="O337" s="104">
        <v>0</v>
      </c>
      <c r="P337" s="104">
        <v>0</v>
      </c>
      <c r="Q337" s="104">
        <v>0</v>
      </c>
      <c r="R337" s="127">
        <v>0</v>
      </c>
      <c r="S337">
        <v>1</v>
      </c>
    </row>
    <row r="338" spans="1:19">
      <c r="A338" s="1">
        <v>11</v>
      </c>
      <c r="B338" s="2">
        <v>0.54166666666666696</v>
      </c>
      <c r="C338" s="104">
        <v>0</v>
      </c>
      <c r="D338" s="114">
        <v>25.160339</v>
      </c>
      <c r="E338" s="114">
        <v>0.26957999999999999</v>
      </c>
      <c r="F338" s="114">
        <v>1.3880209999999999</v>
      </c>
      <c r="G338" s="114">
        <v>0.45014199999999999</v>
      </c>
      <c r="H338" s="114">
        <v>1.8381639999999999</v>
      </c>
      <c r="I338" s="114">
        <v>2.331979</v>
      </c>
      <c r="J338" s="108">
        <v>24</v>
      </c>
      <c r="K338" s="104" t="s">
        <v>110</v>
      </c>
      <c r="L338" s="104">
        <v>0</v>
      </c>
      <c r="M338" s="104">
        <v>0</v>
      </c>
      <c r="N338" s="126">
        <v>0</v>
      </c>
      <c r="O338" s="104">
        <v>0</v>
      </c>
      <c r="P338" s="104">
        <v>0</v>
      </c>
      <c r="Q338" s="104">
        <v>0</v>
      </c>
      <c r="R338" s="127">
        <v>0</v>
      </c>
      <c r="S338">
        <v>1</v>
      </c>
    </row>
    <row r="339" spans="1:19">
      <c r="A339" s="1">
        <v>11</v>
      </c>
      <c r="B339" s="2">
        <v>0.58333333333333304</v>
      </c>
      <c r="C339" s="104">
        <v>0</v>
      </c>
      <c r="D339" s="114">
        <v>23.802036000000001</v>
      </c>
      <c r="E339" s="114">
        <v>0.28173500000000001</v>
      </c>
      <c r="F339" s="114">
        <v>1.2391669999999999</v>
      </c>
      <c r="G339" s="114">
        <v>0.72392999999999996</v>
      </c>
      <c r="H339" s="114">
        <v>1.963098</v>
      </c>
      <c r="I339" s="114">
        <v>1.49752</v>
      </c>
      <c r="J339" s="108">
        <v>19</v>
      </c>
      <c r="K339" s="104" t="s">
        <v>110</v>
      </c>
      <c r="L339" s="104">
        <v>0</v>
      </c>
      <c r="M339" s="104">
        <v>0</v>
      </c>
      <c r="N339" s="126">
        <v>0</v>
      </c>
      <c r="O339" s="104">
        <v>0</v>
      </c>
      <c r="P339" s="104">
        <v>0</v>
      </c>
      <c r="Q339" s="104">
        <v>0</v>
      </c>
      <c r="R339" s="127">
        <v>0</v>
      </c>
      <c r="S339">
        <v>1</v>
      </c>
    </row>
    <row r="340" spans="1:19">
      <c r="A340" s="1">
        <v>11</v>
      </c>
      <c r="B340" s="2">
        <v>0.625</v>
      </c>
      <c r="C340" s="104">
        <v>0</v>
      </c>
      <c r="D340" s="114">
        <v>22.863792</v>
      </c>
      <c r="E340" s="114">
        <v>0.293101</v>
      </c>
      <c r="F340" s="114">
        <v>1.2540480000000001</v>
      </c>
      <c r="G340" s="114">
        <v>0.57984000000000002</v>
      </c>
      <c r="H340" s="114">
        <v>1.8338890000000001</v>
      </c>
      <c r="I340" s="114">
        <v>0.77783599999999997</v>
      </c>
      <c r="J340" s="108">
        <v>18</v>
      </c>
      <c r="K340" s="104" t="s">
        <v>110</v>
      </c>
      <c r="L340" s="104">
        <v>0</v>
      </c>
      <c r="M340" s="104">
        <v>0</v>
      </c>
      <c r="N340" s="126">
        <v>0</v>
      </c>
      <c r="O340" s="104">
        <v>0</v>
      </c>
      <c r="P340" s="104">
        <v>0</v>
      </c>
      <c r="Q340" s="104">
        <v>0</v>
      </c>
      <c r="R340" s="127">
        <v>0</v>
      </c>
      <c r="S340">
        <v>1</v>
      </c>
    </row>
    <row r="341" spans="1:19">
      <c r="A341" s="1">
        <v>11</v>
      </c>
      <c r="B341" s="2">
        <v>0.66666666666666696</v>
      </c>
      <c r="C341" s="104">
        <v>0</v>
      </c>
      <c r="D341" s="114">
        <v>21.847265</v>
      </c>
      <c r="E341" s="114">
        <v>0.28065000000000001</v>
      </c>
      <c r="F341" s="114">
        <v>1.1121650000000001</v>
      </c>
      <c r="G341" s="114">
        <v>0.75567799999999996</v>
      </c>
      <c r="H341" s="114">
        <v>1.8678429999999999</v>
      </c>
      <c r="I341" s="114">
        <v>0.85108499999999998</v>
      </c>
      <c r="J341" s="108">
        <v>17</v>
      </c>
      <c r="K341" s="104" t="s">
        <v>110</v>
      </c>
      <c r="L341" s="104">
        <v>0</v>
      </c>
      <c r="M341" s="104">
        <v>0</v>
      </c>
      <c r="N341" s="126">
        <v>0</v>
      </c>
      <c r="O341" s="104">
        <v>0</v>
      </c>
      <c r="P341" s="104">
        <v>0</v>
      </c>
      <c r="Q341" s="104">
        <v>0</v>
      </c>
      <c r="R341" s="127">
        <v>0</v>
      </c>
      <c r="S341">
        <v>1</v>
      </c>
    </row>
    <row r="342" spans="1:19">
      <c r="A342" s="1">
        <v>11</v>
      </c>
      <c r="B342" s="2">
        <v>0.70833333333333304</v>
      </c>
      <c r="C342" s="104">
        <v>0</v>
      </c>
      <c r="D342" s="114">
        <v>22.182133</v>
      </c>
      <c r="E342" s="114">
        <v>0.30195</v>
      </c>
      <c r="F342" s="114">
        <v>1.3306629999999999</v>
      </c>
      <c r="G342" s="114">
        <v>0.821654</v>
      </c>
      <c r="H342" s="114">
        <v>2.152317</v>
      </c>
      <c r="I342" s="114">
        <v>2.128193</v>
      </c>
      <c r="J342" s="108">
        <v>25</v>
      </c>
      <c r="K342" s="104" t="s">
        <v>110</v>
      </c>
      <c r="L342" s="104">
        <v>0</v>
      </c>
      <c r="M342" s="104">
        <v>0</v>
      </c>
      <c r="N342" s="126">
        <v>0</v>
      </c>
      <c r="O342" s="104">
        <v>0</v>
      </c>
      <c r="P342" s="104">
        <v>0</v>
      </c>
      <c r="Q342" s="104">
        <v>0</v>
      </c>
      <c r="R342" s="127">
        <v>0</v>
      </c>
      <c r="S342">
        <v>1</v>
      </c>
    </row>
    <row r="343" spans="1:19">
      <c r="A343" s="1">
        <v>11</v>
      </c>
      <c r="B343" s="2">
        <v>0.75</v>
      </c>
      <c r="C343" s="104">
        <v>0</v>
      </c>
      <c r="D343" s="114">
        <v>20.817902</v>
      </c>
      <c r="E343" s="114">
        <v>0.303699</v>
      </c>
      <c r="F343" s="114">
        <v>1.165087</v>
      </c>
      <c r="G343" s="114">
        <v>1.9503550000000001</v>
      </c>
      <c r="H343" s="114">
        <v>3.1154419999999998</v>
      </c>
      <c r="I343" s="114">
        <v>1.523949</v>
      </c>
      <c r="J343" s="108">
        <v>24</v>
      </c>
      <c r="K343" s="104" t="s">
        <v>110</v>
      </c>
      <c r="L343" s="104">
        <v>0</v>
      </c>
      <c r="M343" s="104">
        <v>0</v>
      </c>
      <c r="N343" s="126">
        <v>0</v>
      </c>
      <c r="O343" s="104">
        <v>0</v>
      </c>
      <c r="P343" s="104">
        <v>0</v>
      </c>
      <c r="Q343" s="104">
        <v>0</v>
      </c>
      <c r="R343" s="127">
        <v>0</v>
      </c>
      <c r="S343">
        <v>1</v>
      </c>
    </row>
    <row r="344" spans="1:19">
      <c r="A344" s="1">
        <v>11</v>
      </c>
      <c r="B344" s="2">
        <v>0.79166666666666696</v>
      </c>
      <c r="C344" s="104">
        <v>0</v>
      </c>
      <c r="D344" s="114">
        <v>19.307106000000001</v>
      </c>
      <c r="E344" s="114">
        <v>0.32843299999999997</v>
      </c>
      <c r="F344" s="114">
        <v>1.2618309999999999</v>
      </c>
      <c r="G344" s="114">
        <v>2.6694580000000001</v>
      </c>
      <c r="H344" s="114">
        <v>3.931289</v>
      </c>
      <c r="I344" s="114">
        <v>2.3500909999999999</v>
      </c>
      <c r="J344" s="108">
        <v>26</v>
      </c>
      <c r="K344" s="104" t="s">
        <v>110</v>
      </c>
      <c r="L344" s="104">
        <v>0</v>
      </c>
      <c r="M344" s="104">
        <v>0</v>
      </c>
      <c r="N344" s="126">
        <v>0</v>
      </c>
      <c r="O344" s="104">
        <v>0</v>
      </c>
      <c r="P344" s="104">
        <v>0</v>
      </c>
      <c r="Q344" s="104">
        <v>0</v>
      </c>
      <c r="R344" s="127">
        <v>0</v>
      </c>
      <c r="S344">
        <v>1</v>
      </c>
    </row>
    <row r="345" spans="1:19">
      <c r="A345" s="1">
        <v>11</v>
      </c>
      <c r="B345" s="2">
        <v>0.83333333333333304</v>
      </c>
      <c r="C345" s="104">
        <v>0</v>
      </c>
      <c r="D345" s="114">
        <v>19.113385999999998</v>
      </c>
      <c r="E345" s="114">
        <v>0.297516</v>
      </c>
      <c r="F345" s="114">
        <v>1.0957619999999999</v>
      </c>
      <c r="G345" s="114">
        <v>2.8078319999999999</v>
      </c>
      <c r="H345" s="114">
        <v>3.903594</v>
      </c>
      <c r="I345" s="114">
        <v>1.7739750000000001</v>
      </c>
      <c r="J345" s="108">
        <v>25</v>
      </c>
      <c r="K345" s="104" t="s">
        <v>110</v>
      </c>
      <c r="L345" s="104">
        <v>0</v>
      </c>
      <c r="M345" s="104">
        <v>0</v>
      </c>
      <c r="N345" s="126">
        <v>0</v>
      </c>
      <c r="O345" s="104">
        <v>0</v>
      </c>
      <c r="P345" s="104">
        <v>0</v>
      </c>
      <c r="Q345" s="104">
        <v>0</v>
      </c>
      <c r="R345" s="127">
        <v>0</v>
      </c>
      <c r="S345">
        <v>1</v>
      </c>
    </row>
    <row r="346" spans="1:19">
      <c r="A346" s="1">
        <v>11</v>
      </c>
      <c r="B346" s="2">
        <v>0.875</v>
      </c>
      <c r="C346" s="104">
        <v>0</v>
      </c>
      <c r="D346" s="114">
        <v>18.972296</v>
      </c>
      <c r="E346" s="114">
        <v>0.31571199999999999</v>
      </c>
      <c r="F346" s="114">
        <v>1.131473</v>
      </c>
      <c r="G346" s="114">
        <v>2.9577179999999998</v>
      </c>
      <c r="H346" s="114">
        <v>4.0891900000000003</v>
      </c>
      <c r="I346" s="114">
        <v>2.461484</v>
      </c>
      <c r="J346" s="108">
        <v>24</v>
      </c>
      <c r="K346" s="104" t="s">
        <v>110</v>
      </c>
      <c r="L346" s="104">
        <v>0</v>
      </c>
      <c r="M346" s="104">
        <v>0</v>
      </c>
      <c r="N346" s="126">
        <v>0</v>
      </c>
      <c r="O346" s="104">
        <v>0</v>
      </c>
      <c r="P346" s="104">
        <v>0</v>
      </c>
      <c r="Q346" s="104">
        <v>0</v>
      </c>
      <c r="R346" s="127">
        <v>0</v>
      </c>
      <c r="S346">
        <v>1</v>
      </c>
    </row>
    <row r="347" spans="1:19">
      <c r="A347" s="1">
        <v>11</v>
      </c>
      <c r="B347" s="2">
        <v>0.91666666666666696</v>
      </c>
      <c r="C347" s="104">
        <v>0</v>
      </c>
      <c r="D347" s="114">
        <v>20.797692999999999</v>
      </c>
      <c r="E347" s="114">
        <v>0.26840700000000001</v>
      </c>
      <c r="F347" s="114">
        <v>1.1202570000000001</v>
      </c>
      <c r="G347" s="114">
        <v>1.591917</v>
      </c>
      <c r="H347" s="114">
        <v>2.7121740000000001</v>
      </c>
      <c r="I347" s="114">
        <v>2.5595880000000002</v>
      </c>
      <c r="J347" s="108">
        <v>23</v>
      </c>
      <c r="K347" s="104" t="s">
        <v>110</v>
      </c>
      <c r="L347" s="104">
        <v>0</v>
      </c>
      <c r="M347" s="104">
        <v>0</v>
      </c>
      <c r="N347" s="126">
        <v>0</v>
      </c>
      <c r="O347" s="104">
        <v>0</v>
      </c>
      <c r="P347" s="104">
        <v>0</v>
      </c>
      <c r="Q347" s="104">
        <v>0</v>
      </c>
      <c r="R347" s="127">
        <v>0</v>
      </c>
      <c r="S347">
        <v>1</v>
      </c>
    </row>
    <row r="348" spans="1:19">
      <c r="A348" s="1">
        <v>11</v>
      </c>
      <c r="B348" s="2">
        <v>0.95833333333333304</v>
      </c>
      <c r="C348" s="104">
        <v>0</v>
      </c>
      <c r="D348" s="114">
        <v>19.796794999999999</v>
      </c>
      <c r="E348" s="114">
        <v>0.25974000000000003</v>
      </c>
      <c r="F348" s="114">
        <v>1.0075289999999999</v>
      </c>
      <c r="G348" s="114">
        <v>2.3347449999999998</v>
      </c>
      <c r="H348" s="114">
        <v>3.3422740000000002</v>
      </c>
      <c r="I348" s="114">
        <v>1.786716</v>
      </c>
      <c r="J348" s="108">
        <v>25</v>
      </c>
      <c r="K348" s="104" t="s">
        <v>110</v>
      </c>
      <c r="L348" s="104">
        <v>0</v>
      </c>
      <c r="M348" s="104">
        <v>0</v>
      </c>
      <c r="N348" s="126">
        <v>0</v>
      </c>
      <c r="O348" s="104">
        <v>0</v>
      </c>
      <c r="P348" s="104">
        <v>0</v>
      </c>
      <c r="Q348" s="104">
        <v>0</v>
      </c>
      <c r="R348" s="127">
        <v>0</v>
      </c>
      <c r="S348">
        <v>1</v>
      </c>
    </row>
    <row r="350" spans="1:19">
      <c r="A350" s="169" t="s">
        <v>39</v>
      </c>
      <c r="B350" s="170"/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</row>
    <row r="351" spans="1:19">
      <c r="A351" s="167" t="s">
        <v>2</v>
      </c>
      <c r="B351" s="168"/>
      <c r="C351" s="17">
        <v>13</v>
      </c>
      <c r="D351" s="17">
        <v>0</v>
      </c>
      <c r="E351" s="17">
        <v>8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24</v>
      </c>
      <c r="L351" s="17">
        <v>13</v>
      </c>
      <c r="M351" s="17">
        <v>13</v>
      </c>
      <c r="N351" s="17">
        <v>13</v>
      </c>
      <c r="O351" s="17">
        <v>13</v>
      </c>
      <c r="P351" s="17">
        <v>13</v>
      </c>
      <c r="Q351" s="17">
        <v>13</v>
      </c>
      <c r="R351" s="17">
        <v>13</v>
      </c>
    </row>
    <row r="352" spans="1:19">
      <c r="A352" s="163" t="s">
        <v>3</v>
      </c>
      <c r="B352" s="164"/>
      <c r="C352" s="17">
        <v>0</v>
      </c>
      <c r="D352" s="17">
        <v>0</v>
      </c>
      <c r="E352" s="17">
        <v>1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</row>
    <row r="353" spans="1:19">
      <c r="A353" s="165" t="s">
        <v>4</v>
      </c>
      <c r="B353" s="166"/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</row>
    <row r="354" spans="1:19">
      <c r="A354" s="173" t="s">
        <v>27</v>
      </c>
      <c r="B354" s="174"/>
      <c r="C354" s="20">
        <f t="shared" ref="C354:R354" si="10">24-C350-C351-C352-C353</f>
        <v>11</v>
      </c>
      <c r="D354" s="20">
        <f t="shared" si="10"/>
        <v>24</v>
      </c>
      <c r="E354" s="20">
        <f t="shared" si="10"/>
        <v>15</v>
      </c>
      <c r="F354" s="20">
        <f t="shared" si="10"/>
        <v>24</v>
      </c>
      <c r="G354" s="20">
        <f t="shared" si="10"/>
        <v>24</v>
      </c>
      <c r="H354" s="20">
        <f t="shared" si="10"/>
        <v>24</v>
      </c>
      <c r="I354" s="20">
        <f t="shared" si="10"/>
        <v>24</v>
      </c>
      <c r="J354" s="20">
        <f t="shared" si="10"/>
        <v>24</v>
      </c>
      <c r="K354" s="20">
        <f t="shared" si="10"/>
        <v>0</v>
      </c>
      <c r="L354" s="20">
        <f t="shared" si="10"/>
        <v>11</v>
      </c>
      <c r="M354" s="20">
        <f t="shared" si="10"/>
        <v>11</v>
      </c>
      <c r="N354" s="20">
        <f t="shared" si="10"/>
        <v>11</v>
      </c>
      <c r="O354" s="20">
        <f t="shared" si="10"/>
        <v>11</v>
      </c>
      <c r="P354" s="20">
        <f t="shared" si="10"/>
        <v>11</v>
      </c>
      <c r="Q354" s="20">
        <f t="shared" si="10"/>
        <v>11</v>
      </c>
      <c r="R354" s="20">
        <f t="shared" si="10"/>
        <v>11</v>
      </c>
    </row>
    <row r="355" spans="1:19">
      <c r="A355" s="175" t="s">
        <v>28</v>
      </c>
      <c r="B355" s="176"/>
      <c r="C355" s="21">
        <f>C354/(SUM(S325:S348))</f>
        <v>0.45833333333333331</v>
      </c>
      <c r="D355" s="21">
        <f>D354/(SUM(S325:S348))</f>
        <v>1</v>
      </c>
      <c r="E355" s="21">
        <f>E354/(SUM(S325:S348))</f>
        <v>0.625</v>
      </c>
      <c r="F355" s="21">
        <f>F354/(SUM(S325:S348))</f>
        <v>1</v>
      </c>
      <c r="G355" s="21">
        <f>G354/(SUM(S325:S348))</f>
        <v>1</v>
      </c>
      <c r="H355" s="21">
        <f>H354/(SUM(S325:S348))</f>
        <v>1</v>
      </c>
      <c r="I355" s="21">
        <f>I354/(SUM(S325:S348))</f>
        <v>1</v>
      </c>
      <c r="J355" s="21">
        <f>J354/(SUM(S325:S348))</f>
        <v>1</v>
      </c>
      <c r="K355" s="21">
        <f>K354/(SUM(S325:S348))</f>
        <v>0</v>
      </c>
      <c r="L355" s="21">
        <f>L354/(SUM(S325:S348))</f>
        <v>0.45833333333333331</v>
      </c>
      <c r="M355" s="21">
        <f>M354/(SUM(S325:S348))</f>
        <v>0.45833333333333331</v>
      </c>
      <c r="N355" s="21">
        <f>N354/(SUM(S325:S348))</f>
        <v>0.45833333333333331</v>
      </c>
      <c r="O355" s="21">
        <f>O354/(SUM(S325:S348))</f>
        <v>0.45833333333333331</v>
      </c>
      <c r="P355" s="21">
        <f>P354/(SUM(S325:S348))</f>
        <v>0.45833333333333331</v>
      </c>
      <c r="Q355" s="21">
        <f>Q354/(SUM(S325:S348))</f>
        <v>0.45833333333333331</v>
      </c>
      <c r="R355" s="21">
        <f>R354/(SUM(S325:S348))</f>
        <v>0.45833333333333331</v>
      </c>
    </row>
    <row r="357" spans="1:19">
      <c r="A357" s="1">
        <v>12</v>
      </c>
      <c r="B357" s="2">
        <v>0</v>
      </c>
      <c r="C357" s="104">
        <v>0</v>
      </c>
      <c r="D357" s="114">
        <v>22.874093999999999</v>
      </c>
      <c r="E357" s="114">
        <v>0.242872</v>
      </c>
      <c r="F357" s="114">
        <v>1.1584939999999999</v>
      </c>
      <c r="G357" s="114">
        <v>0.73588399999999998</v>
      </c>
      <c r="H357" s="114">
        <v>1.894379</v>
      </c>
      <c r="I357" s="114">
        <v>1.6273500000000001</v>
      </c>
      <c r="J357" s="108">
        <v>17</v>
      </c>
      <c r="K357" s="104" t="s">
        <v>110</v>
      </c>
      <c r="L357" s="104">
        <v>0</v>
      </c>
      <c r="M357" s="104">
        <v>0</v>
      </c>
      <c r="N357" s="126">
        <v>0</v>
      </c>
      <c r="O357" s="104">
        <v>0</v>
      </c>
      <c r="P357" s="104">
        <v>0</v>
      </c>
      <c r="Q357" s="104">
        <v>0</v>
      </c>
      <c r="R357" s="127">
        <v>0</v>
      </c>
      <c r="S357">
        <v>1</v>
      </c>
    </row>
    <row r="358" spans="1:19">
      <c r="A358" s="1">
        <v>12</v>
      </c>
      <c r="B358" s="2">
        <v>4.1666666666666664E-2</v>
      </c>
      <c r="C358" s="104">
        <v>0</v>
      </c>
      <c r="D358" s="114">
        <v>22.247157999999999</v>
      </c>
      <c r="E358" s="114">
        <v>0.24945400000000001</v>
      </c>
      <c r="F358" s="114">
        <v>0.92353499999999999</v>
      </c>
      <c r="G358" s="114">
        <v>0.83379099999999995</v>
      </c>
      <c r="H358" s="114">
        <v>1.7573259999999999</v>
      </c>
      <c r="I358" s="114">
        <v>3.3774359999999999</v>
      </c>
      <c r="J358" s="108">
        <v>24</v>
      </c>
      <c r="K358" s="104" t="s">
        <v>110</v>
      </c>
      <c r="L358" s="104">
        <v>0</v>
      </c>
      <c r="M358" s="104">
        <v>0</v>
      </c>
      <c r="N358" s="126">
        <v>0</v>
      </c>
      <c r="O358" s="104">
        <v>0</v>
      </c>
      <c r="P358" s="104">
        <v>0</v>
      </c>
      <c r="Q358" s="104">
        <v>0</v>
      </c>
      <c r="R358" s="127">
        <v>0</v>
      </c>
      <c r="S358">
        <v>1</v>
      </c>
    </row>
    <row r="359" spans="1:19">
      <c r="A359" s="1">
        <v>12</v>
      </c>
      <c r="B359" s="2">
        <v>8.3333333333333301E-2</v>
      </c>
      <c r="C359" s="104">
        <v>0</v>
      </c>
      <c r="D359" s="114">
        <v>21.038277000000001</v>
      </c>
      <c r="E359" s="114">
        <v>0.23213200000000001</v>
      </c>
      <c r="F359" s="114">
        <v>1.07755</v>
      </c>
      <c r="G359" s="114">
        <v>0.92884900000000004</v>
      </c>
      <c r="H359" s="114">
        <v>2.006399</v>
      </c>
      <c r="I359" s="114">
        <v>4.2517909999999999</v>
      </c>
      <c r="J359" s="108">
        <v>22</v>
      </c>
      <c r="K359" s="104" t="s">
        <v>110</v>
      </c>
      <c r="L359" s="104">
        <v>0</v>
      </c>
      <c r="M359" s="104">
        <v>0</v>
      </c>
      <c r="N359" s="126">
        <v>0</v>
      </c>
      <c r="O359" s="104">
        <v>0</v>
      </c>
      <c r="P359" s="104">
        <v>0</v>
      </c>
      <c r="Q359" s="104">
        <v>0</v>
      </c>
      <c r="R359" s="127">
        <v>0</v>
      </c>
      <c r="S359">
        <v>1</v>
      </c>
    </row>
    <row r="360" spans="1:19">
      <c r="A360" s="1">
        <v>12</v>
      </c>
      <c r="B360" s="2">
        <v>0.125</v>
      </c>
      <c r="C360" s="104">
        <v>0</v>
      </c>
      <c r="D360" s="114">
        <v>22.910793000000002</v>
      </c>
      <c r="E360" s="114">
        <v>0.232963</v>
      </c>
      <c r="F360" s="114">
        <v>1.0220990000000001</v>
      </c>
      <c r="G360" s="114">
        <v>0.64117299999999999</v>
      </c>
      <c r="H360" s="114">
        <v>1.6632720000000001</v>
      </c>
      <c r="I360" s="114">
        <v>3.744567</v>
      </c>
      <c r="J360" s="108">
        <v>27</v>
      </c>
      <c r="K360" s="104" t="s">
        <v>110</v>
      </c>
      <c r="L360" s="104">
        <v>0</v>
      </c>
      <c r="M360" s="104">
        <v>0</v>
      </c>
      <c r="N360" s="126">
        <v>0</v>
      </c>
      <c r="O360" s="104">
        <v>0</v>
      </c>
      <c r="P360" s="104">
        <v>0</v>
      </c>
      <c r="Q360" s="104">
        <v>0</v>
      </c>
      <c r="R360" s="127">
        <v>0</v>
      </c>
      <c r="S360">
        <v>1</v>
      </c>
    </row>
    <row r="361" spans="1:19">
      <c r="A361" s="1">
        <v>12</v>
      </c>
      <c r="B361" s="2">
        <v>0.16666666666666699</v>
      </c>
      <c r="C361" s="104">
        <v>0</v>
      </c>
      <c r="D361" s="114">
        <v>11.753073000000001</v>
      </c>
      <c r="E361" s="114">
        <v>0.35097699999999998</v>
      </c>
      <c r="F361" s="114">
        <v>1.1463429999999999</v>
      </c>
      <c r="G361" s="114">
        <v>3.2522350000000002</v>
      </c>
      <c r="H361" s="114">
        <v>4.3985770000000004</v>
      </c>
      <c r="I361" s="114">
        <v>3.3327680000000002</v>
      </c>
      <c r="J361" s="108">
        <v>25</v>
      </c>
      <c r="K361" s="104" t="s">
        <v>110</v>
      </c>
      <c r="L361" s="104">
        <v>0</v>
      </c>
      <c r="M361" s="104">
        <v>0</v>
      </c>
      <c r="N361" s="126">
        <v>0</v>
      </c>
      <c r="O361" s="104">
        <v>0</v>
      </c>
      <c r="P361" s="104">
        <v>0</v>
      </c>
      <c r="Q361" s="104">
        <v>0</v>
      </c>
      <c r="R361" s="127">
        <v>0</v>
      </c>
      <c r="S361">
        <v>1</v>
      </c>
    </row>
    <row r="362" spans="1:19">
      <c r="A362" s="1">
        <v>12</v>
      </c>
      <c r="B362" s="2">
        <v>0.20833333333333301</v>
      </c>
      <c r="C362" s="104">
        <v>0</v>
      </c>
      <c r="D362" s="114">
        <v>11.410276</v>
      </c>
      <c r="E362" s="114">
        <v>0.42226000000000002</v>
      </c>
      <c r="F362" s="114">
        <v>0.998722</v>
      </c>
      <c r="G362" s="114">
        <v>5.0471719999999998</v>
      </c>
      <c r="H362" s="114">
        <v>6.0458939999999997</v>
      </c>
      <c r="I362" s="114">
        <v>4.3164470000000001</v>
      </c>
      <c r="J362" s="108">
        <v>39</v>
      </c>
      <c r="K362" s="104" t="s">
        <v>110</v>
      </c>
      <c r="L362" s="104">
        <v>0</v>
      </c>
      <c r="M362" s="104">
        <v>0</v>
      </c>
      <c r="N362" s="126">
        <v>0</v>
      </c>
      <c r="O362" s="104">
        <v>0</v>
      </c>
      <c r="P362" s="104">
        <v>0</v>
      </c>
      <c r="Q362" s="104">
        <v>0</v>
      </c>
      <c r="R362" s="127">
        <v>0</v>
      </c>
      <c r="S362">
        <v>1</v>
      </c>
    </row>
    <row r="363" spans="1:19">
      <c r="A363" s="1">
        <v>12</v>
      </c>
      <c r="B363" s="2">
        <v>0.25</v>
      </c>
      <c r="C363" s="104">
        <v>0</v>
      </c>
      <c r="D363" s="114">
        <v>10.735393999999999</v>
      </c>
      <c r="E363" s="114">
        <v>0.41993599999999998</v>
      </c>
      <c r="F363" s="114">
        <v>1.551898</v>
      </c>
      <c r="G363" s="114">
        <v>6.7640840000000004</v>
      </c>
      <c r="H363" s="114">
        <v>8.315982</v>
      </c>
      <c r="I363" s="114">
        <v>3.6418729999999999</v>
      </c>
      <c r="J363" s="108">
        <v>43</v>
      </c>
      <c r="K363" s="104" t="s">
        <v>110</v>
      </c>
      <c r="L363" s="104">
        <v>0</v>
      </c>
      <c r="M363" s="104">
        <v>0</v>
      </c>
      <c r="N363" s="126">
        <v>0</v>
      </c>
      <c r="O363" s="104">
        <v>0</v>
      </c>
      <c r="P363" s="104">
        <v>0</v>
      </c>
      <c r="Q363" s="104">
        <v>0</v>
      </c>
      <c r="R363" s="127">
        <v>0</v>
      </c>
      <c r="S363">
        <v>1</v>
      </c>
    </row>
    <row r="364" spans="1:19">
      <c r="A364" s="1">
        <v>12</v>
      </c>
      <c r="B364" s="2">
        <v>0.29166666666666702</v>
      </c>
      <c r="C364" s="104">
        <v>0</v>
      </c>
      <c r="D364" s="114">
        <v>18.175079</v>
      </c>
      <c r="E364" s="114">
        <v>0.41283599999999998</v>
      </c>
      <c r="F364" s="114">
        <v>2.392954</v>
      </c>
      <c r="G364" s="114">
        <v>5.5967659999999997</v>
      </c>
      <c r="H364" s="114">
        <v>7.989719</v>
      </c>
      <c r="I364" s="114">
        <v>3.7946469999999999</v>
      </c>
      <c r="J364" s="108">
        <v>50</v>
      </c>
      <c r="K364" s="104" t="s">
        <v>110</v>
      </c>
      <c r="L364" s="104">
        <v>0</v>
      </c>
      <c r="M364" s="104">
        <v>0</v>
      </c>
      <c r="N364" s="126">
        <v>0</v>
      </c>
      <c r="O364" s="104">
        <v>0</v>
      </c>
      <c r="P364" s="104">
        <v>0</v>
      </c>
      <c r="Q364" s="104">
        <v>0</v>
      </c>
      <c r="R364" s="127">
        <v>0</v>
      </c>
      <c r="S364">
        <v>1</v>
      </c>
    </row>
    <row r="365" spans="1:19">
      <c r="A365" s="1">
        <v>12</v>
      </c>
      <c r="B365" s="2">
        <v>0.33333333333333298</v>
      </c>
      <c r="C365" s="104">
        <v>0</v>
      </c>
      <c r="D365" s="114">
        <v>22.134926</v>
      </c>
      <c r="E365" s="114">
        <v>0.25351099999999999</v>
      </c>
      <c r="F365" s="114">
        <v>2.1484450000000002</v>
      </c>
      <c r="G365" s="114">
        <v>3.527523</v>
      </c>
      <c r="H365" s="114">
        <v>5.6759680000000001</v>
      </c>
      <c r="I365" s="114">
        <v>2.804176</v>
      </c>
      <c r="J365" s="108">
        <v>33</v>
      </c>
      <c r="K365" s="104" t="s">
        <v>110</v>
      </c>
      <c r="L365" s="104">
        <v>0</v>
      </c>
      <c r="M365" s="104">
        <v>0</v>
      </c>
      <c r="N365" s="126">
        <v>0</v>
      </c>
      <c r="O365" s="104">
        <v>0</v>
      </c>
      <c r="P365" s="104">
        <v>0</v>
      </c>
      <c r="Q365" s="104">
        <v>0</v>
      </c>
      <c r="R365" s="127">
        <v>0</v>
      </c>
      <c r="S365">
        <v>1</v>
      </c>
    </row>
    <row r="366" spans="1:19">
      <c r="A366" s="1">
        <v>12</v>
      </c>
      <c r="B366" s="2">
        <v>0.375</v>
      </c>
      <c r="C366" s="104">
        <v>0</v>
      </c>
      <c r="D366" s="114">
        <v>25.551537</v>
      </c>
      <c r="E366" s="114">
        <v>0.22326699999999999</v>
      </c>
      <c r="F366" s="114">
        <v>1.4832510000000001</v>
      </c>
      <c r="G366" s="114">
        <v>0.97490100000000002</v>
      </c>
      <c r="H366" s="114">
        <v>2.4581520000000001</v>
      </c>
      <c r="I366" s="114">
        <v>2.5167079999999999</v>
      </c>
      <c r="J366" s="108">
        <v>28</v>
      </c>
      <c r="K366" s="104" t="s">
        <v>110</v>
      </c>
      <c r="L366" s="104">
        <v>0</v>
      </c>
      <c r="M366" s="104">
        <v>0</v>
      </c>
      <c r="N366" s="126">
        <v>0</v>
      </c>
      <c r="O366" s="104">
        <v>0</v>
      </c>
      <c r="P366" s="104">
        <v>0</v>
      </c>
      <c r="Q366" s="104">
        <v>0</v>
      </c>
      <c r="R366" s="127">
        <v>0</v>
      </c>
      <c r="S366">
        <v>1</v>
      </c>
    </row>
    <row r="367" spans="1:19">
      <c r="A367" s="1">
        <v>12</v>
      </c>
      <c r="B367" s="2">
        <v>0.41666666666666702</v>
      </c>
      <c r="C367" s="104">
        <v>0</v>
      </c>
      <c r="D367" s="114">
        <v>24.923881999999999</v>
      </c>
      <c r="E367" s="114">
        <v>0.21743299999999999</v>
      </c>
      <c r="F367" s="114">
        <v>1.3101780000000001</v>
      </c>
      <c r="G367" s="114">
        <v>1.195506</v>
      </c>
      <c r="H367" s="114">
        <v>2.505684</v>
      </c>
      <c r="I367" s="114">
        <v>2.4528430000000001</v>
      </c>
      <c r="J367" s="108">
        <v>22</v>
      </c>
      <c r="K367" s="104" t="s">
        <v>110</v>
      </c>
      <c r="L367" s="104">
        <v>0</v>
      </c>
      <c r="M367" s="104">
        <v>0</v>
      </c>
      <c r="N367" s="126">
        <v>0</v>
      </c>
      <c r="O367" s="104">
        <v>0</v>
      </c>
      <c r="P367" s="104">
        <v>0</v>
      </c>
      <c r="Q367" s="104">
        <v>0</v>
      </c>
      <c r="R367" s="127">
        <v>0</v>
      </c>
      <c r="S367">
        <v>1</v>
      </c>
    </row>
    <row r="368" spans="1:19">
      <c r="A368" s="1">
        <v>12</v>
      </c>
      <c r="B368" s="2">
        <v>0.45833333333333298</v>
      </c>
      <c r="C368" s="104">
        <v>0</v>
      </c>
      <c r="D368" s="114">
        <v>27.650589</v>
      </c>
      <c r="E368" s="114">
        <v>0.21596399999999999</v>
      </c>
      <c r="F368" s="114">
        <v>1.479935</v>
      </c>
      <c r="G368" s="114">
        <v>0.97016000000000002</v>
      </c>
      <c r="H368" s="114">
        <v>2.450094</v>
      </c>
      <c r="I368" s="114">
        <v>2.8719079999999999</v>
      </c>
      <c r="J368" s="108">
        <v>17</v>
      </c>
      <c r="K368" s="104" t="s">
        <v>110</v>
      </c>
      <c r="L368" s="104">
        <v>0</v>
      </c>
      <c r="M368" s="104">
        <v>0</v>
      </c>
      <c r="N368" s="126">
        <v>0</v>
      </c>
      <c r="O368" s="104">
        <v>0</v>
      </c>
      <c r="P368" s="104">
        <v>0</v>
      </c>
      <c r="Q368" s="104">
        <v>0</v>
      </c>
      <c r="R368" s="127">
        <v>0</v>
      </c>
      <c r="S368">
        <v>1</v>
      </c>
    </row>
    <row r="369" spans="1:19">
      <c r="A369" s="1">
        <v>12</v>
      </c>
      <c r="B369" s="2">
        <v>0.5</v>
      </c>
      <c r="C369" s="104">
        <v>0</v>
      </c>
      <c r="D369" s="114">
        <v>26.062290000000001</v>
      </c>
      <c r="E369" s="114">
        <v>0.24448900000000001</v>
      </c>
      <c r="F369" s="114">
        <v>1.307776</v>
      </c>
      <c r="G369" s="114">
        <v>0.74575100000000005</v>
      </c>
      <c r="H369" s="114">
        <v>2.0535269999999999</v>
      </c>
      <c r="I369" s="114">
        <v>2.530224</v>
      </c>
      <c r="J369" s="108">
        <v>21</v>
      </c>
      <c r="K369" s="104" t="s">
        <v>110</v>
      </c>
      <c r="L369" s="104">
        <v>0</v>
      </c>
      <c r="M369" s="104">
        <v>0</v>
      </c>
      <c r="N369" s="126">
        <v>0</v>
      </c>
      <c r="O369" s="104">
        <v>0</v>
      </c>
      <c r="P369" s="104">
        <v>0</v>
      </c>
      <c r="Q369" s="104">
        <v>0</v>
      </c>
      <c r="R369" s="127">
        <v>0</v>
      </c>
      <c r="S369">
        <v>1</v>
      </c>
    </row>
    <row r="370" spans="1:19">
      <c r="A370" s="1">
        <v>12</v>
      </c>
      <c r="B370" s="2">
        <v>0.54166666666666696</v>
      </c>
      <c r="C370" s="104">
        <v>0</v>
      </c>
      <c r="D370" s="114">
        <v>23.680973000000002</v>
      </c>
      <c r="E370" s="114">
        <v>0.244088</v>
      </c>
      <c r="F370" s="114">
        <v>1.4595530000000001</v>
      </c>
      <c r="G370" s="114">
        <v>0.65797099999999997</v>
      </c>
      <c r="H370" s="114">
        <v>2.1175250000000001</v>
      </c>
      <c r="I370" s="114">
        <v>2.7040519999999999</v>
      </c>
      <c r="J370" s="108">
        <v>21</v>
      </c>
      <c r="K370" s="104" t="s">
        <v>110</v>
      </c>
      <c r="L370" s="104">
        <v>0</v>
      </c>
      <c r="M370" s="104">
        <v>0</v>
      </c>
      <c r="N370" s="126">
        <v>0</v>
      </c>
      <c r="O370" s="104">
        <v>0</v>
      </c>
      <c r="P370" s="104">
        <v>0</v>
      </c>
      <c r="Q370" s="104">
        <v>0</v>
      </c>
      <c r="R370" s="127">
        <v>0</v>
      </c>
      <c r="S370">
        <v>1</v>
      </c>
    </row>
    <row r="371" spans="1:19">
      <c r="A371" s="1">
        <v>12</v>
      </c>
      <c r="B371" s="2">
        <v>0.58333333333333304</v>
      </c>
      <c r="C371" s="104">
        <v>0</v>
      </c>
      <c r="D371" s="114">
        <v>23.618781999999999</v>
      </c>
      <c r="E371" s="114">
        <v>0.22709499999999999</v>
      </c>
      <c r="F371" s="114">
        <v>1.3678060000000001</v>
      </c>
      <c r="G371" s="114">
        <v>0.84572700000000001</v>
      </c>
      <c r="H371" s="114">
        <v>2.2135319999999998</v>
      </c>
      <c r="I371" s="114">
        <v>2.8300299999999998</v>
      </c>
      <c r="J371" s="108">
        <v>19</v>
      </c>
      <c r="K371" s="104" t="s">
        <v>110</v>
      </c>
      <c r="L371" s="104">
        <v>0</v>
      </c>
      <c r="M371" s="104">
        <v>0</v>
      </c>
      <c r="N371" s="126">
        <v>0</v>
      </c>
      <c r="O371" s="104">
        <v>0</v>
      </c>
      <c r="P371" s="104">
        <v>0</v>
      </c>
      <c r="Q371" s="104">
        <v>0</v>
      </c>
      <c r="R371" s="127">
        <v>0</v>
      </c>
      <c r="S371">
        <v>1</v>
      </c>
    </row>
    <row r="372" spans="1:19">
      <c r="A372" s="1">
        <v>12</v>
      </c>
      <c r="B372" s="2">
        <v>0.625</v>
      </c>
      <c r="C372" s="104">
        <v>0</v>
      </c>
      <c r="D372" s="114">
        <v>23.184460000000001</v>
      </c>
      <c r="E372" s="114">
        <v>0.23607</v>
      </c>
      <c r="F372" s="114">
        <v>1.490043</v>
      </c>
      <c r="G372" s="114">
        <v>0.73802400000000001</v>
      </c>
      <c r="H372" s="114">
        <v>2.2280669999999998</v>
      </c>
      <c r="I372" s="114">
        <v>2.3788629999999999</v>
      </c>
      <c r="J372" s="108">
        <v>22</v>
      </c>
      <c r="K372" s="104" t="s">
        <v>110</v>
      </c>
      <c r="L372" s="104">
        <v>0</v>
      </c>
      <c r="M372" s="104">
        <v>0</v>
      </c>
      <c r="N372" s="126">
        <v>0</v>
      </c>
      <c r="O372" s="104">
        <v>0</v>
      </c>
      <c r="P372" s="104">
        <v>0</v>
      </c>
      <c r="Q372" s="104">
        <v>0</v>
      </c>
      <c r="R372" s="127">
        <v>0</v>
      </c>
      <c r="S372">
        <v>1</v>
      </c>
    </row>
    <row r="373" spans="1:19">
      <c r="A373" s="1">
        <v>12</v>
      </c>
      <c r="B373" s="2">
        <v>0.66666666666666696</v>
      </c>
      <c r="C373" s="104">
        <v>0</v>
      </c>
      <c r="D373" s="114">
        <v>22.051136</v>
      </c>
      <c r="E373" s="114">
        <v>0.238397</v>
      </c>
      <c r="F373" s="114">
        <v>1.263558</v>
      </c>
      <c r="G373" s="114">
        <v>1.011137</v>
      </c>
      <c r="H373" s="114">
        <v>2.2746949999999999</v>
      </c>
      <c r="I373" s="114">
        <v>2.1819480000000002</v>
      </c>
      <c r="J373" s="108">
        <v>24</v>
      </c>
      <c r="K373" s="104" t="s">
        <v>110</v>
      </c>
      <c r="L373" s="104">
        <v>0</v>
      </c>
      <c r="M373" s="104">
        <v>0</v>
      </c>
      <c r="N373" s="126">
        <v>0</v>
      </c>
      <c r="O373" s="104">
        <v>0</v>
      </c>
      <c r="P373" s="104">
        <v>0</v>
      </c>
      <c r="Q373" s="104">
        <v>0</v>
      </c>
      <c r="R373" s="127">
        <v>0</v>
      </c>
      <c r="S373">
        <v>1</v>
      </c>
    </row>
    <row r="374" spans="1:19">
      <c r="A374" s="1">
        <v>12</v>
      </c>
      <c r="B374" s="2">
        <v>0.70833333333333304</v>
      </c>
      <c r="C374" s="104">
        <v>0</v>
      </c>
      <c r="D374" s="114">
        <v>21.581227999999999</v>
      </c>
      <c r="E374" s="114">
        <v>0.248698</v>
      </c>
      <c r="F374" s="114">
        <v>1.171672</v>
      </c>
      <c r="G374" s="114">
        <v>0.95607600000000004</v>
      </c>
      <c r="H374" s="114">
        <v>2.127748</v>
      </c>
      <c r="I374" s="114">
        <v>3.8061889999999998</v>
      </c>
      <c r="J374" s="108">
        <v>26</v>
      </c>
      <c r="K374" s="104" t="s">
        <v>110</v>
      </c>
      <c r="L374" s="104">
        <v>0</v>
      </c>
      <c r="M374" s="104">
        <v>0</v>
      </c>
      <c r="N374" s="126">
        <v>0</v>
      </c>
      <c r="O374" s="104">
        <v>0</v>
      </c>
      <c r="P374" s="104">
        <v>0</v>
      </c>
      <c r="Q374" s="104">
        <v>0</v>
      </c>
      <c r="R374" s="127">
        <v>0</v>
      </c>
      <c r="S374">
        <v>1</v>
      </c>
    </row>
    <row r="375" spans="1:19">
      <c r="A375" s="1">
        <v>12</v>
      </c>
      <c r="B375" s="2">
        <v>0.75</v>
      </c>
      <c r="C375" s="104">
        <v>0</v>
      </c>
      <c r="D375" s="114">
        <v>20.331742999999999</v>
      </c>
      <c r="E375" s="114">
        <v>0.23573</v>
      </c>
      <c r="F375" s="114">
        <v>1.239668</v>
      </c>
      <c r="G375" s="114">
        <v>1.5869260000000001</v>
      </c>
      <c r="H375" s="114">
        <v>2.8265929999999999</v>
      </c>
      <c r="I375" s="114">
        <v>2.7259030000000002</v>
      </c>
      <c r="J375" s="108">
        <v>29</v>
      </c>
      <c r="K375" s="104" t="s">
        <v>110</v>
      </c>
      <c r="L375" s="104">
        <v>0</v>
      </c>
      <c r="M375" s="104">
        <v>0</v>
      </c>
      <c r="N375" s="126">
        <v>0</v>
      </c>
      <c r="O375" s="104">
        <v>0</v>
      </c>
      <c r="P375" s="104">
        <v>0</v>
      </c>
      <c r="Q375" s="104">
        <v>0</v>
      </c>
      <c r="R375" s="127">
        <v>0</v>
      </c>
      <c r="S375">
        <v>1</v>
      </c>
    </row>
    <row r="376" spans="1:19">
      <c r="A376" s="1">
        <v>12</v>
      </c>
      <c r="B376" s="2">
        <v>0.79166666666666696</v>
      </c>
      <c r="C376" s="104">
        <v>0</v>
      </c>
      <c r="D376" s="114">
        <v>21.824089000000001</v>
      </c>
      <c r="E376" s="114">
        <v>0.234537</v>
      </c>
      <c r="F376" s="114">
        <v>1.153966</v>
      </c>
      <c r="G376" s="114">
        <v>2.523301</v>
      </c>
      <c r="H376" s="114">
        <v>3.6772680000000002</v>
      </c>
      <c r="I376" s="114">
        <v>3.519088</v>
      </c>
      <c r="J376" s="108">
        <v>28</v>
      </c>
      <c r="K376" s="104" t="s">
        <v>110</v>
      </c>
      <c r="L376" s="104">
        <v>0</v>
      </c>
      <c r="M376" s="104">
        <v>0</v>
      </c>
      <c r="N376" s="126">
        <v>0</v>
      </c>
      <c r="O376" s="104">
        <v>0</v>
      </c>
      <c r="P376" s="104">
        <v>0</v>
      </c>
      <c r="Q376" s="104">
        <v>0</v>
      </c>
      <c r="R376" s="127">
        <v>0</v>
      </c>
      <c r="S376">
        <v>1</v>
      </c>
    </row>
    <row r="377" spans="1:19">
      <c r="A377" s="1">
        <v>12</v>
      </c>
      <c r="B377" s="2">
        <v>0.83333333333333304</v>
      </c>
      <c r="C377" s="104">
        <v>0</v>
      </c>
      <c r="D377" s="114">
        <v>25.681640999999999</v>
      </c>
      <c r="E377" s="114">
        <v>0.235767</v>
      </c>
      <c r="F377" s="114">
        <v>1.1293070000000001</v>
      </c>
      <c r="G377" s="114">
        <v>1.8536140000000001</v>
      </c>
      <c r="H377" s="114">
        <v>2.9829210000000002</v>
      </c>
      <c r="I377" s="114">
        <v>3.583523</v>
      </c>
      <c r="J377" s="108">
        <v>28</v>
      </c>
      <c r="K377" s="104" t="s">
        <v>110</v>
      </c>
      <c r="L377" s="104">
        <v>0</v>
      </c>
      <c r="M377" s="104">
        <v>0</v>
      </c>
      <c r="N377" s="126">
        <v>0</v>
      </c>
      <c r="O377" s="104">
        <v>0</v>
      </c>
      <c r="P377" s="104">
        <v>0</v>
      </c>
      <c r="Q377" s="104">
        <v>0</v>
      </c>
      <c r="R377" s="127">
        <v>0</v>
      </c>
      <c r="S377">
        <v>1</v>
      </c>
    </row>
    <row r="378" spans="1:19">
      <c r="A378" s="1">
        <v>12</v>
      </c>
      <c r="B378" s="2">
        <v>0.875</v>
      </c>
      <c r="C378" s="104">
        <v>0</v>
      </c>
      <c r="D378" s="114">
        <v>22.226295</v>
      </c>
      <c r="E378" s="114">
        <v>0.23654800000000001</v>
      </c>
      <c r="F378" s="114">
        <v>1.2708159999999999</v>
      </c>
      <c r="G378" s="114">
        <v>1.588913</v>
      </c>
      <c r="H378" s="114">
        <v>2.8597290000000002</v>
      </c>
      <c r="I378" s="114">
        <v>3.381211</v>
      </c>
      <c r="J378" s="108">
        <v>25</v>
      </c>
      <c r="K378" s="104" t="s">
        <v>110</v>
      </c>
      <c r="L378" s="104">
        <v>0</v>
      </c>
      <c r="M378" s="104">
        <v>0</v>
      </c>
      <c r="N378" s="126">
        <v>0</v>
      </c>
      <c r="O378" s="104">
        <v>0</v>
      </c>
      <c r="P378" s="104">
        <v>0</v>
      </c>
      <c r="Q378" s="104">
        <v>0</v>
      </c>
      <c r="R378" s="127">
        <v>0</v>
      </c>
      <c r="S378">
        <v>1</v>
      </c>
    </row>
    <row r="379" spans="1:19">
      <c r="A379" s="1">
        <v>12</v>
      </c>
      <c r="B379" s="2">
        <v>0.91666666666666696</v>
      </c>
      <c r="C379" s="104">
        <v>0</v>
      </c>
      <c r="D379" s="114">
        <v>22.691241999999999</v>
      </c>
      <c r="E379" s="114">
        <v>0.22892399999999999</v>
      </c>
      <c r="F379" s="114">
        <v>1.212456</v>
      </c>
      <c r="G379" s="114">
        <v>1.8589770000000001</v>
      </c>
      <c r="H379" s="114">
        <v>3.0714329999999999</v>
      </c>
      <c r="I379" s="114">
        <v>3.8071839999999999</v>
      </c>
      <c r="J379" s="108">
        <v>22</v>
      </c>
      <c r="K379" s="104" t="s">
        <v>110</v>
      </c>
      <c r="L379" s="104">
        <v>0</v>
      </c>
      <c r="M379" s="104">
        <v>0</v>
      </c>
      <c r="N379" s="126">
        <v>0</v>
      </c>
      <c r="O379" s="104">
        <v>0</v>
      </c>
      <c r="P379" s="104">
        <v>0</v>
      </c>
      <c r="Q379" s="104">
        <v>0</v>
      </c>
      <c r="R379" s="127">
        <v>0</v>
      </c>
      <c r="S379">
        <v>1</v>
      </c>
    </row>
    <row r="380" spans="1:19">
      <c r="A380" s="1">
        <v>12</v>
      </c>
      <c r="B380" s="2">
        <v>0.95833333333333304</v>
      </c>
      <c r="C380" s="104">
        <v>0</v>
      </c>
      <c r="D380" s="114">
        <v>23.874656999999999</v>
      </c>
      <c r="E380" s="114">
        <v>0.23982899999999999</v>
      </c>
      <c r="F380" s="114">
        <v>1.0082549999999999</v>
      </c>
      <c r="G380" s="114">
        <v>2.425891</v>
      </c>
      <c r="H380" s="114">
        <v>3.4341460000000001</v>
      </c>
      <c r="I380" s="114">
        <v>3.7649859999999999</v>
      </c>
      <c r="J380" s="108">
        <v>26</v>
      </c>
      <c r="K380" s="104" t="s">
        <v>110</v>
      </c>
      <c r="L380" s="104">
        <v>0</v>
      </c>
      <c r="M380" s="104">
        <v>0</v>
      </c>
      <c r="N380" s="126">
        <v>0</v>
      </c>
      <c r="O380" s="104">
        <v>0</v>
      </c>
      <c r="P380" s="104">
        <v>0</v>
      </c>
      <c r="Q380" s="104">
        <v>0</v>
      </c>
      <c r="R380" s="127">
        <v>0</v>
      </c>
      <c r="S380">
        <v>1</v>
      </c>
    </row>
    <row r="382" spans="1:19">
      <c r="A382" s="169" t="s">
        <v>39</v>
      </c>
      <c r="B382" s="170"/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</row>
    <row r="383" spans="1:19">
      <c r="A383" s="167" t="s">
        <v>2</v>
      </c>
      <c r="B383" s="168"/>
      <c r="C383" s="17">
        <v>24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24</v>
      </c>
      <c r="L383" s="17">
        <v>24</v>
      </c>
      <c r="M383" s="17">
        <v>24</v>
      </c>
      <c r="N383" s="17">
        <v>24</v>
      </c>
      <c r="O383" s="17">
        <v>24</v>
      </c>
      <c r="P383" s="17">
        <v>24</v>
      </c>
      <c r="Q383" s="17">
        <v>24</v>
      </c>
      <c r="R383" s="17">
        <v>24</v>
      </c>
    </row>
    <row r="384" spans="1:19">
      <c r="A384" s="163" t="s">
        <v>3</v>
      </c>
      <c r="B384" s="164"/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</row>
    <row r="385" spans="1:19">
      <c r="A385" s="165" t="s">
        <v>4</v>
      </c>
      <c r="B385" s="166"/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</row>
    <row r="386" spans="1:19">
      <c r="A386" s="173" t="s">
        <v>27</v>
      </c>
      <c r="B386" s="174"/>
      <c r="C386" s="20">
        <f t="shared" ref="C386:R386" si="11">24-C382-C383-C384-C385</f>
        <v>0</v>
      </c>
      <c r="D386" s="20">
        <f t="shared" si="11"/>
        <v>24</v>
      </c>
      <c r="E386" s="20">
        <f t="shared" si="11"/>
        <v>24</v>
      </c>
      <c r="F386" s="20">
        <f t="shared" si="11"/>
        <v>24</v>
      </c>
      <c r="G386" s="20">
        <f t="shared" si="11"/>
        <v>24</v>
      </c>
      <c r="H386" s="20">
        <f t="shared" si="11"/>
        <v>24</v>
      </c>
      <c r="I386" s="20">
        <f t="shared" si="11"/>
        <v>24</v>
      </c>
      <c r="J386" s="20">
        <f t="shared" si="11"/>
        <v>24</v>
      </c>
      <c r="K386" s="20">
        <f t="shared" si="11"/>
        <v>0</v>
      </c>
      <c r="L386" s="20">
        <f t="shared" si="11"/>
        <v>0</v>
      </c>
      <c r="M386" s="20">
        <f t="shared" si="11"/>
        <v>0</v>
      </c>
      <c r="N386" s="20">
        <f t="shared" si="11"/>
        <v>0</v>
      </c>
      <c r="O386" s="20">
        <f t="shared" si="11"/>
        <v>0</v>
      </c>
      <c r="P386" s="20">
        <f t="shared" si="11"/>
        <v>0</v>
      </c>
      <c r="Q386" s="20">
        <f t="shared" si="11"/>
        <v>0</v>
      </c>
      <c r="R386" s="20">
        <f t="shared" si="11"/>
        <v>0</v>
      </c>
    </row>
    <row r="387" spans="1:19">
      <c r="A387" s="175" t="s">
        <v>28</v>
      </c>
      <c r="B387" s="176"/>
      <c r="C387" s="21">
        <f>C386/(SUM(S357:S380))</f>
        <v>0</v>
      </c>
      <c r="D387" s="21">
        <f>D386/(SUM(S357:S380))</f>
        <v>1</v>
      </c>
      <c r="E387" s="21">
        <f>E386/(SUM(S357:S380))</f>
        <v>1</v>
      </c>
      <c r="F387" s="21">
        <f>F386/(SUM(S357:S380))</f>
        <v>1</v>
      </c>
      <c r="G387" s="21">
        <f>G386/(SUM(S357:S380))</f>
        <v>1</v>
      </c>
      <c r="H387" s="21">
        <f>H386/(SUM(S357:S380))</f>
        <v>1</v>
      </c>
      <c r="I387" s="21">
        <f>I386/(SUM(S357:S380))</f>
        <v>1</v>
      </c>
      <c r="J387" s="21">
        <f>J386/(SUM(S357:S380))</f>
        <v>1</v>
      </c>
      <c r="K387" s="21">
        <f>K386/(SUM(S357:S380))</f>
        <v>0</v>
      </c>
      <c r="L387" s="21">
        <f>L386/(SUM(S357:S380))</f>
        <v>0</v>
      </c>
      <c r="M387" s="21">
        <f>M386/(SUM(S357:S380))</f>
        <v>0</v>
      </c>
      <c r="N387" s="21">
        <f>N386/(SUM(S357:S380))</f>
        <v>0</v>
      </c>
      <c r="O387" s="21">
        <f>O386/(SUM(S357:S380))</f>
        <v>0</v>
      </c>
      <c r="P387" s="21">
        <f>P386/(SUM(S357:S380))</f>
        <v>0</v>
      </c>
      <c r="Q387" s="21">
        <f>Q386/(SUM(S357:S380))</f>
        <v>0</v>
      </c>
      <c r="R387" s="21">
        <f>R386/(SUM(S357:S380))</f>
        <v>0</v>
      </c>
    </row>
    <row r="389" spans="1:19">
      <c r="A389" s="1">
        <v>13</v>
      </c>
      <c r="B389" s="2">
        <v>0</v>
      </c>
      <c r="C389" s="104">
        <v>0</v>
      </c>
      <c r="D389" s="114">
        <v>30.479724999999998</v>
      </c>
      <c r="E389" s="114">
        <v>0.22262999999999999</v>
      </c>
      <c r="F389" s="114">
        <v>0.993062</v>
      </c>
      <c r="G389" s="114">
        <v>0.91864500000000004</v>
      </c>
      <c r="H389" s="114">
        <v>1.911707</v>
      </c>
      <c r="I389" s="114">
        <v>3.940553</v>
      </c>
      <c r="J389" s="108">
        <v>28</v>
      </c>
      <c r="K389" s="104" t="s">
        <v>110</v>
      </c>
      <c r="L389" s="104">
        <v>0</v>
      </c>
      <c r="M389" s="104">
        <v>0</v>
      </c>
      <c r="N389" s="126">
        <v>0</v>
      </c>
      <c r="O389" s="104">
        <v>0</v>
      </c>
      <c r="P389" s="104">
        <v>0</v>
      </c>
      <c r="Q389" s="104">
        <v>0</v>
      </c>
      <c r="R389" s="127">
        <v>0</v>
      </c>
      <c r="S389">
        <v>1</v>
      </c>
    </row>
    <row r="390" spans="1:19">
      <c r="A390" s="1">
        <v>13</v>
      </c>
      <c r="B390" s="2">
        <v>4.1666666666666664E-2</v>
      </c>
      <c r="C390" s="104">
        <v>0</v>
      </c>
      <c r="D390" s="114">
        <v>27.611060999999999</v>
      </c>
      <c r="E390" s="114">
        <v>0.22661000000000001</v>
      </c>
      <c r="F390" s="114">
        <v>1.1672549999999999</v>
      </c>
      <c r="G390" s="114">
        <v>0.34227099999999999</v>
      </c>
      <c r="H390" s="114">
        <v>1.5095259999999999</v>
      </c>
      <c r="I390" s="114">
        <v>1.7828409999999999</v>
      </c>
      <c r="J390" s="108">
        <v>28</v>
      </c>
      <c r="K390" s="104" t="s">
        <v>110</v>
      </c>
      <c r="L390" s="104">
        <v>0</v>
      </c>
      <c r="M390" s="104">
        <v>0</v>
      </c>
      <c r="N390" s="126">
        <v>0</v>
      </c>
      <c r="O390" s="104">
        <v>0</v>
      </c>
      <c r="P390" s="104">
        <v>0</v>
      </c>
      <c r="Q390" s="104">
        <v>0</v>
      </c>
      <c r="R390" s="127">
        <v>0</v>
      </c>
      <c r="S390">
        <v>1</v>
      </c>
    </row>
    <row r="391" spans="1:19">
      <c r="A391" s="1">
        <v>13</v>
      </c>
      <c r="B391" s="2">
        <v>8.3333333333333301E-2</v>
      </c>
      <c r="C391" s="104">
        <v>0</v>
      </c>
      <c r="D391" s="114">
        <v>29.900894000000001</v>
      </c>
      <c r="E391" s="114">
        <v>0.22895499999999999</v>
      </c>
      <c r="F391" s="114">
        <v>1.159206</v>
      </c>
      <c r="G391" s="114">
        <v>1.6320000000000001E-2</v>
      </c>
      <c r="H391" s="114">
        <v>1.1755260000000001</v>
      </c>
      <c r="I391" s="114">
        <v>2.3562639999999999</v>
      </c>
      <c r="J391" s="108">
        <v>26</v>
      </c>
      <c r="K391" s="104" t="s">
        <v>110</v>
      </c>
      <c r="L391" s="104">
        <v>0</v>
      </c>
      <c r="M391" s="104">
        <v>0</v>
      </c>
      <c r="N391" s="126">
        <v>0</v>
      </c>
      <c r="O391" s="104">
        <v>0</v>
      </c>
      <c r="P391" s="104">
        <v>0</v>
      </c>
      <c r="Q391" s="104">
        <v>0</v>
      </c>
      <c r="R391" s="127">
        <v>0</v>
      </c>
      <c r="S391">
        <v>1</v>
      </c>
    </row>
    <row r="392" spans="1:19">
      <c r="A392" s="1">
        <v>13</v>
      </c>
      <c r="B392" s="2">
        <v>0.125</v>
      </c>
      <c r="C392" s="104">
        <v>0</v>
      </c>
      <c r="D392" s="114">
        <v>30.841370000000001</v>
      </c>
      <c r="E392" s="114">
        <v>0.21004300000000001</v>
      </c>
      <c r="F392" s="114">
        <v>0.99813099999999999</v>
      </c>
      <c r="G392" s="114">
        <v>0.15423600000000001</v>
      </c>
      <c r="H392" s="114">
        <v>1.1523680000000001</v>
      </c>
      <c r="I392" s="114">
        <v>1.3988389999999999</v>
      </c>
      <c r="J392" s="108">
        <v>30</v>
      </c>
      <c r="K392" s="104" t="s">
        <v>110</v>
      </c>
      <c r="L392" s="104">
        <v>0</v>
      </c>
      <c r="M392" s="104">
        <v>0</v>
      </c>
      <c r="N392" s="126">
        <v>0</v>
      </c>
      <c r="O392" s="104">
        <v>0</v>
      </c>
      <c r="P392" s="104">
        <v>0</v>
      </c>
      <c r="Q392" s="104">
        <v>0</v>
      </c>
      <c r="R392" s="127">
        <v>0</v>
      </c>
      <c r="S392">
        <v>1</v>
      </c>
    </row>
    <row r="393" spans="1:19">
      <c r="A393" s="1">
        <v>13</v>
      </c>
      <c r="B393" s="2">
        <v>0.16666666666666699</v>
      </c>
      <c r="C393" s="104">
        <v>0</v>
      </c>
      <c r="D393" s="114">
        <v>31.749645000000001</v>
      </c>
      <c r="E393" s="114">
        <v>0.218582</v>
      </c>
      <c r="F393" s="114">
        <v>1.1124579999999999</v>
      </c>
      <c r="G393" s="114">
        <v>2.4426E-2</v>
      </c>
      <c r="H393" s="114">
        <v>1.088033</v>
      </c>
      <c r="I393" s="114">
        <v>1.5608089999999999</v>
      </c>
      <c r="J393" s="108">
        <v>27</v>
      </c>
      <c r="K393" s="104" t="s">
        <v>110</v>
      </c>
      <c r="L393" s="104">
        <v>0</v>
      </c>
      <c r="M393" s="104">
        <v>0</v>
      </c>
      <c r="N393" s="126">
        <v>0</v>
      </c>
      <c r="O393" s="104">
        <v>0</v>
      </c>
      <c r="P393" s="104">
        <v>0</v>
      </c>
      <c r="Q393" s="104">
        <v>0</v>
      </c>
      <c r="R393" s="127">
        <v>0</v>
      </c>
      <c r="S393">
        <v>1</v>
      </c>
    </row>
    <row r="394" spans="1:19">
      <c r="A394" s="1">
        <v>13</v>
      </c>
      <c r="B394" s="2">
        <v>0.20833333333333301</v>
      </c>
      <c r="C394" s="104">
        <v>0</v>
      </c>
      <c r="D394" s="114">
        <v>27.170822000000001</v>
      </c>
      <c r="E394" s="114">
        <v>0.24009800000000001</v>
      </c>
      <c r="F394" s="114">
        <v>1.1189709999999999</v>
      </c>
      <c r="G394" s="114">
        <v>0.65146300000000001</v>
      </c>
      <c r="H394" s="114">
        <v>1.7704329999999999</v>
      </c>
      <c r="I394" s="114">
        <v>2.2901729999999998</v>
      </c>
      <c r="J394" s="108">
        <v>26</v>
      </c>
      <c r="K394" s="104" t="s">
        <v>110</v>
      </c>
      <c r="L394" s="104">
        <v>0</v>
      </c>
      <c r="M394" s="104">
        <v>0</v>
      </c>
      <c r="N394" s="126">
        <v>0</v>
      </c>
      <c r="O394" s="104">
        <v>0</v>
      </c>
      <c r="P394" s="104">
        <v>0</v>
      </c>
      <c r="Q394" s="104">
        <v>0</v>
      </c>
      <c r="R394" s="127">
        <v>0</v>
      </c>
      <c r="S394">
        <v>1</v>
      </c>
    </row>
    <row r="395" spans="1:19">
      <c r="A395" s="1">
        <v>13</v>
      </c>
      <c r="B395" s="2">
        <v>0.25</v>
      </c>
      <c r="C395" s="104">
        <v>0</v>
      </c>
      <c r="D395" s="114">
        <v>23.625221</v>
      </c>
      <c r="E395" s="114">
        <v>0.26078800000000002</v>
      </c>
      <c r="F395" s="114">
        <v>1.1942870000000001</v>
      </c>
      <c r="G395" s="114">
        <v>3.4586130000000002</v>
      </c>
      <c r="H395" s="114">
        <v>4.6528999999999998</v>
      </c>
      <c r="I395" s="114">
        <v>1.9719850000000001</v>
      </c>
      <c r="J395" s="108">
        <v>28</v>
      </c>
      <c r="K395" s="104" t="s">
        <v>110</v>
      </c>
      <c r="L395" s="104">
        <v>0</v>
      </c>
      <c r="M395" s="104">
        <v>0</v>
      </c>
      <c r="N395" s="126">
        <v>0</v>
      </c>
      <c r="O395" s="104">
        <v>0</v>
      </c>
      <c r="P395" s="104">
        <v>0</v>
      </c>
      <c r="Q395" s="104">
        <v>0</v>
      </c>
      <c r="R395" s="127">
        <v>0</v>
      </c>
      <c r="S395">
        <v>1</v>
      </c>
    </row>
    <row r="396" spans="1:19">
      <c r="A396" s="1">
        <v>13</v>
      </c>
      <c r="B396" s="2">
        <v>0.29166666666666702</v>
      </c>
      <c r="C396" s="104">
        <v>0</v>
      </c>
      <c r="D396" s="114">
        <v>18.96698</v>
      </c>
      <c r="E396" s="114">
        <v>0.34675</v>
      </c>
      <c r="F396" s="114">
        <v>5.083234</v>
      </c>
      <c r="G396" s="114">
        <v>10.334028</v>
      </c>
      <c r="H396" s="114">
        <v>15.417261999999999</v>
      </c>
      <c r="I396" s="114">
        <v>2.5825629999999999</v>
      </c>
      <c r="J396" s="108">
        <v>48</v>
      </c>
      <c r="K396" s="104" t="s">
        <v>110</v>
      </c>
      <c r="L396" s="104">
        <v>0</v>
      </c>
      <c r="M396" s="104">
        <v>0</v>
      </c>
      <c r="N396" s="126">
        <v>0</v>
      </c>
      <c r="O396" s="104">
        <v>0</v>
      </c>
      <c r="P396" s="104">
        <v>0</v>
      </c>
      <c r="Q396" s="104">
        <v>0</v>
      </c>
      <c r="R396" s="127">
        <v>0</v>
      </c>
      <c r="S396">
        <v>1</v>
      </c>
    </row>
    <row r="397" spans="1:19">
      <c r="A397" s="1">
        <v>13</v>
      </c>
      <c r="B397" s="2">
        <v>0.33333333333333298</v>
      </c>
      <c r="C397" s="104">
        <v>0</v>
      </c>
      <c r="D397" s="114">
        <v>26.493637</v>
      </c>
      <c r="E397" s="114">
        <v>0.30340400000000001</v>
      </c>
      <c r="F397" s="114">
        <v>2.7108089999999998</v>
      </c>
      <c r="G397" s="114">
        <v>3.8712219999999999</v>
      </c>
      <c r="H397" s="114">
        <v>6.5820309999999997</v>
      </c>
      <c r="I397" s="114">
        <v>2.100994</v>
      </c>
      <c r="J397" s="108">
        <v>48</v>
      </c>
      <c r="K397" s="104" t="s">
        <v>110</v>
      </c>
      <c r="L397" s="104">
        <v>0</v>
      </c>
      <c r="M397" s="104">
        <v>0</v>
      </c>
      <c r="N397" s="126">
        <v>0</v>
      </c>
      <c r="O397" s="104">
        <v>0</v>
      </c>
      <c r="P397" s="104">
        <v>0</v>
      </c>
      <c r="Q397" s="104">
        <v>0</v>
      </c>
      <c r="R397" s="127">
        <v>0</v>
      </c>
      <c r="S397">
        <v>1</v>
      </c>
    </row>
    <row r="398" spans="1:19">
      <c r="A398" s="1">
        <v>13</v>
      </c>
      <c r="B398" s="2">
        <v>0.375</v>
      </c>
      <c r="C398" s="104">
        <v>0</v>
      </c>
      <c r="D398" s="114">
        <v>30.615086000000002</v>
      </c>
      <c r="E398" s="114">
        <v>0.341084</v>
      </c>
      <c r="F398" s="114">
        <v>2.7042259999999998</v>
      </c>
      <c r="G398" s="114">
        <v>3.2857949999999998</v>
      </c>
      <c r="H398" s="114">
        <v>5.9900219999999997</v>
      </c>
      <c r="I398" s="114">
        <v>1.7352179999999999</v>
      </c>
      <c r="J398" s="108">
        <v>44</v>
      </c>
      <c r="K398" s="104" t="s">
        <v>110</v>
      </c>
      <c r="L398" s="104">
        <v>0</v>
      </c>
      <c r="M398" s="104">
        <v>0</v>
      </c>
      <c r="N398" s="126">
        <v>0</v>
      </c>
      <c r="O398" s="104">
        <v>0</v>
      </c>
      <c r="P398" s="104">
        <v>0</v>
      </c>
      <c r="Q398" s="104">
        <v>0</v>
      </c>
      <c r="R398" s="127">
        <v>0</v>
      </c>
      <c r="S398">
        <v>1</v>
      </c>
    </row>
    <row r="399" spans="1:19">
      <c r="A399" s="1">
        <v>13</v>
      </c>
      <c r="B399" s="2">
        <v>0.41666666666666702</v>
      </c>
      <c r="C399" s="109">
        <v>26.7</v>
      </c>
      <c r="D399" s="108">
        <v>33.08</v>
      </c>
      <c r="E399" s="131" t="s">
        <v>125</v>
      </c>
      <c r="F399" s="108">
        <v>1.96</v>
      </c>
      <c r="G399" s="108">
        <v>2.0299999999999998</v>
      </c>
      <c r="H399" s="108">
        <v>3.99</v>
      </c>
      <c r="I399" s="108">
        <v>3.16</v>
      </c>
      <c r="J399" s="108">
        <v>30</v>
      </c>
      <c r="K399" s="104" t="s">
        <v>110</v>
      </c>
      <c r="L399" s="109">
        <v>30</v>
      </c>
      <c r="M399" s="109">
        <v>50.2</v>
      </c>
      <c r="N399" s="110">
        <v>1012</v>
      </c>
      <c r="O399" s="109">
        <v>1003</v>
      </c>
      <c r="P399" s="108">
        <v>5.63</v>
      </c>
      <c r="Q399" s="108">
        <v>75.010000000000005</v>
      </c>
      <c r="R399" s="111">
        <v>0</v>
      </c>
      <c r="S399">
        <v>1</v>
      </c>
    </row>
    <row r="400" spans="1:19">
      <c r="A400" s="1">
        <v>13</v>
      </c>
      <c r="B400" s="2">
        <v>0.45833333333333298</v>
      </c>
      <c r="C400" s="17">
        <v>26.1</v>
      </c>
      <c r="D400" s="16">
        <v>32.78</v>
      </c>
      <c r="E400" s="16">
        <v>0.44</v>
      </c>
      <c r="F400" s="16">
        <v>2.02</v>
      </c>
      <c r="G400" s="16">
        <v>1.92</v>
      </c>
      <c r="H400" s="16">
        <v>3.94</v>
      </c>
      <c r="I400" s="16">
        <v>3.98</v>
      </c>
      <c r="J400" s="16">
        <v>31</v>
      </c>
      <c r="K400" s="104" t="s">
        <v>110</v>
      </c>
      <c r="L400" s="17">
        <v>30.3</v>
      </c>
      <c r="M400" s="17">
        <v>49.5</v>
      </c>
      <c r="N400" s="19">
        <v>1011.6</v>
      </c>
      <c r="O400" s="17">
        <v>1051</v>
      </c>
      <c r="P400" s="16">
        <v>5.53</v>
      </c>
      <c r="Q400" s="16">
        <v>68.38</v>
      </c>
      <c r="R400" s="18">
        <v>0</v>
      </c>
      <c r="S400">
        <v>1</v>
      </c>
    </row>
    <row r="401" spans="1:19">
      <c r="A401" s="1">
        <v>13</v>
      </c>
      <c r="B401" s="2">
        <v>0.5</v>
      </c>
      <c r="C401" s="17">
        <v>26.7</v>
      </c>
      <c r="D401" s="16">
        <v>32.03</v>
      </c>
      <c r="E401" s="16">
        <v>0.48</v>
      </c>
      <c r="F401" s="16">
        <v>1.76</v>
      </c>
      <c r="G401" s="16">
        <v>1.81</v>
      </c>
      <c r="H401" s="16">
        <v>3.57</v>
      </c>
      <c r="I401" s="16">
        <v>2.79</v>
      </c>
      <c r="J401" s="16">
        <v>26</v>
      </c>
      <c r="K401" s="104" t="s">
        <v>110</v>
      </c>
      <c r="L401" s="17">
        <v>30.1</v>
      </c>
      <c r="M401" s="17">
        <v>52.6</v>
      </c>
      <c r="N401" s="19">
        <v>1010.7</v>
      </c>
      <c r="O401" s="17">
        <v>1004</v>
      </c>
      <c r="P401" s="16">
        <v>5.65</v>
      </c>
      <c r="Q401" s="16">
        <v>66.67</v>
      </c>
      <c r="R401" s="18">
        <v>0</v>
      </c>
      <c r="S401">
        <v>1</v>
      </c>
    </row>
    <row r="402" spans="1:19">
      <c r="A402" s="1">
        <v>13</v>
      </c>
      <c r="B402" s="2">
        <v>0.54166666666666696</v>
      </c>
      <c r="C402" s="17">
        <v>26.6</v>
      </c>
      <c r="D402" s="16">
        <v>30.82</v>
      </c>
      <c r="E402" s="16">
        <v>0.48</v>
      </c>
      <c r="F402" s="16">
        <v>2.04</v>
      </c>
      <c r="G402" s="16">
        <v>1.61</v>
      </c>
      <c r="H402" s="16">
        <v>3.65</v>
      </c>
      <c r="I402" s="16">
        <v>3.19</v>
      </c>
      <c r="J402" s="16">
        <v>31</v>
      </c>
      <c r="K402" s="104" t="s">
        <v>110</v>
      </c>
      <c r="L402" s="17">
        <v>30.2</v>
      </c>
      <c r="M402" s="17">
        <v>53.4</v>
      </c>
      <c r="N402" s="19">
        <v>1009.6</v>
      </c>
      <c r="O402" s="17">
        <v>986</v>
      </c>
      <c r="P402" s="16">
        <v>5.2</v>
      </c>
      <c r="Q402" s="16">
        <v>67.8</v>
      </c>
      <c r="R402" s="18">
        <v>0</v>
      </c>
      <c r="S402">
        <v>1</v>
      </c>
    </row>
    <row r="403" spans="1:19">
      <c r="A403" s="1">
        <v>13</v>
      </c>
      <c r="B403" s="2">
        <v>0.58333333333333304</v>
      </c>
      <c r="C403" s="17">
        <v>27.2</v>
      </c>
      <c r="D403" s="16">
        <v>29.86</v>
      </c>
      <c r="E403" s="16">
        <v>0.47</v>
      </c>
      <c r="F403" s="16">
        <v>1.97</v>
      </c>
      <c r="G403" s="16">
        <v>1.66</v>
      </c>
      <c r="H403" s="16">
        <v>3.63</v>
      </c>
      <c r="I403" s="16">
        <v>1.37</v>
      </c>
      <c r="J403" s="16">
        <v>20</v>
      </c>
      <c r="K403" s="104" t="s">
        <v>110</v>
      </c>
      <c r="L403" s="17">
        <v>29.8</v>
      </c>
      <c r="M403" s="17">
        <v>56.3</v>
      </c>
      <c r="N403" s="19">
        <v>1008.7</v>
      </c>
      <c r="O403" s="17">
        <v>803</v>
      </c>
      <c r="P403" s="16">
        <v>5.21</v>
      </c>
      <c r="Q403" s="16">
        <v>56.17</v>
      </c>
      <c r="R403" s="18">
        <v>0</v>
      </c>
      <c r="S403">
        <v>1</v>
      </c>
    </row>
    <row r="404" spans="1:19">
      <c r="A404" s="1">
        <v>13</v>
      </c>
      <c r="B404" s="2">
        <v>0.625</v>
      </c>
      <c r="C404" s="17">
        <v>27.4</v>
      </c>
      <c r="D404" s="16">
        <v>30.16</v>
      </c>
      <c r="E404" s="16">
        <v>0.46</v>
      </c>
      <c r="F404" s="16">
        <v>1.83</v>
      </c>
      <c r="G404" s="16">
        <v>1.82</v>
      </c>
      <c r="H404" s="16">
        <v>3.65</v>
      </c>
      <c r="I404" s="16">
        <v>1.41</v>
      </c>
      <c r="J404" s="16">
        <v>24</v>
      </c>
      <c r="K404" s="104" t="s">
        <v>110</v>
      </c>
      <c r="L404" s="17">
        <v>29.9</v>
      </c>
      <c r="M404" s="17">
        <v>55.5</v>
      </c>
      <c r="N404" s="19">
        <v>1008.3</v>
      </c>
      <c r="O404" s="17">
        <v>640</v>
      </c>
      <c r="P404" s="16">
        <v>4.95</v>
      </c>
      <c r="Q404" s="16">
        <v>47.4</v>
      </c>
      <c r="R404" s="18">
        <v>0</v>
      </c>
      <c r="S404">
        <v>1</v>
      </c>
    </row>
    <row r="405" spans="1:19">
      <c r="A405" s="1">
        <v>13</v>
      </c>
      <c r="B405" s="2">
        <v>0.66666666666666696</v>
      </c>
      <c r="C405" s="17">
        <v>27.5</v>
      </c>
      <c r="D405" s="16">
        <v>29.38</v>
      </c>
      <c r="E405" s="16">
        <v>0.47</v>
      </c>
      <c r="F405" s="16">
        <v>1.85</v>
      </c>
      <c r="G405" s="16">
        <v>1.8</v>
      </c>
      <c r="H405" s="16">
        <v>3.65</v>
      </c>
      <c r="I405" s="16">
        <v>1.26</v>
      </c>
      <c r="J405" s="16">
        <v>25</v>
      </c>
      <c r="K405" s="104" t="s">
        <v>110</v>
      </c>
      <c r="L405" s="17">
        <v>29.4</v>
      </c>
      <c r="M405" s="17">
        <v>58.7</v>
      </c>
      <c r="N405" s="19">
        <v>1008.3</v>
      </c>
      <c r="O405" s="17">
        <v>375</v>
      </c>
      <c r="P405" s="16">
        <v>4.7</v>
      </c>
      <c r="Q405" s="16">
        <v>44.18</v>
      </c>
      <c r="R405" s="18">
        <v>0</v>
      </c>
      <c r="S405">
        <v>1</v>
      </c>
    </row>
    <row r="406" spans="1:19">
      <c r="A406" s="1">
        <v>13</v>
      </c>
      <c r="B406" s="2">
        <v>0.70833333333333304</v>
      </c>
      <c r="C406" s="17">
        <v>27</v>
      </c>
      <c r="D406" s="16">
        <v>28.74</v>
      </c>
      <c r="E406" s="16">
        <v>0.54</v>
      </c>
      <c r="F406" s="16">
        <v>1.89</v>
      </c>
      <c r="G406" s="16">
        <v>3.08</v>
      </c>
      <c r="H406" s="16">
        <v>4.97</v>
      </c>
      <c r="I406" s="16">
        <v>1.86</v>
      </c>
      <c r="J406" s="16">
        <v>39</v>
      </c>
      <c r="K406" s="104" t="s">
        <v>110</v>
      </c>
      <c r="L406" s="17">
        <v>28.5</v>
      </c>
      <c r="M406" s="17">
        <v>66.2</v>
      </c>
      <c r="N406" s="19">
        <v>1008.9</v>
      </c>
      <c r="O406" s="17">
        <v>116</v>
      </c>
      <c r="P406" s="16">
        <v>4.0599999999999996</v>
      </c>
      <c r="Q406" s="16">
        <v>37.22</v>
      </c>
      <c r="R406" s="18">
        <v>0</v>
      </c>
      <c r="S406">
        <v>1</v>
      </c>
    </row>
    <row r="407" spans="1:19">
      <c r="A407" s="1">
        <v>13</v>
      </c>
      <c r="B407" s="2">
        <v>0.75</v>
      </c>
      <c r="C407" s="17">
        <v>26.3</v>
      </c>
      <c r="D407" s="16">
        <v>27.83</v>
      </c>
      <c r="E407" s="16">
        <v>0.66</v>
      </c>
      <c r="F407" s="16">
        <v>2.63</v>
      </c>
      <c r="G407" s="16">
        <v>4.92</v>
      </c>
      <c r="H407" s="16">
        <v>7.55</v>
      </c>
      <c r="I407" s="16">
        <v>2.29</v>
      </c>
      <c r="J407" s="16">
        <v>40</v>
      </c>
      <c r="K407" s="104" t="s">
        <v>110</v>
      </c>
      <c r="L407" s="17">
        <v>27.6</v>
      </c>
      <c r="M407" s="17">
        <v>69.400000000000006</v>
      </c>
      <c r="N407" s="19">
        <v>1009.5</v>
      </c>
      <c r="O407" s="17">
        <v>8</v>
      </c>
      <c r="P407" s="16">
        <v>3.22</v>
      </c>
      <c r="Q407" s="16">
        <v>46.56</v>
      </c>
      <c r="R407" s="18">
        <v>0</v>
      </c>
      <c r="S407">
        <v>1</v>
      </c>
    </row>
    <row r="408" spans="1:19">
      <c r="A408" s="1">
        <v>13</v>
      </c>
      <c r="B408" s="2">
        <v>0.79166666666666696</v>
      </c>
      <c r="C408" s="17">
        <v>26.5</v>
      </c>
      <c r="D408" s="16">
        <v>29.16</v>
      </c>
      <c r="E408" s="16">
        <v>0.49</v>
      </c>
      <c r="F408" s="16">
        <v>1.45</v>
      </c>
      <c r="G408" s="16">
        <v>4.01</v>
      </c>
      <c r="H408" s="16">
        <v>5.45</v>
      </c>
      <c r="I408" s="16">
        <v>1.79</v>
      </c>
      <c r="J408" s="16">
        <v>29</v>
      </c>
      <c r="K408" s="104" t="s">
        <v>110</v>
      </c>
      <c r="L408" s="17">
        <v>27.3</v>
      </c>
      <c r="M408" s="17">
        <v>70.8</v>
      </c>
      <c r="N408" s="19">
        <v>1010.1</v>
      </c>
      <c r="O408" s="17">
        <v>2</v>
      </c>
      <c r="P408" s="16">
        <v>3.17</v>
      </c>
      <c r="Q408" s="16">
        <v>41.79</v>
      </c>
      <c r="R408" s="18">
        <v>0</v>
      </c>
      <c r="S408">
        <v>1</v>
      </c>
    </row>
    <row r="409" spans="1:19">
      <c r="A409" s="1">
        <v>13</v>
      </c>
      <c r="B409" s="2">
        <v>0.83333333333333304</v>
      </c>
      <c r="C409" s="17">
        <v>26.6</v>
      </c>
      <c r="D409" s="16">
        <v>28.85</v>
      </c>
      <c r="E409" s="16">
        <v>0.48</v>
      </c>
      <c r="F409" s="16">
        <v>1.1499999999999999</v>
      </c>
      <c r="G409" s="16">
        <v>3.8</v>
      </c>
      <c r="H409" s="16">
        <v>4.96</v>
      </c>
      <c r="I409" s="16">
        <v>1.79</v>
      </c>
      <c r="J409" s="16">
        <v>25</v>
      </c>
      <c r="K409" s="104" t="s">
        <v>110</v>
      </c>
      <c r="L409" s="17">
        <v>27.2</v>
      </c>
      <c r="M409" s="17">
        <v>69.599999999999994</v>
      </c>
      <c r="N409" s="19">
        <v>1010.8</v>
      </c>
      <c r="O409" s="17">
        <v>2</v>
      </c>
      <c r="P409" s="16">
        <v>2.56</v>
      </c>
      <c r="Q409" s="16">
        <v>50.3</v>
      </c>
      <c r="R409" s="18">
        <v>0</v>
      </c>
      <c r="S409">
        <v>1</v>
      </c>
    </row>
    <row r="410" spans="1:19">
      <c r="A410" s="1">
        <v>13</v>
      </c>
      <c r="B410" s="2">
        <v>0.875</v>
      </c>
      <c r="C410" s="17">
        <v>26.6</v>
      </c>
      <c r="D410" s="16">
        <v>30.45</v>
      </c>
      <c r="E410" s="16">
        <v>0.46</v>
      </c>
      <c r="F410" s="16">
        <v>1.05</v>
      </c>
      <c r="G410" s="16">
        <v>2.4700000000000002</v>
      </c>
      <c r="H410" s="16">
        <v>3.53</v>
      </c>
      <c r="I410" s="16">
        <v>1.55</v>
      </c>
      <c r="J410" s="16">
        <v>25</v>
      </c>
      <c r="K410" s="104" t="s">
        <v>110</v>
      </c>
      <c r="L410" s="17">
        <v>27.2</v>
      </c>
      <c r="M410" s="17">
        <v>70.900000000000006</v>
      </c>
      <c r="N410" s="19">
        <v>1011.4</v>
      </c>
      <c r="O410" s="17">
        <v>2</v>
      </c>
      <c r="P410" s="16">
        <v>3.26</v>
      </c>
      <c r="Q410" s="16">
        <v>46.93</v>
      </c>
      <c r="R410" s="18">
        <v>0</v>
      </c>
      <c r="S410">
        <v>1</v>
      </c>
    </row>
    <row r="411" spans="1:19">
      <c r="A411" s="1">
        <v>13</v>
      </c>
      <c r="B411" s="2">
        <v>0.91666666666666696</v>
      </c>
      <c r="C411" s="17">
        <v>26.6</v>
      </c>
      <c r="D411" s="16">
        <v>32.799999999999997</v>
      </c>
      <c r="E411" s="16">
        <v>0.46</v>
      </c>
      <c r="F411" s="16">
        <v>1.1000000000000001</v>
      </c>
      <c r="G411" s="16">
        <v>1.63</v>
      </c>
      <c r="H411" s="16">
        <v>2.73</v>
      </c>
      <c r="I411" s="16">
        <v>1.83</v>
      </c>
      <c r="J411" s="16">
        <v>28</v>
      </c>
      <c r="K411" s="104" t="s">
        <v>110</v>
      </c>
      <c r="L411" s="17">
        <v>27.2</v>
      </c>
      <c r="M411" s="17">
        <v>70.400000000000006</v>
      </c>
      <c r="N411" s="19">
        <v>1011.8</v>
      </c>
      <c r="O411" s="17">
        <v>3</v>
      </c>
      <c r="P411" s="16">
        <v>3.73</v>
      </c>
      <c r="Q411" s="16">
        <v>51.9</v>
      </c>
      <c r="R411" s="18">
        <v>0</v>
      </c>
      <c r="S411">
        <v>1</v>
      </c>
    </row>
    <row r="412" spans="1:19">
      <c r="A412" s="1">
        <v>13</v>
      </c>
      <c r="B412" s="2">
        <v>0.95833333333333304</v>
      </c>
      <c r="C412" s="17">
        <v>26.7</v>
      </c>
      <c r="D412" s="16">
        <v>32.33</v>
      </c>
      <c r="E412" s="16">
        <v>0.45</v>
      </c>
      <c r="F412" s="16">
        <v>1.0900000000000001</v>
      </c>
      <c r="G412" s="16">
        <v>1.33</v>
      </c>
      <c r="H412" s="16">
        <v>2.42</v>
      </c>
      <c r="I412" s="16">
        <v>2.13</v>
      </c>
      <c r="J412" s="16">
        <v>32</v>
      </c>
      <c r="K412" s="104" t="s">
        <v>110</v>
      </c>
      <c r="L412" s="17">
        <v>27.2</v>
      </c>
      <c r="M412" s="17">
        <v>71.099999999999994</v>
      </c>
      <c r="N412" s="19">
        <v>1011.8</v>
      </c>
      <c r="O412" s="17">
        <v>3</v>
      </c>
      <c r="P412" s="16">
        <v>3.59</v>
      </c>
      <c r="Q412" s="16">
        <v>53.53</v>
      </c>
      <c r="R412" s="18">
        <v>0</v>
      </c>
      <c r="S412">
        <v>1</v>
      </c>
    </row>
    <row r="414" spans="1:19">
      <c r="A414" s="169" t="s">
        <v>39</v>
      </c>
      <c r="B414" s="170"/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</row>
    <row r="415" spans="1:19">
      <c r="A415" s="167" t="s">
        <v>2</v>
      </c>
      <c r="B415" s="168"/>
      <c r="C415" s="17">
        <v>10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24</v>
      </c>
      <c r="L415" s="17">
        <v>10</v>
      </c>
      <c r="M415" s="17">
        <v>10</v>
      </c>
      <c r="N415" s="17">
        <v>10</v>
      </c>
      <c r="O415" s="17">
        <v>10</v>
      </c>
      <c r="P415" s="17">
        <v>10</v>
      </c>
      <c r="Q415" s="17">
        <v>0</v>
      </c>
      <c r="R415" s="17">
        <v>0</v>
      </c>
    </row>
    <row r="416" spans="1:19">
      <c r="A416" s="163" t="s">
        <v>3</v>
      </c>
      <c r="B416" s="164"/>
      <c r="C416" s="17">
        <v>0</v>
      </c>
      <c r="D416" s="17">
        <v>0</v>
      </c>
      <c r="E416" s="17">
        <v>1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10</v>
      </c>
      <c r="R416" s="17">
        <v>10</v>
      </c>
    </row>
    <row r="417" spans="1:19">
      <c r="A417" s="165" t="s">
        <v>4</v>
      </c>
      <c r="B417" s="166"/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</row>
    <row r="418" spans="1:19">
      <c r="A418" s="173" t="s">
        <v>27</v>
      </c>
      <c r="B418" s="174"/>
      <c r="C418" s="20">
        <f t="shared" ref="C418:R418" si="12">24-C414-C415-C416-C417</f>
        <v>14</v>
      </c>
      <c r="D418" s="20">
        <f t="shared" si="12"/>
        <v>24</v>
      </c>
      <c r="E418" s="20">
        <f t="shared" si="12"/>
        <v>23</v>
      </c>
      <c r="F418" s="20">
        <f t="shared" si="12"/>
        <v>24</v>
      </c>
      <c r="G418" s="20">
        <f t="shared" si="12"/>
        <v>24</v>
      </c>
      <c r="H418" s="20">
        <f t="shared" si="12"/>
        <v>24</v>
      </c>
      <c r="I418" s="20">
        <f t="shared" si="12"/>
        <v>24</v>
      </c>
      <c r="J418" s="20">
        <f t="shared" si="12"/>
        <v>24</v>
      </c>
      <c r="K418" s="20">
        <f t="shared" si="12"/>
        <v>0</v>
      </c>
      <c r="L418" s="20">
        <f t="shared" si="12"/>
        <v>14</v>
      </c>
      <c r="M418" s="20">
        <f t="shared" si="12"/>
        <v>14</v>
      </c>
      <c r="N418" s="20">
        <f t="shared" si="12"/>
        <v>14</v>
      </c>
      <c r="O418" s="20">
        <f t="shared" si="12"/>
        <v>14</v>
      </c>
      <c r="P418" s="20">
        <f t="shared" si="12"/>
        <v>14</v>
      </c>
      <c r="Q418" s="20">
        <f t="shared" si="12"/>
        <v>14</v>
      </c>
      <c r="R418" s="20">
        <f t="shared" si="12"/>
        <v>14</v>
      </c>
    </row>
    <row r="419" spans="1:19">
      <c r="A419" s="175" t="s">
        <v>28</v>
      </c>
      <c r="B419" s="176"/>
      <c r="C419" s="21">
        <f>C418/(SUM(S389:S412))</f>
        <v>0.58333333333333337</v>
      </c>
      <c r="D419" s="21">
        <f>D418/(SUM(S389:S412))</f>
        <v>1</v>
      </c>
      <c r="E419" s="21">
        <f>E418/(SUM(S389:S412))</f>
        <v>0.95833333333333337</v>
      </c>
      <c r="F419" s="21">
        <f>F418/(SUM(S389:S412))</f>
        <v>1</v>
      </c>
      <c r="G419" s="21">
        <f>G418/(SUM(S389:S412))</f>
        <v>1</v>
      </c>
      <c r="H419" s="21">
        <f>H418/(SUM(S389:S412))</f>
        <v>1</v>
      </c>
      <c r="I419" s="21">
        <f>I418/(SUM(S389:S412))</f>
        <v>1</v>
      </c>
      <c r="J419" s="21">
        <f>J418/(SUM(S389:S412))</f>
        <v>1</v>
      </c>
      <c r="K419" s="21">
        <f>K418/(SUM(S389:S412))</f>
        <v>0</v>
      </c>
      <c r="L419" s="21">
        <f>L418/(SUM(S389:S412))</f>
        <v>0.58333333333333337</v>
      </c>
      <c r="M419" s="21">
        <f>M418/(SUM(S389:S412))</f>
        <v>0.58333333333333337</v>
      </c>
      <c r="N419" s="21">
        <f>N418/(SUM(S389:S412))</f>
        <v>0.58333333333333337</v>
      </c>
      <c r="O419" s="21">
        <f>O418/(SUM(S389:S412))</f>
        <v>0.58333333333333337</v>
      </c>
      <c r="P419" s="21">
        <f>P418/(SUM(S389:S412))</f>
        <v>0.58333333333333337</v>
      </c>
      <c r="Q419" s="21">
        <f>Q418/(SUM(S389:S412))</f>
        <v>0.58333333333333337</v>
      </c>
      <c r="R419" s="21">
        <f>R418/(SUM(S389:S412))</f>
        <v>0.58333333333333337</v>
      </c>
    </row>
    <row r="421" spans="1:19">
      <c r="A421" s="1">
        <v>14</v>
      </c>
      <c r="B421" s="2">
        <v>0</v>
      </c>
      <c r="C421" s="17">
        <v>26.7</v>
      </c>
      <c r="D421" s="16">
        <v>31.62</v>
      </c>
      <c r="E421" s="16">
        <v>0.43</v>
      </c>
      <c r="F421" s="16">
        <v>1.1000000000000001</v>
      </c>
      <c r="G421" s="16">
        <v>0.81</v>
      </c>
      <c r="H421" s="16">
        <v>1.91</v>
      </c>
      <c r="I421" s="16">
        <v>2.4</v>
      </c>
      <c r="J421" s="16">
        <v>29</v>
      </c>
      <c r="K421" s="104" t="s">
        <v>110</v>
      </c>
      <c r="L421" s="17">
        <v>27.1</v>
      </c>
      <c r="M421" s="17">
        <v>72.2</v>
      </c>
      <c r="N421" s="19">
        <v>1011.2</v>
      </c>
      <c r="O421" s="17">
        <v>2</v>
      </c>
      <c r="P421" s="17">
        <v>3.46</v>
      </c>
      <c r="Q421" s="16">
        <v>58.84</v>
      </c>
      <c r="R421" s="18">
        <v>0</v>
      </c>
      <c r="S421">
        <v>1</v>
      </c>
    </row>
    <row r="422" spans="1:19">
      <c r="A422" s="1">
        <v>14</v>
      </c>
      <c r="B422" s="2">
        <v>4.1666666666666664E-2</v>
      </c>
      <c r="C422" s="17">
        <v>26.6</v>
      </c>
      <c r="D422" s="16">
        <v>32.799999999999997</v>
      </c>
      <c r="E422" s="16">
        <v>0.31</v>
      </c>
      <c r="F422" s="16">
        <v>1.03</v>
      </c>
      <c r="G422" s="16">
        <v>0.39</v>
      </c>
      <c r="H422" s="16">
        <v>1.42</v>
      </c>
      <c r="I422" s="16">
        <v>1.58</v>
      </c>
      <c r="J422" s="16">
        <v>24</v>
      </c>
      <c r="K422" s="104" t="s">
        <v>110</v>
      </c>
      <c r="L422" s="17">
        <v>26.9</v>
      </c>
      <c r="M422" s="17">
        <v>71.3</v>
      </c>
      <c r="N422" s="19">
        <v>1010.6</v>
      </c>
      <c r="O422" s="17">
        <v>2</v>
      </c>
      <c r="P422" s="17">
        <v>4.09</v>
      </c>
      <c r="Q422" s="16">
        <v>64.069999999999993</v>
      </c>
      <c r="R422" s="18">
        <v>0</v>
      </c>
      <c r="S422">
        <v>1</v>
      </c>
    </row>
    <row r="423" spans="1:19">
      <c r="A423" s="1">
        <v>14</v>
      </c>
      <c r="B423" s="2">
        <v>8.3333333333333301E-2</v>
      </c>
      <c r="C423" s="17">
        <v>26.5</v>
      </c>
      <c r="D423" s="16">
        <v>32.25</v>
      </c>
      <c r="E423" s="16">
        <v>0.28999999999999998</v>
      </c>
      <c r="F423" s="16">
        <v>1.27</v>
      </c>
      <c r="G423" s="16">
        <v>0.12</v>
      </c>
      <c r="H423" s="16">
        <v>1.39</v>
      </c>
      <c r="I423" s="16">
        <v>1.1399999999999999</v>
      </c>
      <c r="J423" s="16">
        <v>22</v>
      </c>
      <c r="K423" s="104" t="s">
        <v>110</v>
      </c>
      <c r="L423" s="17">
        <v>26.9</v>
      </c>
      <c r="M423" s="17">
        <v>69.3</v>
      </c>
      <c r="N423" s="19">
        <v>1010.3</v>
      </c>
      <c r="O423" s="17">
        <v>2</v>
      </c>
      <c r="P423" s="17">
        <v>3.98</v>
      </c>
      <c r="Q423" s="16">
        <v>63.8</v>
      </c>
      <c r="R423" s="18">
        <v>0</v>
      </c>
      <c r="S423">
        <v>1</v>
      </c>
    </row>
    <row r="424" spans="1:19">
      <c r="A424" s="1">
        <v>14</v>
      </c>
      <c r="B424" s="2">
        <v>0.125</v>
      </c>
      <c r="C424" s="17">
        <v>26.5</v>
      </c>
      <c r="D424" s="16">
        <v>30.99</v>
      </c>
      <c r="E424" s="16">
        <v>0.28999999999999998</v>
      </c>
      <c r="F424" s="16">
        <v>1.08</v>
      </c>
      <c r="G424" s="16">
        <v>0.11</v>
      </c>
      <c r="H424" s="16">
        <v>1.19</v>
      </c>
      <c r="I424" s="16">
        <v>1.1100000000000001</v>
      </c>
      <c r="J424" s="16">
        <v>23</v>
      </c>
      <c r="K424" s="104" t="s">
        <v>110</v>
      </c>
      <c r="L424" s="17">
        <v>26.9</v>
      </c>
      <c r="M424" s="17">
        <v>70.2</v>
      </c>
      <c r="N424" s="19">
        <v>1010.1</v>
      </c>
      <c r="O424" s="17">
        <v>2</v>
      </c>
      <c r="P424" s="17">
        <v>2.83</v>
      </c>
      <c r="Q424" s="16">
        <v>63.47</v>
      </c>
      <c r="R424" s="18">
        <v>0</v>
      </c>
      <c r="S424">
        <v>1</v>
      </c>
    </row>
    <row r="425" spans="1:19">
      <c r="A425" s="1">
        <v>14</v>
      </c>
      <c r="B425" s="2">
        <v>0.16666666666666699</v>
      </c>
      <c r="C425" s="17">
        <v>26.4</v>
      </c>
      <c r="D425" s="16">
        <v>30</v>
      </c>
      <c r="E425" s="16">
        <v>0.28000000000000003</v>
      </c>
      <c r="F425" s="16">
        <v>1.08</v>
      </c>
      <c r="G425" s="16">
        <v>7.0000000000000007E-2</v>
      </c>
      <c r="H425" s="16">
        <v>1.1499999999999999</v>
      </c>
      <c r="I425" s="16">
        <v>1.1299999999999999</v>
      </c>
      <c r="J425" s="16">
        <v>21</v>
      </c>
      <c r="K425" s="104" t="s">
        <v>110</v>
      </c>
      <c r="L425" s="17">
        <v>26.9</v>
      </c>
      <c r="M425" s="17">
        <v>68.3</v>
      </c>
      <c r="N425" s="19">
        <v>1010</v>
      </c>
      <c r="O425" s="17">
        <v>3</v>
      </c>
      <c r="P425" s="17">
        <v>3.65</v>
      </c>
      <c r="Q425" s="16">
        <v>55.44</v>
      </c>
      <c r="R425" s="18">
        <v>0</v>
      </c>
      <c r="S425">
        <v>1</v>
      </c>
    </row>
    <row r="426" spans="1:19">
      <c r="A426" s="1">
        <v>14</v>
      </c>
      <c r="B426" s="2">
        <v>0.20833333333333301</v>
      </c>
      <c r="C426" s="17">
        <v>26.5</v>
      </c>
      <c r="D426" s="16">
        <v>28.7</v>
      </c>
      <c r="E426" s="16">
        <v>0.28999999999999998</v>
      </c>
      <c r="F426" s="16">
        <v>1.24</v>
      </c>
      <c r="G426" s="16">
        <v>0.38</v>
      </c>
      <c r="H426" s="16">
        <v>1.62</v>
      </c>
      <c r="I426" s="16">
        <v>1.1200000000000001</v>
      </c>
      <c r="J426" s="16">
        <v>20</v>
      </c>
      <c r="K426" s="104" t="s">
        <v>110</v>
      </c>
      <c r="L426" s="17">
        <v>26.6</v>
      </c>
      <c r="M426" s="17">
        <v>74.099999999999994</v>
      </c>
      <c r="N426" s="19">
        <v>1010.3</v>
      </c>
      <c r="O426" s="17">
        <v>3</v>
      </c>
      <c r="P426" s="17">
        <v>3.38</v>
      </c>
      <c r="Q426" s="16">
        <v>65.739999999999995</v>
      </c>
      <c r="R426" s="18">
        <v>0.2</v>
      </c>
      <c r="S426">
        <v>1</v>
      </c>
    </row>
    <row r="427" spans="1:19">
      <c r="A427" s="1">
        <v>14</v>
      </c>
      <c r="B427" s="2">
        <v>0.25</v>
      </c>
      <c r="C427" s="17">
        <v>26.8</v>
      </c>
      <c r="D427" s="16">
        <v>24.66</v>
      </c>
      <c r="E427" s="16">
        <v>0.31</v>
      </c>
      <c r="F427" s="16">
        <v>1.27</v>
      </c>
      <c r="G427" s="16">
        <v>1.78</v>
      </c>
      <c r="H427" s="16">
        <v>3.04</v>
      </c>
      <c r="I427" s="16">
        <v>1.91</v>
      </c>
      <c r="J427" s="16">
        <v>23</v>
      </c>
      <c r="K427" s="104" t="s">
        <v>110</v>
      </c>
      <c r="L427" s="17">
        <v>25.9</v>
      </c>
      <c r="M427" s="17">
        <v>80.2</v>
      </c>
      <c r="N427" s="19">
        <v>1010.7</v>
      </c>
      <c r="O427" s="17">
        <v>24</v>
      </c>
      <c r="P427" s="17">
        <v>2.65</v>
      </c>
      <c r="Q427" s="16">
        <v>86.05</v>
      </c>
      <c r="R427" s="18">
        <v>0</v>
      </c>
      <c r="S427">
        <v>1</v>
      </c>
    </row>
    <row r="428" spans="1:19">
      <c r="A428" s="1">
        <v>14</v>
      </c>
      <c r="B428" s="2">
        <v>0.29166666666666702</v>
      </c>
      <c r="C428" s="17">
        <v>26.7</v>
      </c>
      <c r="D428" s="16">
        <v>21.8</v>
      </c>
      <c r="E428" s="16">
        <v>0.32</v>
      </c>
      <c r="F428" s="16">
        <v>1.72</v>
      </c>
      <c r="G428" s="16">
        <v>3.41</v>
      </c>
      <c r="H428" s="16">
        <v>5.13</v>
      </c>
      <c r="I428" s="16">
        <v>1.58</v>
      </c>
      <c r="J428" s="16">
        <v>18</v>
      </c>
      <c r="K428" s="104" t="s">
        <v>110</v>
      </c>
      <c r="L428" s="17">
        <v>26.8</v>
      </c>
      <c r="M428" s="17">
        <v>74.3</v>
      </c>
      <c r="N428" s="19">
        <v>1011.3</v>
      </c>
      <c r="O428" s="17">
        <v>185</v>
      </c>
      <c r="P428" s="17">
        <v>3.72</v>
      </c>
      <c r="Q428" s="16">
        <v>83.83</v>
      </c>
      <c r="R428" s="18">
        <v>0</v>
      </c>
      <c r="S428">
        <v>1</v>
      </c>
    </row>
    <row r="429" spans="1:19">
      <c r="A429" s="1">
        <v>14</v>
      </c>
      <c r="B429" s="2">
        <v>0.33333333333333298</v>
      </c>
      <c r="C429" s="17">
        <v>26.2</v>
      </c>
      <c r="D429" s="16">
        <v>21.73</v>
      </c>
      <c r="E429" s="16">
        <v>0.34</v>
      </c>
      <c r="F429" s="16">
        <v>3.05</v>
      </c>
      <c r="G429" s="16">
        <v>2.59</v>
      </c>
      <c r="H429" s="16">
        <v>5.64</v>
      </c>
      <c r="I429" s="16">
        <v>1.41</v>
      </c>
      <c r="J429" s="16">
        <v>18</v>
      </c>
      <c r="K429" s="104" t="s">
        <v>110</v>
      </c>
      <c r="L429" s="17">
        <v>28.2</v>
      </c>
      <c r="M429" s="17">
        <v>65.8</v>
      </c>
      <c r="N429" s="19">
        <v>1011.8</v>
      </c>
      <c r="O429" s="17">
        <v>447</v>
      </c>
      <c r="P429" s="16">
        <v>4.58</v>
      </c>
      <c r="Q429" s="16">
        <v>78.27</v>
      </c>
      <c r="R429" s="18">
        <v>0.2</v>
      </c>
      <c r="S429">
        <v>1</v>
      </c>
    </row>
    <row r="430" spans="1:19">
      <c r="A430" s="1">
        <v>14</v>
      </c>
      <c r="B430" s="2">
        <v>0.375</v>
      </c>
      <c r="C430" s="17">
        <v>26</v>
      </c>
      <c r="D430" s="16">
        <v>22.45</v>
      </c>
      <c r="E430" s="16">
        <v>0.32</v>
      </c>
      <c r="F430" s="16">
        <v>2.76</v>
      </c>
      <c r="G430" s="16">
        <v>2.16</v>
      </c>
      <c r="H430" s="16">
        <v>4.92</v>
      </c>
      <c r="I430" s="16">
        <v>1.25</v>
      </c>
      <c r="J430" s="16">
        <v>22</v>
      </c>
      <c r="K430" s="104" t="s">
        <v>110</v>
      </c>
      <c r="L430" s="17">
        <v>29.5</v>
      </c>
      <c r="M430" s="17">
        <v>58.1</v>
      </c>
      <c r="N430" s="19">
        <v>1012.1</v>
      </c>
      <c r="O430" s="17">
        <v>761</v>
      </c>
      <c r="P430" s="16">
        <v>4.84</v>
      </c>
      <c r="Q430" s="16">
        <v>79.69</v>
      </c>
      <c r="R430" s="18">
        <v>0</v>
      </c>
      <c r="S430">
        <v>1</v>
      </c>
    </row>
    <row r="431" spans="1:19">
      <c r="A431" s="1">
        <v>14</v>
      </c>
      <c r="B431" s="2">
        <v>0.41666666666666702</v>
      </c>
      <c r="C431" s="17">
        <v>26.6</v>
      </c>
      <c r="D431" s="16">
        <v>24.26</v>
      </c>
      <c r="E431" s="16">
        <v>0.28999999999999998</v>
      </c>
      <c r="F431" s="16">
        <v>2.16</v>
      </c>
      <c r="G431" s="16">
        <v>1.81</v>
      </c>
      <c r="H431" s="16">
        <v>3.97</v>
      </c>
      <c r="I431" s="16">
        <v>1.45</v>
      </c>
      <c r="J431" s="16">
        <v>16</v>
      </c>
      <c r="K431" s="104" t="s">
        <v>110</v>
      </c>
      <c r="L431" s="17">
        <v>30.4</v>
      </c>
      <c r="M431" s="17">
        <v>55.4</v>
      </c>
      <c r="N431" s="19">
        <v>1012</v>
      </c>
      <c r="O431" s="17">
        <v>960</v>
      </c>
      <c r="P431" s="16">
        <v>4.96</v>
      </c>
      <c r="Q431" s="16">
        <v>75.8</v>
      </c>
      <c r="R431" s="18">
        <v>0</v>
      </c>
      <c r="S431">
        <v>1</v>
      </c>
    </row>
    <row r="432" spans="1:19">
      <c r="A432" s="1">
        <v>14</v>
      </c>
      <c r="B432" s="2">
        <v>0.45833333333333298</v>
      </c>
      <c r="C432" s="17">
        <v>27</v>
      </c>
      <c r="D432" s="16">
        <v>26.11</v>
      </c>
      <c r="E432" s="16">
        <v>0.28000000000000003</v>
      </c>
      <c r="F432" s="16">
        <v>2.19</v>
      </c>
      <c r="G432" s="16">
        <v>1.74</v>
      </c>
      <c r="H432" s="16">
        <v>3.93</v>
      </c>
      <c r="I432" s="16">
        <v>1.1499999999999999</v>
      </c>
      <c r="J432" s="16">
        <v>17</v>
      </c>
      <c r="K432" s="104" t="s">
        <v>110</v>
      </c>
      <c r="L432" s="17">
        <v>30.1</v>
      </c>
      <c r="M432" s="17">
        <v>54.3</v>
      </c>
      <c r="N432" s="19">
        <v>1011.7</v>
      </c>
      <c r="O432" s="17">
        <v>1059</v>
      </c>
      <c r="P432" s="16">
        <v>5.92</v>
      </c>
      <c r="Q432" s="16">
        <v>66.260000000000005</v>
      </c>
      <c r="R432" s="18">
        <v>0</v>
      </c>
      <c r="S432">
        <v>1</v>
      </c>
    </row>
    <row r="433" spans="1:19">
      <c r="A433" s="1">
        <v>14</v>
      </c>
      <c r="B433" s="2">
        <v>0.5</v>
      </c>
      <c r="C433" s="17">
        <v>26.6</v>
      </c>
      <c r="D433" s="16">
        <v>27.7</v>
      </c>
      <c r="E433" s="16">
        <v>0.28999999999999998</v>
      </c>
      <c r="F433" s="16">
        <v>2.2400000000000002</v>
      </c>
      <c r="G433" s="16">
        <v>1.74</v>
      </c>
      <c r="H433" s="16">
        <v>3.98</v>
      </c>
      <c r="I433" s="16">
        <v>1.61</v>
      </c>
      <c r="J433" s="16">
        <v>18</v>
      </c>
      <c r="K433" s="104" t="s">
        <v>110</v>
      </c>
      <c r="L433" s="17">
        <v>30.3</v>
      </c>
      <c r="M433" s="17">
        <v>52.6</v>
      </c>
      <c r="N433" s="19">
        <v>1011.1</v>
      </c>
      <c r="O433" s="17">
        <v>1000</v>
      </c>
      <c r="P433" s="16">
        <v>5.66</v>
      </c>
      <c r="Q433" s="16">
        <v>69.95</v>
      </c>
      <c r="R433" s="18">
        <v>0</v>
      </c>
      <c r="S433">
        <v>1</v>
      </c>
    </row>
    <row r="434" spans="1:19">
      <c r="A434" s="1">
        <v>14</v>
      </c>
      <c r="B434" s="2">
        <v>0.54166666666666696</v>
      </c>
      <c r="C434" s="17">
        <v>26.3</v>
      </c>
      <c r="D434" s="16">
        <v>28.96</v>
      </c>
      <c r="E434" s="16">
        <v>0.31</v>
      </c>
      <c r="F434" s="16">
        <v>2.16</v>
      </c>
      <c r="G434" s="16">
        <v>1.64</v>
      </c>
      <c r="H434" s="16">
        <v>3.81</v>
      </c>
      <c r="I434" s="16">
        <v>1.78</v>
      </c>
      <c r="J434" s="16">
        <v>17</v>
      </c>
      <c r="K434" s="104" t="s">
        <v>110</v>
      </c>
      <c r="L434" s="17">
        <v>30.3</v>
      </c>
      <c r="M434" s="17">
        <v>50.7</v>
      </c>
      <c r="N434" s="19">
        <v>1010.2</v>
      </c>
      <c r="O434" s="17">
        <v>976</v>
      </c>
      <c r="P434" s="16">
        <v>5.59</v>
      </c>
      <c r="Q434" s="16">
        <v>67.66</v>
      </c>
      <c r="R434" s="18">
        <v>0</v>
      </c>
      <c r="S434">
        <v>1</v>
      </c>
    </row>
    <row r="435" spans="1:19">
      <c r="A435" s="1">
        <v>14</v>
      </c>
      <c r="B435" s="2">
        <v>0.58333333333333304</v>
      </c>
      <c r="C435" s="17">
        <v>26.8</v>
      </c>
      <c r="D435" s="16">
        <v>28.1</v>
      </c>
      <c r="E435" s="16">
        <v>0.28999999999999998</v>
      </c>
      <c r="F435" s="16">
        <v>2.09</v>
      </c>
      <c r="G435" s="16">
        <v>1.74</v>
      </c>
      <c r="H435" s="16">
        <v>3.84</v>
      </c>
      <c r="I435" s="16">
        <v>1.56</v>
      </c>
      <c r="J435" s="16">
        <v>23</v>
      </c>
      <c r="K435" s="104" t="s">
        <v>110</v>
      </c>
      <c r="L435" s="17">
        <v>30.4</v>
      </c>
      <c r="M435" s="17">
        <v>52.2</v>
      </c>
      <c r="N435" s="19">
        <v>1009.4</v>
      </c>
      <c r="O435" s="17">
        <v>861</v>
      </c>
      <c r="P435" s="16">
        <v>5.22</v>
      </c>
      <c r="Q435" s="16">
        <v>65.459999999999994</v>
      </c>
      <c r="R435" s="18">
        <v>0</v>
      </c>
      <c r="S435">
        <v>1</v>
      </c>
    </row>
    <row r="436" spans="1:19">
      <c r="A436" s="1">
        <v>14</v>
      </c>
      <c r="B436" s="2">
        <v>0.625</v>
      </c>
      <c r="C436" s="17">
        <v>27.4</v>
      </c>
      <c r="D436" s="16">
        <v>28.41</v>
      </c>
      <c r="E436" s="16">
        <v>0.28999999999999998</v>
      </c>
      <c r="F436" s="16">
        <v>2.12</v>
      </c>
      <c r="G436" s="16">
        <v>1.92</v>
      </c>
      <c r="H436" s="16">
        <v>4.04</v>
      </c>
      <c r="I436" s="16">
        <v>1.3</v>
      </c>
      <c r="J436" s="16">
        <v>21</v>
      </c>
      <c r="K436" s="104" t="s">
        <v>110</v>
      </c>
      <c r="L436" s="17">
        <v>30.7</v>
      </c>
      <c r="M436" s="17">
        <v>50.1</v>
      </c>
      <c r="N436" s="19">
        <v>1008.9</v>
      </c>
      <c r="O436" s="17">
        <v>657</v>
      </c>
      <c r="P436" s="16">
        <v>4.2</v>
      </c>
      <c r="Q436" s="16">
        <v>63.78</v>
      </c>
      <c r="R436" s="18">
        <v>0</v>
      </c>
      <c r="S436">
        <v>1</v>
      </c>
    </row>
    <row r="437" spans="1:19">
      <c r="A437" s="1">
        <v>14</v>
      </c>
      <c r="B437" s="2">
        <v>0.66666666666666696</v>
      </c>
      <c r="C437" s="17">
        <v>27.6</v>
      </c>
      <c r="D437" s="16">
        <v>29.07</v>
      </c>
      <c r="E437" s="16">
        <v>0.32</v>
      </c>
      <c r="F437" s="16">
        <v>2.2400000000000002</v>
      </c>
      <c r="G437" s="16">
        <v>2.56</v>
      </c>
      <c r="H437" s="16">
        <v>4.8</v>
      </c>
      <c r="I437" s="16">
        <v>0.49</v>
      </c>
      <c r="J437" s="16">
        <v>21</v>
      </c>
      <c r="K437" s="104" t="s">
        <v>110</v>
      </c>
      <c r="L437" s="17">
        <v>30.3</v>
      </c>
      <c r="M437" s="17">
        <v>51</v>
      </c>
      <c r="N437" s="19">
        <v>1008.9</v>
      </c>
      <c r="O437" s="17">
        <v>393</v>
      </c>
      <c r="P437" s="16">
        <v>4.09</v>
      </c>
      <c r="Q437" s="16">
        <v>52.57</v>
      </c>
      <c r="R437" s="18">
        <v>0</v>
      </c>
      <c r="S437">
        <v>1</v>
      </c>
    </row>
    <row r="438" spans="1:19">
      <c r="A438" s="1">
        <v>14</v>
      </c>
      <c r="B438" s="2">
        <v>0.70833333333333304</v>
      </c>
      <c r="C438" s="17">
        <v>27</v>
      </c>
      <c r="D438" s="16">
        <v>27.84</v>
      </c>
      <c r="E438" s="16">
        <v>0.33</v>
      </c>
      <c r="F438" s="16">
        <v>1.87</v>
      </c>
      <c r="G438" s="16">
        <v>3.37</v>
      </c>
      <c r="H438" s="16">
        <v>5.24</v>
      </c>
      <c r="I438" s="16">
        <v>0.76</v>
      </c>
      <c r="J438" s="16">
        <v>23</v>
      </c>
      <c r="K438" s="104" t="s">
        <v>110</v>
      </c>
      <c r="L438" s="17">
        <v>29.7</v>
      </c>
      <c r="M438" s="17">
        <v>54.3</v>
      </c>
      <c r="N438" s="19">
        <v>1009.1</v>
      </c>
      <c r="O438" s="17">
        <v>131</v>
      </c>
      <c r="P438" s="16">
        <v>3.65</v>
      </c>
      <c r="Q438" s="16">
        <v>39.82</v>
      </c>
      <c r="R438" s="18">
        <v>0</v>
      </c>
      <c r="S438">
        <v>1</v>
      </c>
    </row>
    <row r="439" spans="1:19">
      <c r="A439" s="1">
        <v>14</v>
      </c>
      <c r="B439" s="2">
        <v>0.75</v>
      </c>
      <c r="C439" s="17">
        <v>26.2</v>
      </c>
      <c r="D439" s="16">
        <v>25.21</v>
      </c>
      <c r="E439" s="16">
        <v>0.43</v>
      </c>
      <c r="F439" s="16">
        <v>2.91</v>
      </c>
      <c r="G439" s="16">
        <v>4.4000000000000004</v>
      </c>
      <c r="H439" s="16">
        <v>7.31</v>
      </c>
      <c r="I439" s="16">
        <v>1.2</v>
      </c>
      <c r="J439" s="16">
        <v>21</v>
      </c>
      <c r="K439" s="104" t="s">
        <v>110</v>
      </c>
      <c r="L439" s="17">
        <v>28.5</v>
      </c>
      <c r="M439" s="17">
        <v>59.9</v>
      </c>
      <c r="N439" s="19">
        <v>1009.5</v>
      </c>
      <c r="O439" s="17">
        <v>7</v>
      </c>
      <c r="P439" s="16">
        <v>3.34</v>
      </c>
      <c r="Q439" s="16">
        <v>40.28</v>
      </c>
      <c r="R439" s="18">
        <v>0</v>
      </c>
      <c r="S439">
        <v>1</v>
      </c>
    </row>
    <row r="440" spans="1:19">
      <c r="A440" s="1">
        <v>14</v>
      </c>
      <c r="B440" s="2">
        <v>0.79166666666666696</v>
      </c>
      <c r="C440" s="17">
        <v>26.4</v>
      </c>
      <c r="D440" s="16">
        <v>24.31</v>
      </c>
      <c r="E440" s="16">
        <v>0.36</v>
      </c>
      <c r="F440" s="16">
        <v>1.57</v>
      </c>
      <c r="G440" s="16">
        <v>4.37</v>
      </c>
      <c r="H440" s="16">
        <v>5.94</v>
      </c>
      <c r="I440" s="16">
        <v>1.1299999999999999</v>
      </c>
      <c r="J440" s="16">
        <v>25</v>
      </c>
      <c r="K440" s="104" t="s">
        <v>110</v>
      </c>
      <c r="L440" s="17">
        <v>27.8</v>
      </c>
      <c r="M440" s="17">
        <v>67</v>
      </c>
      <c r="N440" s="19">
        <v>1010.2</v>
      </c>
      <c r="O440" s="17">
        <v>1</v>
      </c>
      <c r="P440" s="16">
        <v>2.78</v>
      </c>
      <c r="Q440" s="16">
        <v>41.13</v>
      </c>
      <c r="R440" s="18">
        <v>0</v>
      </c>
      <c r="S440">
        <v>1</v>
      </c>
    </row>
    <row r="441" spans="1:19">
      <c r="A441" s="1">
        <v>14</v>
      </c>
      <c r="B441" s="2">
        <v>0.83333333333333304</v>
      </c>
      <c r="C441" s="17">
        <v>26.5</v>
      </c>
      <c r="D441" s="16">
        <v>26.9</v>
      </c>
      <c r="E441" s="16">
        <v>0.3</v>
      </c>
      <c r="F441" s="16">
        <v>1.25</v>
      </c>
      <c r="G441" s="16">
        <v>3.08</v>
      </c>
      <c r="H441" s="16">
        <v>4.32</v>
      </c>
      <c r="I441" s="16">
        <v>1.23</v>
      </c>
      <c r="J441" s="16">
        <v>22</v>
      </c>
      <c r="K441" s="104" t="s">
        <v>110</v>
      </c>
      <c r="L441" s="17">
        <v>27.5</v>
      </c>
      <c r="M441" s="17">
        <v>70.5</v>
      </c>
      <c r="N441" s="19">
        <v>1010.9</v>
      </c>
      <c r="O441" s="17">
        <v>2</v>
      </c>
      <c r="P441" s="16">
        <v>3.04</v>
      </c>
      <c r="Q441" s="16">
        <v>42.57</v>
      </c>
      <c r="R441" s="18">
        <v>0</v>
      </c>
      <c r="S441">
        <v>1</v>
      </c>
    </row>
    <row r="442" spans="1:19">
      <c r="A442" s="1">
        <v>14</v>
      </c>
      <c r="B442" s="2">
        <v>0.875</v>
      </c>
      <c r="C442" s="17">
        <v>26.6</v>
      </c>
      <c r="D442" s="16">
        <v>26.83</v>
      </c>
      <c r="E442" s="16">
        <v>0.27</v>
      </c>
      <c r="F442" s="16">
        <v>1.17</v>
      </c>
      <c r="G442" s="16">
        <v>1.72</v>
      </c>
      <c r="H442" s="16">
        <v>2.9</v>
      </c>
      <c r="I442" s="16">
        <v>1.44</v>
      </c>
      <c r="J442" s="16">
        <v>25</v>
      </c>
      <c r="K442" s="104" t="s">
        <v>110</v>
      </c>
      <c r="L442" s="17">
        <v>27.4</v>
      </c>
      <c r="M442" s="17">
        <v>73.099999999999994</v>
      </c>
      <c r="N442" s="19">
        <v>1011.5</v>
      </c>
      <c r="O442" s="17">
        <v>2</v>
      </c>
      <c r="P442" s="16">
        <v>3.56</v>
      </c>
      <c r="Q442" s="16">
        <v>41.5</v>
      </c>
      <c r="R442" s="18">
        <v>0</v>
      </c>
      <c r="S442">
        <v>1</v>
      </c>
    </row>
    <row r="443" spans="1:19">
      <c r="A443" s="1">
        <v>14</v>
      </c>
      <c r="B443" s="2">
        <v>0.91666666666666696</v>
      </c>
      <c r="C443" s="17">
        <v>26.7</v>
      </c>
      <c r="D443" s="16">
        <v>25.03</v>
      </c>
      <c r="E443" s="16">
        <v>0.27</v>
      </c>
      <c r="F443" s="16">
        <v>1.21</v>
      </c>
      <c r="G443" s="16">
        <v>1.1000000000000001</v>
      </c>
      <c r="H443" s="16">
        <v>2.2999999999999998</v>
      </c>
      <c r="I443" s="16">
        <v>2.09</v>
      </c>
      <c r="J443" s="16">
        <v>23</v>
      </c>
      <c r="K443" s="104" t="s">
        <v>110</v>
      </c>
      <c r="L443" s="17">
        <v>27.2</v>
      </c>
      <c r="M443" s="17">
        <v>74.900000000000006</v>
      </c>
      <c r="N443" s="19">
        <v>1011.8</v>
      </c>
      <c r="O443" s="17">
        <v>2</v>
      </c>
      <c r="P443" s="16">
        <v>3.57</v>
      </c>
      <c r="Q443" s="16">
        <v>42.46</v>
      </c>
      <c r="R443" s="18">
        <v>0</v>
      </c>
      <c r="S443">
        <v>1</v>
      </c>
    </row>
    <row r="444" spans="1:19">
      <c r="A444" s="1">
        <v>14</v>
      </c>
      <c r="B444" s="2">
        <v>0.95833333333333304</v>
      </c>
      <c r="C444" s="17">
        <v>26.6</v>
      </c>
      <c r="D444" s="16">
        <v>24.48</v>
      </c>
      <c r="E444" s="16">
        <v>0.26</v>
      </c>
      <c r="F444" s="16">
        <v>1.17</v>
      </c>
      <c r="G444" s="16">
        <v>0.92</v>
      </c>
      <c r="H444" s="16">
        <v>2.1</v>
      </c>
      <c r="I444" s="16">
        <v>1.57</v>
      </c>
      <c r="J444" s="16">
        <v>21</v>
      </c>
      <c r="K444" s="104" t="s">
        <v>110</v>
      </c>
      <c r="L444" s="17">
        <v>27.2</v>
      </c>
      <c r="M444" s="17">
        <v>72.7</v>
      </c>
      <c r="N444" s="19">
        <v>1011.5</v>
      </c>
      <c r="O444" s="17">
        <v>2</v>
      </c>
      <c r="P444" s="16">
        <v>3.65</v>
      </c>
      <c r="Q444" s="16">
        <v>44.08</v>
      </c>
      <c r="R444" s="18">
        <v>0</v>
      </c>
      <c r="S444">
        <v>1</v>
      </c>
    </row>
    <row r="446" spans="1:19">
      <c r="A446" s="169" t="s">
        <v>39</v>
      </c>
      <c r="B446" s="170"/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</row>
    <row r="447" spans="1:19">
      <c r="A447" s="167" t="s">
        <v>2</v>
      </c>
      <c r="B447" s="168"/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24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</row>
    <row r="448" spans="1:19">
      <c r="A448" s="163" t="s">
        <v>3</v>
      </c>
      <c r="B448" s="164"/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</row>
    <row r="449" spans="1:19">
      <c r="A449" s="165" t="s">
        <v>4</v>
      </c>
      <c r="B449" s="166"/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</row>
    <row r="450" spans="1:19">
      <c r="A450" s="173" t="s">
        <v>27</v>
      </c>
      <c r="B450" s="174"/>
      <c r="C450" s="20">
        <f t="shared" ref="C450:R450" si="13">24-C446-C447-C448-C449</f>
        <v>24</v>
      </c>
      <c r="D450" s="20">
        <f t="shared" si="13"/>
        <v>24</v>
      </c>
      <c r="E450" s="20">
        <f t="shared" si="13"/>
        <v>24</v>
      </c>
      <c r="F450" s="20">
        <f t="shared" si="13"/>
        <v>24</v>
      </c>
      <c r="G450" s="20">
        <f t="shared" si="13"/>
        <v>24</v>
      </c>
      <c r="H450" s="20">
        <f t="shared" si="13"/>
        <v>24</v>
      </c>
      <c r="I450" s="20">
        <f t="shared" si="13"/>
        <v>24</v>
      </c>
      <c r="J450" s="20">
        <f t="shared" si="13"/>
        <v>24</v>
      </c>
      <c r="K450" s="20">
        <f t="shared" si="13"/>
        <v>0</v>
      </c>
      <c r="L450" s="20">
        <f t="shared" si="13"/>
        <v>24</v>
      </c>
      <c r="M450" s="20">
        <f t="shared" si="13"/>
        <v>24</v>
      </c>
      <c r="N450" s="20">
        <f t="shared" si="13"/>
        <v>24</v>
      </c>
      <c r="O450" s="20">
        <f t="shared" si="13"/>
        <v>24</v>
      </c>
      <c r="P450" s="20">
        <f t="shared" si="13"/>
        <v>24</v>
      </c>
      <c r="Q450" s="20">
        <f t="shared" si="13"/>
        <v>24</v>
      </c>
      <c r="R450" s="20">
        <f t="shared" si="13"/>
        <v>24</v>
      </c>
    </row>
    <row r="451" spans="1:19">
      <c r="A451" s="175" t="s">
        <v>28</v>
      </c>
      <c r="B451" s="176"/>
      <c r="C451" s="21">
        <f>C450/(SUM(S421:S444))</f>
        <v>1</v>
      </c>
      <c r="D451" s="21">
        <f>D450/(SUM(S421:S444))</f>
        <v>1</v>
      </c>
      <c r="E451" s="21">
        <f>E450/(SUM(S421:S444))</f>
        <v>1</v>
      </c>
      <c r="F451" s="21">
        <f>F450/(SUM(S421:S444))</f>
        <v>1</v>
      </c>
      <c r="G451" s="21">
        <f>G450/(SUM(S421:S444))</f>
        <v>1</v>
      </c>
      <c r="H451" s="21">
        <f>H450/(SUM(S421:S444))</f>
        <v>1</v>
      </c>
      <c r="I451" s="21">
        <f>I450/(SUM(S421:S444))</f>
        <v>1</v>
      </c>
      <c r="J451" s="21">
        <f>J450/(SUM(S421:S444))</f>
        <v>1</v>
      </c>
      <c r="K451" s="21">
        <f>K450/(SUM(S421:S444))</f>
        <v>0</v>
      </c>
      <c r="L451" s="21">
        <f>L450/(SUM(S421:S444))</f>
        <v>1</v>
      </c>
      <c r="M451" s="21">
        <f>M450/(SUM(S421:S444))</f>
        <v>1</v>
      </c>
      <c r="N451" s="21">
        <f>N450/(SUM(S421:S444))</f>
        <v>1</v>
      </c>
      <c r="O451" s="21">
        <f>O450/(SUM(S421:S444))</f>
        <v>1</v>
      </c>
      <c r="P451" s="21">
        <f>P450/(SUM(S421:S444))</f>
        <v>1</v>
      </c>
      <c r="Q451" s="21">
        <f>Q450/(SUM(S421:S444))</f>
        <v>1</v>
      </c>
      <c r="R451" s="21">
        <f>R450/(SUM(S421:S444))</f>
        <v>1</v>
      </c>
    </row>
    <row r="453" spans="1:19">
      <c r="A453" s="1">
        <v>15</v>
      </c>
      <c r="B453" s="2">
        <v>0</v>
      </c>
      <c r="C453" s="17">
        <v>26.5</v>
      </c>
      <c r="D453" s="16">
        <v>23.44</v>
      </c>
      <c r="E453" s="16">
        <v>0.25</v>
      </c>
      <c r="F453" s="16">
        <v>1.1399999999999999</v>
      </c>
      <c r="G453" s="16">
        <v>0.79</v>
      </c>
      <c r="H453" s="16">
        <v>1.93</v>
      </c>
      <c r="I453" s="16">
        <v>1.19</v>
      </c>
      <c r="J453" s="16">
        <v>20</v>
      </c>
      <c r="K453" s="104" t="s">
        <v>110</v>
      </c>
      <c r="L453" s="17">
        <v>27.2</v>
      </c>
      <c r="M453" s="17">
        <v>75</v>
      </c>
      <c r="N453" s="19">
        <v>1011</v>
      </c>
      <c r="O453" s="17">
        <v>3</v>
      </c>
      <c r="P453" s="17">
        <v>3.59</v>
      </c>
      <c r="Q453" s="16">
        <v>52.27</v>
      </c>
      <c r="R453" s="18">
        <v>0</v>
      </c>
      <c r="S453">
        <v>1</v>
      </c>
    </row>
    <row r="454" spans="1:19">
      <c r="A454" s="1">
        <v>15</v>
      </c>
      <c r="B454" s="2">
        <v>4.1666666666666664E-2</v>
      </c>
      <c r="C454" s="17">
        <v>26.6</v>
      </c>
      <c r="D454" s="16">
        <v>24.69</v>
      </c>
      <c r="E454" s="16">
        <v>0.28000000000000003</v>
      </c>
      <c r="F454" s="16">
        <v>1.42</v>
      </c>
      <c r="G454" s="16">
        <v>0.48</v>
      </c>
      <c r="H454" s="16">
        <v>1.9</v>
      </c>
      <c r="I454" s="16">
        <v>2.94</v>
      </c>
      <c r="J454" s="16">
        <v>22</v>
      </c>
      <c r="K454" s="104" t="s">
        <v>110</v>
      </c>
      <c r="L454" s="17">
        <v>27.2</v>
      </c>
      <c r="M454" s="17">
        <v>75.8</v>
      </c>
      <c r="N454" s="19">
        <v>1010.4</v>
      </c>
      <c r="O454" s="17">
        <v>3</v>
      </c>
      <c r="P454" s="17">
        <v>3.62</v>
      </c>
      <c r="Q454" s="16">
        <v>60.44</v>
      </c>
      <c r="R454" s="18">
        <v>0</v>
      </c>
      <c r="S454">
        <v>1</v>
      </c>
    </row>
    <row r="455" spans="1:19">
      <c r="A455" s="1">
        <v>15</v>
      </c>
      <c r="B455" s="2">
        <v>8.3333333333333301E-2</v>
      </c>
      <c r="C455" s="17">
        <v>26.5</v>
      </c>
      <c r="D455" s="16">
        <v>25.71</v>
      </c>
      <c r="E455" s="16">
        <v>0.27</v>
      </c>
      <c r="F455" s="16">
        <v>1.0900000000000001</v>
      </c>
      <c r="G455" s="16">
        <v>0.2</v>
      </c>
      <c r="H455" s="16">
        <v>1.3</v>
      </c>
      <c r="I455" s="16">
        <v>3.12</v>
      </c>
      <c r="J455" s="16">
        <v>19</v>
      </c>
      <c r="K455" s="104" t="s">
        <v>110</v>
      </c>
      <c r="L455" s="17">
        <v>27.2</v>
      </c>
      <c r="M455" s="17">
        <v>75.8</v>
      </c>
      <c r="N455" s="19">
        <v>1009.9</v>
      </c>
      <c r="O455" s="17">
        <v>3</v>
      </c>
      <c r="P455" s="17">
        <v>3.41</v>
      </c>
      <c r="Q455" s="16">
        <v>64.290000000000006</v>
      </c>
      <c r="R455" s="18">
        <v>0</v>
      </c>
      <c r="S455">
        <v>1</v>
      </c>
    </row>
    <row r="456" spans="1:19">
      <c r="A456" s="1">
        <v>15</v>
      </c>
      <c r="B456" s="2">
        <v>0.125</v>
      </c>
      <c r="C456" s="17">
        <v>26.5</v>
      </c>
      <c r="D456" s="16">
        <v>26.49</v>
      </c>
      <c r="E456" s="16">
        <v>0.27</v>
      </c>
      <c r="F456" s="16">
        <v>1.17</v>
      </c>
      <c r="G456" s="16">
        <v>0.04</v>
      </c>
      <c r="H456" s="16">
        <v>1.21</v>
      </c>
      <c r="I456" s="16">
        <v>2.62</v>
      </c>
      <c r="J456" s="16">
        <v>24</v>
      </c>
      <c r="K456" s="104" t="s">
        <v>110</v>
      </c>
      <c r="L456" s="17">
        <v>27.1</v>
      </c>
      <c r="M456" s="17">
        <v>75.3</v>
      </c>
      <c r="N456" s="19">
        <v>1009.5</v>
      </c>
      <c r="O456" s="17">
        <v>2</v>
      </c>
      <c r="P456" s="17">
        <v>3.96</v>
      </c>
      <c r="Q456" s="16">
        <v>63.87</v>
      </c>
      <c r="R456" s="18">
        <v>0</v>
      </c>
      <c r="S456">
        <v>1</v>
      </c>
    </row>
    <row r="457" spans="1:19">
      <c r="A457" s="1">
        <v>15</v>
      </c>
      <c r="B457" s="2">
        <v>0.16666666666666699</v>
      </c>
      <c r="C457" s="17">
        <v>26.5</v>
      </c>
      <c r="D457" s="16">
        <v>27.2</v>
      </c>
      <c r="E457" s="16">
        <v>0.26</v>
      </c>
      <c r="F457" s="16">
        <v>1.03</v>
      </c>
      <c r="G457" s="104">
        <v>-0.04</v>
      </c>
      <c r="H457" s="16">
        <v>0.99</v>
      </c>
      <c r="I457" s="16">
        <v>2.52</v>
      </c>
      <c r="J457" s="16">
        <v>22</v>
      </c>
      <c r="K457" s="104" t="s">
        <v>110</v>
      </c>
      <c r="L457" s="17">
        <v>26.9</v>
      </c>
      <c r="M457" s="17">
        <v>76.8</v>
      </c>
      <c r="N457" s="19">
        <v>1009.4</v>
      </c>
      <c r="O457" s="17">
        <v>2</v>
      </c>
      <c r="P457" s="17">
        <v>3.6</v>
      </c>
      <c r="Q457" s="16">
        <v>63.61</v>
      </c>
      <c r="R457" s="18">
        <v>0</v>
      </c>
      <c r="S457">
        <v>1</v>
      </c>
    </row>
    <row r="458" spans="1:19">
      <c r="A458" s="1">
        <v>15</v>
      </c>
      <c r="B458" s="2">
        <v>0.20833333333333301</v>
      </c>
      <c r="C458" s="17">
        <v>26.6</v>
      </c>
      <c r="D458" s="16">
        <v>24.5</v>
      </c>
      <c r="E458" s="16">
        <v>0.27</v>
      </c>
      <c r="F458" s="16">
        <v>1.1599999999999999</v>
      </c>
      <c r="G458" s="16">
        <v>0.41</v>
      </c>
      <c r="H458" s="16">
        <v>1.57</v>
      </c>
      <c r="I458" s="16">
        <v>2.5099999999999998</v>
      </c>
      <c r="J458" s="16">
        <v>22</v>
      </c>
      <c r="K458" s="104" t="s">
        <v>110</v>
      </c>
      <c r="L458" s="17">
        <v>26.2</v>
      </c>
      <c r="M458" s="17">
        <v>83.5</v>
      </c>
      <c r="N458" s="19">
        <v>1009.5</v>
      </c>
      <c r="O458" s="17">
        <v>4</v>
      </c>
      <c r="P458" s="17">
        <v>2.9</v>
      </c>
      <c r="Q458" s="16">
        <v>82.67</v>
      </c>
      <c r="R458" s="18">
        <v>1.8</v>
      </c>
      <c r="S458">
        <v>1</v>
      </c>
    </row>
    <row r="459" spans="1:19">
      <c r="A459" s="1">
        <v>15</v>
      </c>
      <c r="B459" s="2">
        <v>0.25</v>
      </c>
      <c r="C459" s="17">
        <v>26.7</v>
      </c>
      <c r="D459" s="16">
        <v>22.64</v>
      </c>
      <c r="E459" s="16">
        <v>0.27</v>
      </c>
      <c r="F459" s="16">
        <v>1.21</v>
      </c>
      <c r="G459" s="16">
        <v>1.88</v>
      </c>
      <c r="H459" s="16">
        <v>3.09</v>
      </c>
      <c r="I459" s="16">
        <v>2.59</v>
      </c>
      <c r="J459" s="16">
        <v>16</v>
      </c>
      <c r="K459" s="104" t="s">
        <v>110</v>
      </c>
      <c r="L459" s="17">
        <v>25.9</v>
      </c>
      <c r="M459" s="17">
        <v>83.9</v>
      </c>
      <c r="N459" s="19">
        <v>1009.8</v>
      </c>
      <c r="O459" s="17">
        <v>28</v>
      </c>
      <c r="P459" s="17">
        <v>2.76</v>
      </c>
      <c r="Q459" s="16">
        <v>80.33</v>
      </c>
      <c r="R459" s="18">
        <v>0</v>
      </c>
      <c r="S459">
        <v>1</v>
      </c>
    </row>
    <row r="460" spans="1:19">
      <c r="A460" s="1">
        <v>15</v>
      </c>
      <c r="B460" s="2">
        <v>0.29166666666666702</v>
      </c>
      <c r="C460" s="17">
        <v>26.6</v>
      </c>
      <c r="D460" s="16">
        <v>22.51</v>
      </c>
      <c r="E460" s="16">
        <v>0.28999999999999998</v>
      </c>
      <c r="F460" s="16">
        <v>1.92</v>
      </c>
      <c r="G460" s="16">
        <v>3.2</v>
      </c>
      <c r="H460" s="16">
        <v>5.12</v>
      </c>
      <c r="I460" s="16">
        <v>2.57</v>
      </c>
      <c r="J460" s="16">
        <v>28</v>
      </c>
      <c r="K460" s="104" t="s">
        <v>110</v>
      </c>
      <c r="L460" s="17">
        <v>26.8</v>
      </c>
      <c r="M460" s="17">
        <v>77.2</v>
      </c>
      <c r="N460" s="19">
        <v>1010.3</v>
      </c>
      <c r="O460" s="17">
        <v>194</v>
      </c>
      <c r="P460" s="17">
        <v>3.37</v>
      </c>
      <c r="Q460" s="16">
        <v>80.78</v>
      </c>
      <c r="R460" s="18">
        <v>0</v>
      </c>
      <c r="S460">
        <v>1</v>
      </c>
    </row>
    <row r="461" spans="1:19">
      <c r="A461" s="1">
        <v>15</v>
      </c>
      <c r="B461" s="2">
        <v>0.33333333333333298</v>
      </c>
      <c r="C461" s="17">
        <v>26.2</v>
      </c>
      <c r="D461" s="16">
        <v>25.52</v>
      </c>
      <c r="E461" s="16">
        <v>0.32</v>
      </c>
      <c r="F461" s="16">
        <v>2.4300000000000002</v>
      </c>
      <c r="G461" s="16">
        <v>3.16</v>
      </c>
      <c r="H461" s="16">
        <v>5.59</v>
      </c>
      <c r="I461" s="16">
        <v>2.82</v>
      </c>
      <c r="J461" s="16">
        <v>21</v>
      </c>
      <c r="K461" s="104" t="s">
        <v>110</v>
      </c>
      <c r="L461" s="17">
        <v>28</v>
      </c>
      <c r="M461" s="17">
        <v>69.2</v>
      </c>
      <c r="N461" s="19">
        <v>1010.9</v>
      </c>
      <c r="O461" s="17">
        <v>463</v>
      </c>
      <c r="P461" s="16">
        <v>4.5599999999999996</v>
      </c>
      <c r="Q461" s="16">
        <v>78.599999999999994</v>
      </c>
      <c r="R461" s="18">
        <v>0</v>
      </c>
      <c r="S461">
        <v>1</v>
      </c>
    </row>
    <row r="462" spans="1:19">
      <c r="A462" s="1">
        <v>15</v>
      </c>
      <c r="B462" s="2">
        <v>0.375</v>
      </c>
      <c r="C462" s="17">
        <v>26</v>
      </c>
      <c r="D462" s="16">
        <v>26.7</v>
      </c>
      <c r="E462" s="16">
        <v>0.3</v>
      </c>
      <c r="F462" s="16">
        <v>2.6</v>
      </c>
      <c r="G462" s="16">
        <v>2.27</v>
      </c>
      <c r="H462" s="16">
        <v>4.87</v>
      </c>
      <c r="I462" s="16">
        <v>2.96</v>
      </c>
      <c r="J462" s="16">
        <v>20</v>
      </c>
      <c r="K462" s="104" t="s">
        <v>110</v>
      </c>
      <c r="L462" s="17">
        <v>29</v>
      </c>
      <c r="M462" s="17">
        <v>63.7</v>
      </c>
      <c r="N462" s="19">
        <v>1011.3</v>
      </c>
      <c r="O462" s="17">
        <v>743</v>
      </c>
      <c r="P462" s="16">
        <v>5.47</v>
      </c>
      <c r="Q462" s="16">
        <v>78.16</v>
      </c>
      <c r="R462" s="18">
        <v>0</v>
      </c>
      <c r="S462">
        <v>1</v>
      </c>
    </row>
    <row r="463" spans="1:19">
      <c r="A463" s="1">
        <v>15</v>
      </c>
      <c r="B463" s="2">
        <v>0.41666666666666702</v>
      </c>
      <c r="C463" s="17">
        <v>26.4</v>
      </c>
      <c r="D463" s="16">
        <v>27.71</v>
      </c>
      <c r="E463" s="16">
        <v>0.27</v>
      </c>
      <c r="F463" s="16">
        <v>2.42</v>
      </c>
      <c r="G463" s="16">
        <v>2.09</v>
      </c>
      <c r="H463" s="16">
        <v>4.51</v>
      </c>
      <c r="I463" s="16">
        <v>2.87</v>
      </c>
      <c r="J463" s="16">
        <v>22</v>
      </c>
      <c r="K463" s="104" t="s">
        <v>110</v>
      </c>
      <c r="L463" s="17">
        <v>29.9</v>
      </c>
      <c r="M463" s="17">
        <v>57.7</v>
      </c>
      <c r="N463" s="19">
        <v>1011.5</v>
      </c>
      <c r="O463" s="17">
        <v>966</v>
      </c>
      <c r="P463" s="16">
        <v>5.42</v>
      </c>
      <c r="Q463" s="16">
        <v>78.569999999999993</v>
      </c>
      <c r="R463" s="18">
        <v>0</v>
      </c>
      <c r="S463">
        <v>1</v>
      </c>
    </row>
    <row r="464" spans="1:19">
      <c r="A464" s="1">
        <v>15</v>
      </c>
      <c r="B464" s="2">
        <v>0.45833333333333298</v>
      </c>
      <c r="C464" s="17">
        <v>27.1</v>
      </c>
      <c r="D464" s="16">
        <v>28.23</v>
      </c>
      <c r="E464" s="16">
        <v>0.25</v>
      </c>
      <c r="F464" s="16">
        <v>1.88</v>
      </c>
      <c r="G464" s="16">
        <v>1.66</v>
      </c>
      <c r="H464" s="16">
        <v>3.54</v>
      </c>
      <c r="I464" s="16">
        <v>2.86</v>
      </c>
      <c r="J464" s="16">
        <v>16</v>
      </c>
      <c r="K464" s="104" t="s">
        <v>110</v>
      </c>
      <c r="L464" s="17">
        <v>30.1</v>
      </c>
      <c r="M464" s="17">
        <v>57.4</v>
      </c>
      <c r="N464" s="19">
        <v>1011</v>
      </c>
      <c r="O464" s="17">
        <v>1061</v>
      </c>
      <c r="P464" s="16">
        <v>5.17</v>
      </c>
      <c r="Q464" s="16">
        <v>64.25</v>
      </c>
      <c r="R464" s="18">
        <v>0</v>
      </c>
      <c r="S464">
        <v>1</v>
      </c>
    </row>
    <row r="465" spans="1:19">
      <c r="A465" s="1">
        <v>15</v>
      </c>
      <c r="B465" s="2">
        <v>0.5</v>
      </c>
      <c r="C465" s="17">
        <v>27.3</v>
      </c>
      <c r="D465" s="16">
        <v>28.18</v>
      </c>
      <c r="E465" s="16">
        <v>0.26</v>
      </c>
      <c r="F465" s="16">
        <v>1.86</v>
      </c>
      <c r="G465" s="16">
        <v>1.82</v>
      </c>
      <c r="H465" s="16">
        <v>3.67</v>
      </c>
      <c r="I465" s="16">
        <v>2.78</v>
      </c>
      <c r="J465" s="16">
        <v>20</v>
      </c>
      <c r="K465" s="104" t="s">
        <v>110</v>
      </c>
      <c r="L465" s="17">
        <v>30.5</v>
      </c>
      <c r="M465" s="17">
        <v>57.4</v>
      </c>
      <c r="N465" s="19">
        <v>1010.2</v>
      </c>
      <c r="O465" s="17">
        <v>979</v>
      </c>
      <c r="P465" s="16">
        <v>4.8099999999999996</v>
      </c>
      <c r="Q465" s="16">
        <v>59.9</v>
      </c>
      <c r="R465" s="18">
        <v>0</v>
      </c>
      <c r="S465">
        <v>1</v>
      </c>
    </row>
    <row r="466" spans="1:19">
      <c r="A466" s="1">
        <v>15</v>
      </c>
      <c r="B466" s="2">
        <v>0.54166666666666696</v>
      </c>
      <c r="C466" s="17">
        <v>26.6</v>
      </c>
      <c r="D466" s="16">
        <v>27.15</v>
      </c>
      <c r="E466" s="16">
        <v>0.28000000000000003</v>
      </c>
      <c r="F466" s="16">
        <v>2.35</v>
      </c>
      <c r="G466" s="16">
        <v>1.68</v>
      </c>
      <c r="H466" s="16">
        <v>4.03</v>
      </c>
      <c r="I466" s="16">
        <v>3.15</v>
      </c>
      <c r="J466" s="16">
        <v>16</v>
      </c>
      <c r="K466" s="104" t="s">
        <v>110</v>
      </c>
      <c r="L466" s="17">
        <v>30.6</v>
      </c>
      <c r="M466" s="17">
        <v>57</v>
      </c>
      <c r="N466" s="19">
        <v>1009.3</v>
      </c>
      <c r="O466" s="17">
        <v>950</v>
      </c>
      <c r="P466" s="16">
        <v>4.8</v>
      </c>
      <c r="Q466" s="16">
        <v>61.89</v>
      </c>
      <c r="R466" s="18">
        <v>0</v>
      </c>
      <c r="S466">
        <v>1</v>
      </c>
    </row>
    <row r="467" spans="1:19">
      <c r="A467" s="1">
        <v>15</v>
      </c>
      <c r="B467" s="2">
        <v>0.58333333333333304</v>
      </c>
      <c r="C467" s="17">
        <v>27</v>
      </c>
      <c r="D467" s="16">
        <v>26.35</v>
      </c>
      <c r="E467" s="16">
        <v>0.26</v>
      </c>
      <c r="F467" s="16">
        <v>2</v>
      </c>
      <c r="G467" s="16">
        <v>1.47</v>
      </c>
      <c r="H467" s="16">
        <v>3.47</v>
      </c>
      <c r="I467" s="16">
        <v>2.96</v>
      </c>
      <c r="J467" s="16">
        <v>12</v>
      </c>
      <c r="K467" s="104" t="s">
        <v>110</v>
      </c>
      <c r="L467" s="17">
        <v>30.2</v>
      </c>
      <c r="M467" s="17">
        <v>57.8</v>
      </c>
      <c r="N467" s="19">
        <v>1008.8</v>
      </c>
      <c r="O467" s="17">
        <v>827</v>
      </c>
      <c r="P467" s="16">
        <v>5.09</v>
      </c>
      <c r="Q467" s="16">
        <v>63.83</v>
      </c>
      <c r="R467" s="18">
        <v>0</v>
      </c>
      <c r="S467">
        <v>1</v>
      </c>
    </row>
    <row r="468" spans="1:19">
      <c r="A468" s="1">
        <v>15</v>
      </c>
      <c r="B468" s="2">
        <v>0.625</v>
      </c>
      <c r="C468" s="17">
        <v>27.6</v>
      </c>
      <c r="D468" s="16">
        <v>25.48</v>
      </c>
      <c r="E468" s="16">
        <v>0.25</v>
      </c>
      <c r="F468" s="16">
        <v>1.82</v>
      </c>
      <c r="G468" s="16">
        <v>1.55</v>
      </c>
      <c r="H468" s="16">
        <v>3.37</v>
      </c>
      <c r="I468" s="16">
        <v>2.3199999999999998</v>
      </c>
      <c r="J468" s="16">
        <v>15</v>
      </c>
      <c r="K468" s="104" t="s">
        <v>110</v>
      </c>
      <c r="L468" s="17">
        <v>29.8</v>
      </c>
      <c r="M468" s="17">
        <v>60.4</v>
      </c>
      <c r="N468" s="19">
        <v>1008.5</v>
      </c>
      <c r="O468" s="17">
        <v>478</v>
      </c>
      <c r="P468" s="16">
        <v>5.38</v>
      </c>
      <c r="Q468" s="16">
        <v>66.53</v>
      </c>
      <c r="R468" s="18">
        <v>0</v>
      </c>
      <c r="S468">
        <v>1</v>
      </c>
    </row>
    <row r="469" spans="1:19">
      <c r="A469" s="1">
        <v>15</v>
      </c>
      <c r="B469" s="2">
        <v>0.66666666666666696</v>
      </c>
      <c r="C469" s="17">
        <v>27.5</v>
      </c>
      <c r="D469" s="16">
        <v>25.58</v>
      </c>
      <c r="E469" s="16">
        <v>0.28000000000000003</v>
      </c>
      <c r="F469" s="16">
        <v>1.82</v>
      </c>
      <c r="G469" s="16">
        <v>2.0699999999999998</v>
      </c>
      <c r="H469" s="16">
        <v>3.89</v>
      </c>
      <c r="I469" s="16">
        <v>2.4900000000000002</v>
      </c>
      <c r="J469" s="16">
        <v>19</v>
      </c>
      <c r="K469" s="104" t="s">
        <v>110</v>
      </c>
      <c r="L469" s="17">
        <v>29.6</v>
      </c>
      <c r="M469" s="17">
        <v>61.4</v>
      </c>
      <c r="N469" s="19">
        <v>1008.2</v>
      </c>
      <c r="O469" s="17">
        <v>368</v>
      </c>
      <c r="P469" s="16">
        <v>4.3499999999999996</v>
      </c>
      <c r="Q469" s="16">
        <v>50.35</v>
      </c>
      <c r="R469" s="18">
        <v>0</v>
      </c>
      <c r="S469">
        <v>1</v>
      </c>
    </row>
    <row r="470" spans="1:19">
      <c r="A470" s="1">
        <v>15</v>
      </c>
      <c r="B470" s="2">
        <v>0.70833333333333304</v>
      </c>
      <c r="C470" s="17">
        <v>27.2</v>
      </c>
      <c r="D470" s="16">
        <v>24.33</v>
      </c>
      <c r="E470" s="16">
        <v>0.28999999999999998</v>
      </c>
      <c r="F470" s="16">
        <v>1.73</v>
      </c>
      <c r="G470" s="16">
        <v>1.85</v>
      </c>
      <c r="H470" s="16">
        <v>3.58</v>
      </c>
      <c r="I470" s="16">
        <v>2.48</v>
      </c>
      <c r="J470" s="16">
        <v>25</v>
      </c>
      <c r="K470" s="104" t="s">
        <v>110</v>
      </c>
      <c r="L470" s="17">
        <v>28.8</v>
      </c>
      <c r="M470" s="17">
        <v>67.2</v>
      </c>
      <c r="N470" s="19">
        <v>1008.4</v>
      </c>
      <c r="O470" s="17">
        <v>129</v>
      </c>
      <c r="P470" s="16">
        <v>4.38</v>
      </c>
      <c r="Q470" s="16">
        <v>43.15</v>
      </c>
      <c r="R470" s="18">
        <v>0</v>
      </c>
      <c r="S470">
        <v>1</v>
      </c>
    </row>
    <row r="471" spans="1:19">
      <c r="A471" s="1">
        <v>15</v>
      </c>
      <c r="B471" s="2">
        <v>0.75</v>
      </c>
      <c r="C471" s="17">
        <v>26.3</v>
      </c>
      <c r="D471" s="16">
        <v>20.05</v>
      </c>
      <c r="E471" s="16">
        <v>0.38</v>
      </c>
      <c r="F471" s="16">
        <v>5.43</v>
      </c>
      <c r="G471" s="16">
        <v>5.14</v>
      </c>
      <c r="H471" s="16">
        <v>10.57</v>
      </c>
      <c r="I471" s="16">
        <v>2.74</v>
      </c>
      <c r="J471" s="16">
        <v>32</v>
      </c>
      <c r="K471" s="104" t="s">
        <v>110</v>
      </c>
      <c r="L471" s="17">
        <v>28</v>
      </c>
      <c r="M471" s="17">
        <v>72.7</v>
      </c>
      <c r="N471" s="19">
        <v>1009</v>
      </c>
      <c r="O471" s="17">
        <v>8</v>
      </c>
      <c r="P471" s="16">
        <v>3.72</v>
      </c>
      <c r="Q471" s="16">
        <v>45.65</v>
      </c>
      <c r="R471" s="18">
        <v>0</v>
      </c>
      <c r="S471">
        <v>1</v>
      </c>
    </row>
    <row r="472" spans="1:19">
      <c r="A472" s="1">
        <v>15</v>
      </c>
      <c r="B472" s="2">
        <v>0.79166666666666696</v>
      </c>
      <c r="C472" s="17">
        <v>26.5</v>
      </c>
      <c r="D472" s="16">
        <v>21.37</v>
      </c>
      <c r="E472" s="16">
        <v>0.3</v>
      </c>
      <c r="F472" s="16">
        <v>1.44</v>
      </c>
      <c r="G472" s="16">
        <v>3.06</v>
      </c>
      <c r="H472" s="16">
        <v>4.5</v>
      </c>
      <c r="I472" s="16">
        <v>2.67</v>
      </c>
      <c r="J472" s="16">
        <v>20</v>
      </c>
      <c r="K472" s="104" t="s">
        <v>110</v>
      </c>
      <c r="L472" s="17">
        <v>27.6</v>
      </c>
      <c r="M472" s="17">
        <v>76.099999999999994</v>
      </c>
      <c r="N472" s="19">
        <v>1009.8</v>
      </c>
      <c r="O472" s="17">
        <v>2</v>
      </c>
      <c r="P472" s="16">
        <v>2.91</v>
      </c>
      <c r="Q472" s="16">
        <v>45.34</v>
      </c>
      <c r="R472" s="18">
        <v>0</v>
      </c>
      <c r="S472">
        <v>1</v>
      </c>
    </row>
    <row r="473" spans="1:19">
      <c r="A473" s="1">
        <v>15</v>
      </c>
      <c r="B473" s="2">
        <v>0.83333333333333304</v>
      </c>
      <c r="C473" s="17">
        <v>26.6</v>
      </c>
      <c r="D473" s="16">
        <v>22.32</v>
      </c>
      <c r="E473" s="16">
        <v>0.28000000000000003</v>
      </c>
      <c r="F473" s="16">
        <v>1.23</v>
      </c>
      <c r="G473" s="16">
        <v>2.59</v>
      </c>
      <c r="H473" s="16">
        <v>3.81</v>
      </c>
      <c r="I473" s="16">
        <v>2.81</v>
      </c>
      <c r="J473" s="16">
        <v>26</v>
      </c>
      <c r="K473" s="104" t="s">
        <v>110</v>
      </c>
      <c r="L473" s="17">
        <v>27.5</v>
      </c>
      <c r="M473" s="17">
        <v>76.599999999999994</v>
      </c>
      <c r="N473" s="19">
        <v>1010.7</v>
      </c>
      <c r="O473" s="17">
        <v>2</v>
      </c>
      <c r="P473" s="16">
        <v>3.24</v>
      </c>
      <c r="Q473" s="16">
        <v>47.07</v>
      </c>
      <c r="R473" s="18">
        <v>0</v>
      </c>
      <c r="S473">
        <v>1</v>
      </c>
    </row>
    <row r="474" spans="1:19">
      <c r="A474" s="1">
        <v>15</v>
      </c>
      <c r="B474" s="2">
        <v>0.875</v>
      </c>
      <c r="C474" s="17">
        <v>26.7</v>
      </c>
      <c r="D474" s="16">
        <v>23.53</v>
      </c>
      <c r="E474" s="16">
        <v>0.27</v>
      </c>
      <c r="F474" s="16">
        <v>1.29</v>
      </c>
      <c r="G474" s="16">
        <v>2.33</v>
      </c>
      <c r="H474" s="16">
        <v>3.62</v>
      </c>
      <c r="I474" s="16">
        <v>2.58</v>
      </c>
      <c r="J474" s="16">
        <v>27</v>
      </c>
      <c r="K474" s="104" t="s">
        <v>110</v>
      </c>
      <c r="L474" s="17">
        <v>27.4</v>
      </c>
      <c r="M474" s="17">
        <v>77.099999999999994</v>
      </c>
      <c r="N474" s="19">
        <v>1011.5</v>
      </c>
      <c r="O474" s="17">
        <v>2</v>
      </c>
      <c r="P474" s="16">
        <v>2.98</v>
      </c>
      <c r="Q474" s="16">
        <v>46.98</v>
      </c>
      <c r="R474" s="18">
        <v>0</v>
      </c>
      <c r="S474">
        <v>1</v>
      </c>
    </row>
    <row r="475" spans="1:19">
      <c r="A475" s="1">
        <v>15</v>
      </c>
      <c r="B475" s="2">
        <v>0.91666666666666696</v>
      </c>
      <c r="C475" s="17">
        <v>26.8</v>
      </c>
      <c r="D475" s="16">
        <v>24.86</v>
      </c>
      <c r="E475" s="16">
        <v>0.25</v>
      </c>
      <c r="F475" s="16">
        <v>1.27</v>
      </c>
      <c r="G475" s="16">
        <v>1.63</v>
      </c>
      <c r="H475" s="16">
        <v>2.9</v>
      </c>
      <c r="I475" s="16">
        <v>3</v>
      </c>
      <c r="J475" s="16">
        <v>19</v>
      </c>
      <c r="K475" s="104" t="s">
        <v>110</v>
      </c>
      <c r="L475" s="17">
        <v>27.4</v>
      </c>
      <c r="M475" s="17">
        <v>77.5</v>
      </c>
      <c r="N475" s="19">
        <v>1012</v>
      </c>
      <c r="O475" s="17">
        <v>3</v>
      </c>
      <c r="P475" s="16">
        <v>3.3</v>
      </c>
      <c r="Q475" s="16">
        <v>44.32</v>
      </c>
      <c r="R475" s="18">
        <v>0</v>
      </c>
      <c r="S475">
        <v>1</v>
      </c>
    </row>
    <row r="476" spans="1:19">
      <c r="A476" s="1">
        <v>15</v>
      </c>
      <c r="B476" s="2">
        <v>0.95833333333333304</v>
      </c>
      <c r="C476" s="17">
        <v>26.7</v>
      </c>
      <c r="D476" s="16">
        <v>25.26</v>
      </c>
      <c r="E476" s="16">
        <v>0.24</v>
      </c>
      <c r="F476" s="16">
        <v>1.1599999999999999</v>
      </c>
      <c r="G476" s="16">
        <v>1.25</v>
      </c>
      <c r="H476" s="16">
        <v>2.41</v>
      </c>
      <c r="I476" s="16">
        <v>3.03</v>
      </c>
      <c r="J476" s="16">
        <v>25</v>
      </c>
      <c r="K476" s="104" t="s">
        <v>110</v>
      </c>
      <c r="L476" s="17">
        <v>27.3</v>
      </c>
      <c r="M476" s="17">
        <v>77.8</v>
      </c>
      <c r="N476" s="19">
        <v>1012</v>
      </c>
      <c r="O476" s="17">
        <v>3</v>
      </c>
      <c r="P476" s="16">
        <v>2.99</v>
      </c>
      <c r="Q476" s="16">
        <v>47.91</v>
      </c>
      <c r="R476" s="18">
        <v>0</v>
      </c>
      <c r="S476">
        <v>1</v>
      </c>
    </row>
    <row r="478" spans="1:19">
      <c r="A478" s="169" t="s">
        <v>39</v>
      </c>
      <c r="B478" s="170"/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</row>
    <row r="479" spans="1:19">
      <c r="A479" s="167" t="s">
        <v>2</v>
      </c>
      <c r="B479" s="168"/>
      <c r="C479" s="17">
        <v>0</v>
      </c>
      <c r="D479" s="17">
        <v>0</v>
      </c>
      <c r="E479" s="17">
        <v>0</v>
      </c>
      <c r="F479" s="17">
        <v>0</v>
      </c>
      <c r="G479" s="17">
        <v>1</v>
      </c>
      <c r="H479" s="17">
        <v>0</v>
      </c>
      <c r="I479" s="17">
        <v>0</v>
      </c>
      <c r="J479" s="17">
        <v>0</v>
      </c>
      <c r="K479" s="17">
        <v>24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</row>
    <row r="480" spans="1:19">
      <c r="A480" s="163" t="s">
        <v>3</v>
      </c>
      <c r="B480" s="164"/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</row>
    <row r="481" spans="1:19">
      <c r="A481" s="165" t="s">
        <v>4</v>
      </c>
      <c r="B481" s="166"/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</row>
    <row r="482" spans="1:19">
      <c r="A482" s="173" t="s">
        <v>27</v>
      </c>
      <c r="B482" s="174"/>
      <c r="C482" s="20">
        <f t="shared" ref="C482:R482" si="14">24-C478-C479-C480-C481</f>
        <v>24</v>
      </c>
      <c r="D482" s="20">
        <f t="shared" si="14"/>
        <v>24</v>
      </c>
      <c r="E482" s="20">
        <f t="shared" si="14"/>
        <v>24</v>
      </c>
      <c r="F482" s="20">
        <f t="shared" si="14"/>
        <v>24</v>
      </c>
      <c r="G482" s="20">
        <f t="shared" si="14"/>
        <v>23</v>
      </c>
      <c r="H482" s="20">
        <f t="shared" si="14"/>
        <v>24</v>
      </c>
      <c r="I482" s="20">
        <f t="shared" si="14"/>
        <v>24</v>
      </c>
      <c r="J482" s="20">
        <f t="shared" si="14"/>
        <v>24</v>
      </c>
      <c r="K482" s="20">
        <f t="shared" si="14"/>
        <v>0</v>
      </c>
      <c r="L482" s="20">
        <f t="shared" si="14"/>
        <v>24</v>
      </c>
      <c r="M482" s="20">
        <f t="shared" si="14"/>
        <v>24</v>
      </c>
      <c r="N482" s="20">
        <f t="shared" si="14"/>
        <v>24</v>
      </c>
      <c r="O482" s="20">
        <f t="shared" si="14"/>
        <v>24</v>
      </c>
      <c r="P482" s="20">
        <f t="shared" si="14"/>
        <v>24</v>
      </c>
      <c r="Q482" s="20">
        <f t="shared" si="14"/>
        <v>24</v>
      </c>
      <c r="R482" s="20">
        <f t="shared" si="14"/>
        <v>24</v>
      </c>
    </row>
    <row r="483" spans="1:19">
      <c r="A483" s="175" t="s">
        <v>28</v>
      </c>
      <c r="B483" s="176"/>
      <c r="C483" s="21">
        <f>C482/(SUM(S453:S476))</f>
        <v>1</v>
      </c>
      <c r="D483" s="21">
        <f>D482/(SUM(S453:S476))</f>
        <v>1</v>
      </c>
      <c r="E483" s="21">
        <f>E482/(SUM(S453:S476))</f>
        <v>1</v>
      </c>
      <c r="F483" s="21">
        <f>F482/(SUM(S453:S476))</f>
        <v>1</v>
      </c>
      <c r="G483" s="21">
        <f>G482/(SUM(S453:S476))</f>
        <v>0.95833333333333337</v>
      </c>
      <c r="H483" s="21">
        <f>H482/(SUM(S453:S476))</f>
        <v>1</v>
      </c>
      <c r="I483" s="21">
        <f>I482/(SUM(S453:S476))</f>
        <v>1</v>
      </c>
      <c r="J483" s="21">
        <f>J482/(SUM(S453:S476))</f>
        <v>1</v>
      </c>
      <c r="K483" s="21">
        <f>K482/(SUM(S453:S476))</f>
        <v>0</v>
      </c>
      <c r="L483" s="21">
        <f>L482/(SUM(S453:S476))</f>
        <v>1</v>
      </c>
      <c r="M483" s="21">
        <f>M482/(SUM(S453:S476))</f>
        <v>1</v>
      </c>
      <c r="N483" s="21">
        <f>N482/(SUM(S453:S476))</f>
        <v>1</v>
      </c>
      <c r="O483" s="21">
        <f>O482/(SUM(S453:S476))</f>
        <v>1</v>
      </c>
      <c r="P483" s="21">
        <f>P482/(SUM(S453:S476))</f>
        <v>1</v>
      </c>
      <c r="Q483" s="21">
        <f>Q482/(SUM(S453:S476))</f>
        <v>1</v>
      </c>
      <c r="R483" s="21">
        <f>R482/(SUM(S453:S476))</f>
        <v>1</v>
      </c>
    </row>
    <row r="485" spans="1:19">
      <c r="A485" s="1">
        <v>16</v>
      </c>
      <c r="B485" s="2">
        <v>0</v>
      </c>
      <c r="C485" s="17">
        <v>26.8</v>
      </c>
      <c r="D485" s="16">
        <v>24.94</v>
      </c>
      <c r="E485" s="16">
        <v>0.23</v>
      </c>
      <c r="F485" s="16">
        <v>1.18</v>
      </c>
      <c r="G485" s="16">
        <v>1.1499999999999999</v>
      </c>
      <c r="H485" s="16">
        <v>2.33</v>
      </c>
      <c r="I485" s="16">
        <v>3.29</v>
      </c>
      <c r="J485" s="16">
        <v>23</v>
      </c>
      <c r="K485" s="104" t="s">
        <v>110</v>
      </c>
      <c r="L485" s="17">
        <v>27.2</v>
      </c>
      <c r="M485" s="17">
        <v>76.5</v>
      </c>
      <c r="N485" s="19">
        <v>1011.5</v>
      </c>
      <c r="O485" s="17">
        <v>2</v>
      </c>
      <c r="P485" s="17">
        <v>3.33</v>
      </c>
      <c r="Q485" s="16">
        <v>54.87</v>
      </c>
      <c r="R485" s="18">
        <v>0</v>
      </c>
      <c r="S485">
        <v>1</v>
      </c>
    </row>
    <row r="486" spans="1:19">
      <c r="A486" s="1">
        <v>16</v>
      </c>
      <c r="B486" s="2">
        <v>4.1666666666666664E-2</v>
      </c>
      <c r="C486" s="17">
        <v>26.6</v>
      </c>
      <c r="D486" s="16">
        <v>25.02</v>
      </c>
      <c r="E486" s="16">
        <v>0.23</v>
      </c>
      <c r="F486" s="16">
        <v>1.2</v>
      </c>
      <c r="G486" s="16">
        <v>0.64</v>
      </c>
      <c r="H486" s="16">
        <v>1.84</v>
      </c>
      <c r="I486" s="16">
        <v>1.65</v>
      </c>
      <c r="J486" s="16">
        <v>17</v>
      </c>
      <c r="K486" s="104" t="s">
        <v>110</v>
      </c>
      <c r="L486" s="17">
        <v>27</v>
      </c>
      <c r="M486" s="17">
        <v>76.5</v>
      </c>
      <c r="N486" s="19">
        <v>1010.8</v>
      </c>
      <c r="O486" s="17">
        <v>2</v>
      </c>
      <c r="P486" s="17">
        <v>3.08</v>
      </c>
      <c r="Q486" s="16">
        <v>52.73</v>
      </c>
      <c r="R486" s="18">
        <v>0</v>
      </c>
      <c r="S486">
        <v>1</v>
      </c>
    </row>
    <row r="487" spans="1:19">
      <c r="A487" s="1">
        <v>16</v>
      </c>
      <c r="B487" s="2">
        <v>8.3333333333333301E-2</v>
      </c>
      <c r="C487" s="17">
        <v>26.7</v>
      </c>
      <c r="D487" s="16">
        <v>25.37</v>
      </c>
      <c r="E487" s="16">
        <v>0.23</v>
      </c>
      <c r="F487" s="16">
        <v>1.1299999999999999</v>
      </c>
      <c r="G487" s="16">
        <v>0.34</v>
      </c>
      <c r="H487" s="16">
        <v>1.46</v>
      </c>
      <c r="I487" s="16">
        <v>1.43</v>
      </c>
      <c r="J487" s="16">
        <v>19</v>
      </c>
      <c r="K487" s="104" t="s">
        <v>110</v>
      </c>
      <c r="L487" s="17">
        <v>26.9</v>
      </c>
      <c r="M487" s="17">
        <v>75.3</v>
      </c>
      <c r="N487" s="19">
        <v>1010.5</v>
      </c>
      <c r="O487" s="17">
        <v>2</v>
      </c>
      <c r="P487" s="17">
        <v>3.17</v>
      </c>
      <c r="Q487" s="16">
        <v>62.74</v>
      </c>
      <c r="R487" s="18">
        <v>0</v>
      </c>
      <c r="S487">
        <v>1</v>
      </c>
    </row>
    <row r="488" spans="1:19">
      <c r="A488" s="1">
        <v>16</v>
      </c>
      <c r="B488" s="2">
        <v>0.125</v>
      </c>
      <c r="C488" s="17">
        <v>26.6</v>
      </c>
      <c r="D488" s="16">
        <v>25.38</v>
      </c>
      <c r="E488" s="16">
        <v>0.27</v>
      </c>
      <c r="F488" s="16">
        <v>1.05</v>
      </c>
      <c r="G488" s="16">
        <v>0.3</v>
      </c>
      <c r="H488" s="16">
        <v>1.35</v>
      </c>
      <c r="I488" s="16">
        <v>1.03</v>
      </c>
      <c r="J488" s="16">
        <v>17</v>
      </c>
      <c r="K488" s="104" t="s">
        <v>110</v>
      </c>
      <c r="L488" s="17">
        <v>26.8</v>
      </c>
      <c r="M488" s="17">
        <v>75.3</v>
      </c>
      <c r="N488" s="19">
        <v>1010.2</v>
      </c>
      <c r="O488" s="17">
        <v>2</v>
      </c>
      <c r="P488" s="17">
        <v>3.11</v>
      </c>
      <c r="Q488" s="16">
        <v>62.66</v>
      </c>
      <c r="R488" s="18">
        <v>0</v>
      </c>
      <c r="S488">
        <v>1</v>
      </c>
    </row>
    <row r="489" spans="1:19">
      <c r="A489" s="1">
        <v>16</v>
      </c>
      <c r="B489" s="2">
        <v>0.16666666666666699</v>
      </c>
      <c r="C489" s="17">
        <v>26.6</v>
      </c>
      <c r="D489" s="16">
        <v>26.06</v>
      </c>
      <c r="E489" s="16">
        <v>0.27</v>
      </c>
      <c r="F489" s="16">
        <v>1.08</v>
      </c>
      <c r="G489" s="16">
        <v>0.27</v>
      </c>
      <c r="H489" s="16">
        <v>1.35</v>
      </c>
      <c r="I489" s="16">
        <v>1.08</v>
      </c>
      <c r="J489" s="16">
        <v>17</v>
      </c>
      <c r="K489" s="104" t="s">
        <v>110</v>
      </c>
      <c r="L489" s="17">
        <v>26.6</v>
      </c>
      <c r="M489" s="17">
        <v>75.8</v>
      </c>
      <c r="N489" s="19">
        <v>1010.1</v>
      </c>
      <c r="O489" s="17">
        <v>2</v>
      </c>
      <c r="P489" s="17">
        <v>2.85</v>
      </c>
      <c r="Q489" s="16">
        <v>61.28</v>
      </c>
      <c r="R489" s="18">
        <v>0</v>
      </c>
      <c r="S489">
        <v>1</v>
      </c>
    </row>
    <row r="490" spans="1:19">
      <c r="A490" s="1">
        <v>16</v>
      </c>
      <c r="B490" s="2">
        <v>0.20833333333333301</v>
      </c>
      <c r="C490" s="17">
        <v>26.7</v>
      </c>
      <c r="D490" s="16">
        <v>25.67</v>
      </c>
      <c r="E490" s="16">
        <v>0.28000000000000003</v>
      </c>
      <c r="F490" s="16">
        <v>1.1299999999999999</v>
      </c>
      <c r="G490" s="16">
        <v>0.5</v>
      </c>
      <c r="H490" s="16">
        <v>1.62</v>
      </c>
      <c r="I490" s="16">
        <v>1.04</v>
      </c>
      <c r="J490" s="16">
        <v>17</v>
      </c>
      <c r="K490" s="104" t="s">
        <v>110</v>
      </c>
      <c r="L490" s="17">
        <v>26.5</v>
      </c>
      <c r="M490" s="17">
        <v>76.400000000000006</v>
      </c>
      <c r="N490" s="19">
        <v>1010.3</v>
      </c>
      <c r="O490" s="17">
        <v>2</v>
      </c>
      <c r="P490" s="17">
        <v>2.66</v>
      </c>
      <c r="Q490" s="16">
        <v>66.03</v>
      </c>
      <c r="R490" s="18">
        <v>0</v>
      </c>
      <c r="S490">
        <v>1</v>
      </c>
    </row>
    <row r="491" spans="1:19">
      <c r="A491" s="1">
        <v>16</v>
      </c>
      <c r="B491" s="2">
        <v>0.25</v>
      </c>
      <c r="C491" s="17">
        <v>26.6</v>
      </c>
      <c r="D491" s="16">
        <v>23.97</v>
      </c>
      <c r="E491" s="16">
        <v>0.28999999999999998</v>
      </c>
      <c r="F491" s="16">
        <v>1.19</v>
      </c>
      <c r="G491" s="16">
        <v>1.62</v>
      </c>
      <c r="H491" s="16">
        <v>2.8</v>
      </c>
      <c r="I491" s="16">
        <v>0.99</v>
      </c>
      <c r="J491" s="16">
        <v>18</v>
      </c>
      <c r="K491" s="104" t="s">
        <v>110</v>
      </c>
      <c r="L491" s="17">
        <v>26.6</v>
      </c>
      <c r="M491" s="17">
        <v>75.400000000000006</v>
      </c>
      <c r="N491" s="19">
        <v>1010.5</v>
      </c>
      <c r="O491" s="17">
        <v>25</v>
      </c>
      <c r="P491" s="17">
        <v>2.79</v>
      </c>
      <c r="Q491" s="16">
        <v>73.22</v>
      </c>
      <c r="R491" s="18">
        <v>0</v>
      </c>
      <c r="S491">
        <v>1</v>
      </c>
    </row>
    <row r="492" spans="1:19">
      <c r="A492" s="1">
        <v>16</v>
      </c>
      <c r="B492" s="2">
        <v>0.29166666666666702</v>
      </c>
      <c r="C492" s="17">
        <v>26.5</v>
      </c>
      <c r="D492" s="16">
        <v>24.2</v>
      </c>
      <c r="E492" s="16">
        <v>0.31</v>
      </c>
      <c r="F492" s="16">
        <v>1.74</v>
      </c>
      <c r="G492" s="16">
        <v>2.48</v>
      </c>
      <c r="H492" s="16">
        <v>4.22</v>
      </c>
      <c r="I492" s="16">
        <v>0.98</v>
      </c>
      <c r="J492" s="16">
        <v>22</v>
      </c>
      <c r="K492" s="104" t="s">
        <v>110</v>
      </c>
      <c r="L492" s="17">
        <v>27.2</v>
      </c>
      <c r="M492" s="17">
        <v>71.3</v>
      </c>
      <c r="N492" s="19">
        <v>1011.3</v>
      </c>
      <c r="O492" s="17">
        <v>181</v>
      </c>
      <c r="P492" s="17">
        <v>3.4</v>
      </c>
      <c r="Q492" s="16">
        <v>76.900000000000006</v>
      </c>
      <c r="R492" s="18">
        <v>0</v>
      </c>
      <c r="S492">
        <v>1</v>
      </c>
    </row>
    <row r="493" spans="1:19">
      <c r="A493" s="1">
        <v>16</v>
      </c>
      <c r="B493" s="2">
        <v>0.33333333333333298</v>
      </c>
      <c r="C493" s="17">
        <v>26.1</v>
      </c>
      <c r="D493" s="16">
        <v>26.31</v>
      </c>
      <c r="E493" s="16">
        <v>0.35</v>
      </c>
      <c r="F493" s="16">
        <v>3.15</v>
      </c>
      <c r="G493" s="16">
        <v>3.71</v>
      </c>
      <c r="H493" s="16">
        <v>6.86</v>
      </c>
      <c r="I493" s="16">
        <v>1.3</v>
      </c>
      <c r="J493" s="16">
        <v>21</v>
      </c>
      <c r="K493" s="104" t="s">
        <v>110</v>
      </c>
      <c r="L493" s="17">
        <v>28.3</v>
      </c>
      <c r="M493" s="17">
        <v>65.099999999999994</v>
      </c>
      <c r="N493" s="19">
        <v>1012</v>
      </c>
      <c r="O493" s="17">
        <v>429</v>
      </c>
      <c r="P493" s="16">
        <v>4.55</v>
      </c>
      <c r="Q493" s="16">
        <v>75.94</v>
      </c>
      <c r="R493" s="18">
        <v>0</v>
      </c>
      <c r="S493">
        <v>1</v>
      </c>
    </row>
    <row r="494" spans="1:19">
      <c r="A494" s="1">
        <v>16</v>
      </c>
      <c r="B494" s="2">
        <v>0.375</v>
      </c>
      <c r="C494" s="17">
        <v>26</v>
      </c>
      <c r="D494" s="16">
        <v>27.53</v>
      </c>
      <c r="E494" s="16">
        <v>0.32</v>
      </c>
      <c r="F494" s="16">
        <v>2.94</v>
      </c>
      <c r="G494" s="16">
        <v>2.48</v>
      </c>
      <c r="H494" s="16">
        <v>5.42</v>
      </c>
      <c r="I494" s="16">
        <v>1.3</v>
      </c>
      <c r="J494" s="16">
        <v>19</v>
      </c>
      <c r="K494" s="104" t="s">
        <v>110</v>
      </c>
      <c r="L494" s="17">
        <v>29.4</v>
      </c>
      <c r="M494" s="17">
        <v>57.8</v>
      </c>
      <c r="N494" s="19">
        <v>1012.7</v>
      </c>
      <c r="O494" s="17">
        <v>750</v>
      </c>
      <c r="P494" s="16">
        <v>4.62</v>
      </c>
      <c r="Q494" s="16">
        <v>70.86</v>
      </c>
      <c r="R494" s="18">
        <v>0</v>
      </c>
      <c r="S494">
        <v>1</v>
      </c>
    </row>
    <row r="495" spans="1:19">
      <c r="A495" s="1">
        <v>16</v>
      </c>
      <c r="B495" s="2">
        <v>0.41666666666666702</v>
      </c>
      <c r="C495" s="17">
        <v>26.4</v>
      </c>
      <c r="D495" s="16">
        <v>28.5</v>
      </c>
      <c r="E495" s="16">
        <v>0.28999999999999998</v>
      </c>
      <c r="F495" s="16">
        <v>2.2200000000000002</v>
      </c>
      <c r="G495" s="16">
        <v>1.63</v>
      </c>
      <c r="H495" s="16">
        <v>3.84</v>
      </c>
      <c r="I495" s="16">
        <v>1.25</v>
      </c>
      <c r="J495" s="16">
        <v>16</v>
      </c>
      <c r="K495" s="104" t="s">
        <v>110</v>
      </c>
      <c r="L495" s="17">
        <v>30.2</v>
      </c>
      <c r="M495" s="17">
        <v>53</v>
      </c>
      <c r="N495" s="19">
        <v>1012.8</v>
      </c>
      <c r="O495" s="17">
        <v>975</v>
      </c>
      <c r="P495" s="16">
        <v>4.66</v>
      </c>
      <c r="Q495" s="16">
        <v>66.349999999999994</v>
      </c>
      <c r="R495" s="18">
        <v>0</v>
      </c>
      <c r="S495">
        <v>1</v>
      </c>
    </row>
    <row r="496" spans="1:19">
      <c r="A496" s="1">
        <v>16</v>
      </c>
      <c r="B496" s="2">
        <v>0.45833333333333298</v>
      </c>
      <c r="C496" s="17">
        <v>27.1</v>
      </c>
      <c r="D496" s="16">
        <v>28.39</v>
      </c>
      <c r="E496" s="16">
        <v>0.28999999999999998</v>
      </c>
      <c r="F496" s="16">
        <v>1.7</v>
      </c>
      <c r="G496" s="16">
        <v>1.44</v>
      </c>
      <c r="H496" s="16">
        <v>3.14</v>
      </c>
      <c r="I496" s="16">
        <v>1.1100000000000001</v>
      </c>
      <c r="J496" s="16">
        <v>17</v>
      </c>
      <c r="K496" s="104" t="s">
        <v>110</v>
      </c>
      <c r="L496" s="17">
        <v>30.5</v>
      </c>
      <c r="M496" s="17">
        <v>52.4</v>
      </c>
      <c r="N496" s="19">
        <v>1012.4</v>
      </c>
      <c r="O496" s="17">
        <v>1074</v>
      </c>
      <c r="P496" s="16">
        <v>4.7</v>
      </c>
      <c r="Q496" s="16">
        <v>61.53</v>
      </c>
      <c r="R496" s="18">
        <v>0</v>
      </c>
      <c r="S496">
        <v>1</v>
      </c>
    </row>
    <row r="497" spans="1:19">
      <c r="A497" s="1">
        <v>16</v>
      </c>
      <c r="B497" s="2">
        <v>0.5</v>
      </c>
      <c r="C497" s="17">
        <v>27.1</v>
      </c>
      <c r="D497" s="16">
        <v>28.6</v>
      </c>
      <c r="E497" s="16">
        <v>0.26</v>
      </c>
      <c r="F497" s="16">
        <v>1.85</v>
      </c>
      <c r="G497" s="16">
        <v>1.59</v>
      </c>
      <c r="H497" s="16">
        <v>3.44</v>
      </c>
      <c r="I497" s="16">
        <v>1.01</v>
      </c>
      <c r="J497" s="16">
        <v>22</v>
      </c>
      <c r="K497" s="104" t="s">
        <v>110</v>
      </c>
      <c r="L497" s="17">
        <v>30.7</v>
      </c>
      <c r="M497" s="17">
        <v>53.6</v>
      </c>
      <c r="N497" s="19">
        <v>1011.6</v>
      </c>
      <c r="O497" s="17">
        <v>934</v>
      </c>
      <c r="P497" s="16">
        <v>4.83</v>
      </c>
      <c r="Q497" s="16">
        <v>58.39</v>
      </c>
      <c r="R497" s="18">
        <v>0</v>
      </c>
      <c r="S497">
        <v>1</v>
      </c>
    </row>
    <row r="498" spans="1:19">
      <c r="A498" s="1">
        <v>16</v>
      </c>
      <c r="B498" s="2">
        <v>0.54166666666666696</v>
      </c>
      <c r="C498" s="17">
        <v>27</v>
      </c>
      <c r="D498" s="16">
        <v>28.06</v>
      </c>
      <c r="E498" s="16">
        <v>0.53</v>
      </c>
      <c r="F498" s="16">
        <v>2.2000000000000002</v>
      </c>
      <c r="G498" s="16">
        <v>1.61</v>
      </c>
      <c r="H498" s="16">
        <v>3.8</v>
      </c>
      <c r="I498" s="16">
        <v>1.22</v>
      </c>
      <c r="J498" s="16">
        <v>19</v>
      </c>
      <c r="K498" s="104" t="s">
        <v>110</v>
      </c>
      <c r="L498" s="17">
        <v>30.6</v>
      </c>
      <c r="M498" s="17">
        <v>52.7</v>
      </c>
      <c r="N498" s="19">
        <v>1010.6</v>
      </c>
      <c r="O498" s="17">
        <v>973</v>
      </c>
      <c r="P498" s="16">
        <v>4.67</v>
      </c>
      <c r="Q498" s="16">
        <v>56.05</v>
      </c>
      <c r="R498" s="18">
        <v>0</v>
      </c>
      <c r="S498">
        <v>1</v>
      </c>
    </row>
    <row r="499" spans="1:19">
      <c r="A499" s="1">
        <v>16</v>
      </c>
      <c r="B499" s="2">
        <v>0.58333333333333304</v>
      </c>
      <c r="C499" s="17">
        <v>27.2</v>
      </c>
      <c r="D499" s="16">
        <v>28.12</v>
      </c>
      <c r="E499" s="16">
        <v>0.51</v>
      </c>
      <c r="F499" s="16">
        <v>1.97</v>
      </c>
      <c r="G499" s="16">
        <v>1.7</v>
      </c>
      <c r="H499" s="16">
        <v>3.67</v>
      </c>
      <c r="I499" s="16">
        <v>1.1299999999999999</v>
      </c>
      <c r="J499" s="16">
        <v>21</v>
      </c>
      <c r="K499" s="104" t="s">
        <v>110</v>
      </c>
      <c r="L499" s="17">
        <v>30.5</v>
      </c>
      <c r="M499" s="17">
        <v>51.4</v>
      </c>
      <c r="N499" s="19">
        <v>1009.5</v>
      </c>
      <c r="O499" s="17">
        <v>874</v>
      </c>
      <c r="P499" s="16">
        <v>5.19</v>
      </c>
      <c r="Q499" s="16">
        <v>48.51</v>
      </c>
      <c r="R499" s="18">
        <v>0</v>
      </c>
      <c r="S499">
        <v>1</v>
      </c>
    </row>
    <row r="500" spans="1:19">
      <c r="A500" s="1">
        <v>16</v>
      </c>
      <c r="B500" s="2">
        <v>0.625</v>
      </c>
      <c r="C500" s="17">
        <v>27.8</v>
      </c>
      <c r="D500" s="16">
        <v>27.85</v>
      </c>
      <c r="E500" s="16">
        <v>0.5</v>
      </c>
      <c r="F500" s="16">
        <v>2.2799999999999998</v>
      </c>
      <c r="G500" s="16">
        <v>2.0499999999999998</v>
      </c>
      <c r="H500" s="16">
        <v>4.34</v>
      </c>
      <c r="I500" s="16">
        <v>0.44</v>
      </c>
      <c r="J500" s="16">
        <v>18</v>
      </c>
      <c r="K500" s="104" t="s">
        <v>110</v>
      </c>
      <c r="L500" s="17">
        <v>30.1</v>
      </c>
      <c r="M500" s="17">
        <v>54.5</v>
      </c>
      <c r="N500" s="19">
        <v>1008.8</v>
      </c>
      <c r="O500" s="17">
        <v>662</v>
      </c>
      <c r="P500" s="16">
        <v>5.19</v>
      </c>
      <c r="Q500" s="16">
        <v>42.5</v>
      </c>
      <c r="R500" s="18">
        <v>0</v>
      </c>
      <c r="S500">
        <v>1</v>
      </c>
    </row>
    <row r="501" spans="1:19">
      <c r="A501" s="1">
        <v>16</v>
      </c>
      <c r="B501" s="2">
        <v>0.66666666666666696</v>
      </c>
      <c r="C501" s="17">
        <v>27.8</v>
      </c>
      <c r="D501" s="16">
        <v>27.02</v>
      </c>
      <c r="E501" s="16">
        <v>0.51</v>
      </c>
      <c r="F501" s="16">
        <v>2.08</v>
      </c>
      <c r="G501" s="16">
        <v>1.55</v>
      </c>
      <c r="H501" s="16">
        <v>3.63</v>
      </c>
      <c r="I501" s="16">
        <v>0.28999999999999998</v>
      </c>
      <c r="J501" s="16">
        <v>19</v>
      </c>
      <c r="K501" s="104" t="s">
        <v>110</v>
      </c>
      <c r="L501" s="17">
        <v>29.4</v>
      </c>
      <c r="M501" s="17">
        <v>59.5</v>
      </c>
      <c r="N501" s="19">
        <v>1008.5</v>
      </c>
      <c r="O501" s="17">
        <v>396</v>
      </c>
      <c r="P501" s="16">
        <v>4.78</v>
      </c>
      <c r="Q501" s="16">
        <v>42.63</v>
      </c>
      <c r="R501" s="18">
        <v>0</v>
      </c>
      <c r="S501">
        <v>1</v>
      </c>
    </row>
    <row r="502" spans="1:19">
      <c r="A502" s="1">
        <v>16</v>
      </c>
      <c r="B502" s="2">
        <v>0.70833333333333304</v>
      </c>
      <c r="C502" s="17">
        <v>26.9</v>
      </c>
      <c r="D502" s="16">
        <v>24.87</v>
      </c>
      <c r="E502" s="16">
        <v>0.56000000000000005</v>
      </c>
      <c r="F502" s="16">
        <v>2.0099999999999998</v>
      </c>
      <c r="G502" s="16">
        <v>2.39</v>
      </c>
      <c r="H502" s="16">
        <v>4.4000000000000004</v>
      </c>
      <c r="I502" s="16">
        <v>0.77</v>
      </c>
      <c r="J502" s="16">
        <v>22</v>
      </c>
      <c r="K502" s="104" t="s">
        <v>110</v>
      </c>
      <c r="L502" s="17">
        <v>28.7</v>
      </c>
      <c r="M502" s="17">
        <v>65.599999999999994</v>
      </c>
      <c r="N502" s="19">
        <v>1008.8</v>
      </c>
      <c r="O502" s="17">
        <v>132</v>
      </c>
      <c r="P502" s="16">
        <v>3.74</v>
      </c>
      <c r="Q502" s="16">
        <v>33.44</v>
      </c>
      <c r="R502" s="18">
        <v>0</v>
      </c>
      <c r="S502">
        <v>1</v>
      </c>
    </row>
    <row r="503" spans="1:19">
      <c r="A503" s="1">
        <v>16</v>
      </c>
      <c r="B503" s="2">
        <v>0.75</v>
      </c>
      <c r="C503" s="17">
        <v>26.3</v>
      </c>
      <c r="D503" s="16">
        <v>24.06</v>
      </c>
      <c r="E503" s="16">
        <v>0.62</v>
      </c>
      <c r="F503" s="16">
        <v>2.4500000000000002</v>
      </c>
      <c r="G503" s="16">
        <v>4.7</v>
      </c>
      <c r="H503" s="16">
        <v>7.16</v>
      </c>
      <c r="I503" s="16">
        <v>1.1399999999999999</v>
      </c>
      <c r="J503" s="16">
        <v>22</v>
      </c>
      <c r="K503" s="104" t="s">
        <v>110</v>
      </c>
      <c r="L503" s="17">
        <v>27.8</v>
      </c>
      <c r="M503" s="17">
        <v>70.099999999999994</v>
      </c>
      <c r="N503" s="19">
        <v>1009.4</v>
      </c>
      <c r="O503" s="17">
        <v>7</v>
      </c>
      <c r="P503" s="16">
        <v>3.27</v>
      </c>
      <c r="Q503" s="16">
        <v>28.49</v>
      </c>
      <c r="R503" s="18">
        <v>0</v>
      </c>
      <c r="S503">
        <v>1</v>
      </c>
    </row>
    <row r="504" spans="1:19">
      <c r="A504" s="1">
        <v>16</v>
      </c>
      <c r="B504" s="2">
        <v>0.79166666666666696</v>
      </c>
      <c r="C504" s="17">
        <v>26.4</v>
      </c>
      <c r="D504" s="16">
        <v>23.38</v>
      </c>
      <c r="E504" s="16">
        <v>0.55000000000000004</v>
      </c>
      <c r="F504" s="16">
        <v>1.48</v>
      </c>
      <c r="G504" s="16">
        <v>4.16</v>
      </c>
      <c r="H504" s="16">
        <v>5.64</v>
      </c>
      <c r="I504" s="16">
        <v>1.3</v>
      </c>
      <c r="J504" s="16">
        <v>24</v>
      </c>
      <c r="K504" s="104" t="s">
        <v>110</v>
      </c>
      <c r="L504" s="17">
        <v>27.4</v>
      </c>
      <c r="M504" s="17">
        <v>71.3</v>
      </c>
      <c r="N504" s="19">
        <v>1010.1</v>
      </c>
      <c r="O504" s="17">
        <v>1</v>
      </c>
      <c r="P504" s="16">
        <v>2.54</v>
      </c>
      <c r="Q504" s="16">
        <v>41.01</v>
      </c>
      <c r="R504" s="18">
        <v>0</v>
      </c>
      <c r="S504">
        <v>1</v>
      </c>
    </row>
    <row r="505" spans="1:19">
      <c r="A505" s="1">
        <v>16</v>
      </c>
      <c r="B505" s="2">
        <v>0.83333333333333304</v>
      </c>
      <c r="C505" s="17">
        <v>26.5</v>
      </c>
      <c r="D505" s="16">
        <v>23.76</v>
      </c>
      <c r="E505" s="16">
        <v>0.53</v>
      </c>
      <c r="F505" s="16">
        <v>1.17</v>
      </c>
      <c r="G505" s="16">
        <v>3.29</v>
      </c>
      <c r="H505" s="16">
        <v>4.46</v>
      </c>
      <c r="I505" s="16">
        <v>1.18</v>
      </c>
      <c r="J505" s="16">
        <v>22</v>
      </c>
      <c r="K505" s="104" t="s">
        <v>110</v>
      </c>
      <c r="L505" s="17">
        <v>27.2</v>
      </c>
      <c r="M505" s="17">
        <v>72.7</v>
      </c>
      <c r="N505" s="19">
        <v>1010.9</v>
      </c>
      <c r="O505" s="17">
        <v>2</v>
      </c>
      <c r="P505" s="16">
        <v>2.85</v>
      </c>
      <c r="Q505" s="16">
        <v>45.23</v>
      </c>
      <c r="R505" s="18">
        <v>0</v>
      </c>
      <c r="S505">
        <v>1</v>
      </c>
    </row>
    <row r="506" spans="1:19">
      <c r="A506" s="1">
        <v>16</v>
      </c>
      <c r="B506" s="2">
        <v>0.875</v>
      </c>
      <c r="C506" s="17">
        <v>26.5</v>
      </c>
      <c r="D506" s="16">
        <v>25.11</v>
      </c>
      <c r="E506" s="16">
        <v>0.51</v>
      </c>
      <c r="F506" s="16">
        <v>1.2</v>
      </c>
      <c r="G506" s="16">
        <v>2.09</v>
      </c>
      <c r="H506" s="16">
        <v>3.29</v>
      </c>
      <c r="I506" s="16">
        <v>1.35</v>
      </c>
      <c r="J506" s="16">
        <v>19</v>
      </c>
      <c r="K506" s="104" t="s">
        <v>110</v>
      </c>
      <c r="L506" s="17">
        <v>27.1</v>
      </c>
      <c r="M506" s="17">
        <v>74.3</v>
      </c>
      <c r="N506" s="19">
        <v>1011.6</v>
      </c>
      <c r="O506" s="17">
        <v>2</v>
      </c>
      <c r="P506" s="16">
        <v>3.14</v>
      </c>
      <c r="Q506" s="16">
        <v>45.53</v>
      </c>
      <c r="R506" s="18">
        <v>0</v>
      </c>
      <c r="S506">
        <v>1</v>
      </c>
    </row>
    <row r="507" spans="1:19">
      <c r="A507" s="1">
        <v>16</v>
      </c>
      <c r="B507" s="2">
        <v>0.91666666666666696</v>
      </c>
      <c r="C507" s="17">
        <v>26.5</v>
      </c>
      <c r="D507" s="16">
        <v>24.45</v>
      </c>
      <c r="E507" s="16">
        <v>0.51</v>
      </c>
      <c r="F507" s="16">
        <v>1.08</v>
      </c>
      <c r="G507" s="16">
        <v>2.38</v>
      </c>
      <c r="H507" s="16">
        <v>3.45</v>
      </c>
      <c r="I507" s="16">
        <v>1.63</v>
      </c>
      <c r="J507" s="16">
        <v>22</v>
      </c>
      <c r="K507" s="104" t="s">
        <v>110</v>
      </c>
      <c r="L507" s="17">
        <v>27</v>
      </c>
      <c r="M507" s="17">
        <v>75</v>
      </c>
      <c r="N507" s="19">
        <v>1011.9</v>
      </c>
      <c r="O507" s="17">
        <v>2</v>
      </c>
      <c r="P507" s="16">
        <v>2.79</v>
      </c>
      <c r="Q507" s="16">
        <v>49.94</v>
      </c>
      <c r="R507" s="18">
        <v>0</v>
      </c>
      <c r="S507">
        <v>1</v>
      </c>
    </row>
    <row r="508" spans="1:19">
      <c r="A508" s="1">
        <v>16</v>
      </c>
      <c r="B508" s="2">
        <v>0.95833333333333304</v>
      </c>
      <c r="C508" s="17">
        <v>26.6</v>
      </c>
      <c r="D508" s="16">
        <v>24.26</v>
      </c>
      <c r="E508" s="16">
        <v>0.51</v>
      </c>
      <c r="F508" s="16">
        <v>1.07</v>
      </c>
      <c r="G508" s="16">
        <v>2.1</v>
      </c>
      <c r="H508" s="16">
        <v>3.17</v>
      </c>
      <c r="I508" s="16">
        <v>1.42</v>
      </c>
      <c r="J508" s="16">
        <v>19</v>
      </c>
      <c r="K508" s="104" t="s">
        <v>110</v>
      </c>
      <c r="L508" s="17">
        <v>26.9</v>
      </c>
      <c r="M508" s="17">
        <v>74.900000000000006</v>
      </c>
      <c r="N508" s="19">
        <v>1011.6</v>
      </c>
      <c r="O508" s="17">
        <v>2</v>
      </c>
      <c r="P508" s="16">
        <v>2.86</v>
      </c>
      <c r="Q508" s="16">
        <v>53.6</v>
      </c>
      <c r="R508" s="18">
        <v>0</v>
      </c>
      <c r="S508">
        <v>1</v>
      </c>
    </row>
    <row r="510" spans="1:19">
      <c r="A510" s="169" t="s">
        <v>39</v>
      </c>
      <c r="B510" s="170"/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</row>
    <row r="511" spans="1:19">
      <c r="A511" s="167" t="s">
        <v>2</v>
      </c>
      <c r="B511" s="168"/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24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</row>
    <row r="512" spans="1:19">
      <c r="A512" s="163" t="s">
        <v>3</v>
      </c>
      <c r="B512" s="164"/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</row>
    <row r="513" spans="1:19">
      <c r="A513" s="165" t="s">
        <v>4</v>
      </c>
      <c r="B513" s="166"/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</row>
    <row r="514" spans="1:19">
      <c r="A514" s="173" t="s">
        <v>27</v>
      </c>
      <c r="B514" s="174"/>
      <c r="C514" s="20">
        <f t="shared" ref="C514:R514" si="15">24-C510-C511-C512-C513</f>
        <v>24</v>
      </c>
      <c r="D514" s="20">
        <f t="shared" si="15"/>
        <v>24</v>
      </c>
      <c r="E514" s="20">
        <f t="shared" si="15"/>
        <v>24</v>
      </c>
      <c r="F514" s="20">
        <f t="shared" si="15"/>
        <v>24</v>
      </c>
      <c r="G514" s="20">
        <f t="shared" si="15"/>
        <v>24</v>
      </c>
      <c r="H514" s="20">
        <f t="shared" si="15"/>
        <v>24</v>
      </c>
      <c r="I514" s="20">
        <f t="shared" si="15"/>
        <v>24</v>
      </c>
      <c r="J514" s="20">
        <f t="shared" si="15"/>
        <v>24</v>
      </c>
      <c r="K514" s="20">
        <f t="shared" si="15"/>
        <v>0</v>
      </c>
      <c r="L514" s="20">
        <f t="shared" si="15"/>
        <v>24</v>
      </c>
      <c r="M514" s="20">
        <f t="shared" si="15"/>
        <v>24</v>
      </c>
      <c r="N514" s="20">
        <f t="shared" si="15"/>
        <v>24</v>
      </c>
      <c r="O514" s="20">
        <f t="shared" si="15"/>
        <v>24</v>
      </c>
      <c r="P514" s="20">
        <f t="shared" si="15"/>
        <v>24</v>
      </c>
      <c r="Q514" s="20">
        <f t="shared" si="15"/>
        <v>24</v>
      </c>
      <c r="R514" s="20">
        <f t="shared" si="15"/>
        <v>24</v>
      </c>
    </row>
    <row r="515" spans="1:19">
      <c r="A515" s="175" t="s">
        <v>28</v>
      </c>
      <c r="B515" s="176"/>
      <c r="C515" s="21">
        <f>C514/(SUM(S485:S508))</f>
        <v>1</v>
      </c>
      <c r="D515" s="21">
        <f>D514/(SUM(S485:S508))</f>
        <v>1</v>
      </c>
      <c r="E515" s="21">
        <f>E514/(SUM(S485:S508))</f>
        <v>1</v>
      </c>
      <c r="F515" s="21">
        <f>F514/(SUM(S485:S508))</f>
        <v>1</v>
      </c>
      <c r="G515" s="21">
        <f>G514/(SUM(S485:S508))</f>
        <v>1</v>
      </c>
      <c r="H515" s="21">
        <f>H514/(SUM(S485:S508))</f>
        <v>1</v>
      </c>
      <c r="I515" s="21">
        <f>I514/(SUM(S485:S508))</f>
        <v>1</v>
      </c>
      <c r="J515" s="21">
        <f>J514/(SUM(S485:S508))</f>
        <v>1</v>
      </c>
      <c r="K515" s="21">
        <f>K514/(SUM(S485:S508))</f>
        <v>0</v>
      </c>
      <c r="L515" s="21">
        <f>L514/(SUM(S485:S508))</f>
        <v>1</v>
      </c>
      <c r="M515" s="21">
        <f>M514/(SUM(S485:S508))</f>
        <v>1</v>
      </c>
      <c r="N515" s="21">
        <f>N514/(SUM(S485:S508))</f>
        <v>1</v>
      </c>
      <c r="O515" s="21">
        <f>O514/(SUM(S485:S508))</f>
        <v>1</v>
      </c>
      <c r="P515" s="21">
        <f>P514/(SUM(S485:S508))</f>
        <v>1</v>
      </c>
      <c r="Q515" s="21">
        <f>Q514/(SUM(S485:S508))</f>
        <v>1</v>
      </c>
      <c r="R515" s="21">
        <f>R514/(SUM(S485:S508))</f>
        <v>1</v>
      </c>
    </row>
    <row r="517" spans="1:19">
      <c r="A517" s="1">
        <v>17</v>
      </c>
      <c r="B517" s="2">
        <v>0</v>
      </c>
      <c r="C517" s="17">
        <v>26.6</v>
      </c>
      <c r="D517" s="16">
        <v>24.74</v>
      </c>
      <c r="E517" s="16">
        <v>0.47</v>
      </c>
      <c r="F517" s="16">
        <v>1.1499999999999999</v>
      </c>
      <c r="G517" s="16">
        <v>1.38</v>
      </c>
      <c r="H517" s="16">
        <v>2.54</v>
      </c>
      <c r="I517" s="16">
        <v>1.34</v>
      </c>
      <c r="J517" s="16">
        <v>26</v>
      </c>
      <c r="K517" s="104" t="s">
        <v>110</v>
      </c>
      <c r="L517" s="17">
        <v>26.7</v>
      </c>
      <c r="M517" s="17">
        <v>73.5</v>
      </c>
      <c r="N517" s="19">
        <v>1010.9</v>
      </c>
      <c r="O517" s="17">
        <v>2</v>
      </c>
      <c r="P517" s="17">
        <v>2.64</v>
      </c>
      <c r="Q517" s="16">
        <v>54.35</v>
      </c>
      <c r="R517" s="18">
        <v>0</v>
      </c>
      <c r="S517">
        <v>1</v>
      </c>
    </row>
    <row r="518" spans="1:19">
      <c r="A518" s="1">
        <v>17</v>
      </c>
      <c r="B518" s="2">
        <v>4.1666666666666664E-2</v>
      </c>
      <c r="C518" s="17">
        <v>26.6</v>
      </c>
      <c r="D518" s="16">
        <v>24.31</v>
      </c>
      <c r="E518" s="16">
        <v>0.31</v>
      </c>
      <c r="F518" s="16">
        <v>1.74</v>
      </c>
      <c r="G518" s="16">
        <v>1.24</v>
      </c>
      <c r="H518" s="16">
        <v>2.98</v>
      </c>
      <c r="I518" s="16">
        <v>2.79</v>
      </c>
      <c r="J518" s="16">
        <v>16</v>
      </c>
      <c r="K518" s="104" t="s">
        <v>110</v>
      </c>
      <c r="L518" s="17">
        <v>26.5</v>
      </c>
      <c r="M518" s="17">
        <v>74.8</v>
      </c>
      <c r="N518" s="19">
        <v>1010</v>
      </c>
      <c r="O518" s="17">
        <v>2</v>
      </c>
      <c r="P518" s="17">
        <v>2.68</v>
      </c>
      <c r="Q518" s="16">
        <v>52.83</v>
      </c>
      <c r="R518" s="18">
        <v>0</v>
      </c>
      <c r="S518">
        <v>1</v>
      </c>
    </row>
    <row r="519" spans="1:19">
      <c r="A519" s="1">
        <v>17</v>
      </c>
      <c r="B519" s="2">
        <v>8.3333333333333301E-2</v>
      </c>
      <c r="C519" s="17">
        <v>26.6</v>
      </c>
      <c r="D519" s="16">
        <v>25.26</v>
      </c>
      <c r="E519" s="16">
        <v>0.28999999999999998</v>
      </c>
      <c r="F519" s="16">
        <v>1.1000000000000001</v>
      </c>
      <c r="G519" s="16">
        <v>1.07</v>
      </c>
      <c r="H519" s="16">
        <v>2.17</v>
      </c>
      <c r="I519" s="16">
        <v>2.86</v>
      </c>
      <c r="J519" s="16">
        <v>18</v>
      </c>
      <c r="K519" s="104" t="s">
        <v>110</v>
      </c>
      <c r="L519" s="17">
        <v>26.5</v>
      </c>
      <c r="M519" s="17">
        <v>74.599999999999994</v>
      </c>
      <c r="N519" s="19">
        <v>1009.5</v>
      </c>
      <c r="O519" s="17">
        <v>2</v>
      </c>
      <c r="P519" s="17">
        <v>2.5099999999999998</v>
      </c>
      <c r="Q519" s="16">
        <v>64.81</v>
      </c>
      <c r="R519" s="18">
        <v>0</v>
      </c>
      <c r="S519">
        <v>1</v>
      </c>
    </row>
    <row r="520" spans="1:19">
      <c r="A520" s="1">
        <v>17</v>
      </c>
      <c r="B520" s="2">
        <v>0.125</v>
      </c>
      <c r="C520" s="17">
        <v>26.6</v>
      </c>
      <c r="D520" s="16">
        <v>26.08</v>
      </c>
      <c r="E520" s="16">
        <v>0.28000000000000003</v>
      </c>
      <c r="F520" s="16">
        <v>1.08</v>
      </c>
      <c r="G520" s="16">
        <v>0.43</v>
      </c>
      <c r="H520" s="16">
        <v>1.51</v>
      </c>
      <c r="I520" s="16">
        <v>2.76</v>
      </c>
      <c r="J520" s="16">
        <v>18</v>
      </c>
      <c r="K520" s="104" t="s">
        <v>110</v>
      </c>
      <c r="L520" s="17">
        <v>26.5</v>
      </c>
      <c r="M520" s="17">
        <v>74.099999999999994</v>
      </c>
      <c r="N520" s="19">
        <v>1009.2</v>
      </c>
      <c r="O520" s="17">
        <v>2</v>
      </c>
      <c r="P520" s="17">
        <v>2.27</v>
      </c>
      <c r="Q520" s="16">
        <v>68.36</v>
      </c>
      <c r="R520" s="18">
        <v>0</v>
      </c>
      <c r="S520">
        <v>1</v>
      </c>
    </row>
    <row r="521" spans="1:19">
      <c r="A521" s="1">
        <v>17</v>
      </c>
      <c r="B521" s="2">
        <v>0.16666666666666699</v>
      </c>
      <c r="C521" s="17">
        <v>26.6</v>
      </c>
      <c r="D521" s="16">
        <v>26.37</v>
      </c>
      <c r="E521" s="16">
        <v>0.28000000000000003</v>
      </c>
      <c r="F521" s="16">
        <v>1.03</v>
      </c>
      <c r="G521" s="16">
        <v>0.8</v>
      </c>
      <c r="H521" s="16">
        <v>1.83</v>
      </c>
      <c r="I521" s="16">
        <v>2.59</v>
      </c>
      <c r="J521" s="16">
        <v>17</v>
      </c>
      <c r="K521" s="104" t="s">
        <v>110</v>
      </c>
      <c r="L521" s="17">
        <v>26.5</v>
      </c>
      <c r="M521" s="17">
        <v>72.8</v>
      </c>
      <c r="N521" s="19">
        <v>1009.3</v>
      </c>
      <c r="O521" s="17">
        <v>3</v>
      </c>
      <c r="P521" s="17">
        <v>2.36</v>
      </c>
      <c r="Q521" s="16">
        <v>76.709999999999994</v>
      </c>
      <c r="R521" s="18">
        <v>0</v>
      </c>
      <c r="S521">
        <v>1</v>
      </c>
    </row>
    <row r="522" spans="1:19">
      <c r="A522" s="1">
        <v>17</v>
      </c>
      <c r="B522" s="2">
        <v>0.20833333333333301</v>
      </c>
      <c r="C522" s="17">
        <v>26.5</v>
      </c>
      <c r="D522" s="16">
        <v>26.75</v>
      </c>
      <c r="E522" s="16">
        <v>0.28000000000000003</v>
      </c>
      <c r="F522" s="16">
        <v>1.1299999999999999</v>
      </c>
      <c r="G522" s="16">
        <v>0.82</v>
      </c>
      <c r="H522" s="16">
        <v>1.95</v>
      </c>
      <c r="I522" s="16">
        <v>2.57</v>
      </c>
      <c r="J522" s="16">
        <v>19</v>
      </c>
      <c r="K522" s="104" t="s">
        <v>110</v>
      </c>
      <c r="L522" s="17">
        <v>26.8</v>
      </c>
      <c r="M522" s="17">
        <v>71.2</v>
      </c>
      <c r="N522" s="19">
        <v>1009.8</v>
      </c>
      <c r="O522" s="17">
        <v>3</v>
      </c>
      <c r="P522" s="17">
        <v>2.1</v>
      </c>
      <c r="Q522" s="16">
        <v>89.82</v>
      </c>
      <c r="R522" s="18">
        <v>0</v>
      </c>
      <c r="S522">
        <v>1</v>
      </c>
    </row>
    <row r="523" spans="1:19">
      <c r="A523" s="1">
        <v>17</v>
      </c>
      <c r="B523" s="2">
        <v>0.25</v>
      </c>
      <c r="C523" s="17">
        <v>26.6</v>
      </c>
      <c r="D523" s="16">
        <v>19.920000000000002</v>
      </c>
      <c r="E523" s="16">
        <v>0.38</v>
      </c>
      <c r="F523" s="16">
        <v>1.21</v>
      </c>
      <c r="G523" s="16">
        <v>3.4</v>
      </c>
      <c r="H523" s="16">
        <v>4.6100000000000003</v>
      </c>
      <c r="I523" s="16">
        <v>2.6</v>
      </c>
      <c r="J523" s="16">
        <v>27</v>
      </c>
      <c r="K523" s="104" t="s">
        <v>110</v>
      </c>
      <c r="L523" s="17">
        <v>26.1</v>
      </c>
      <c r="M523" s="17">
        <v>75.5</v>
      </c>
      <c r="N523" s="19">
        <v>1010</v>
      </c>
      <c r="O523" s="17">
        <v>18</v>
      </c>
      <c r="P523" s="17">
        <v>2.0099999999999998</v>
      </c>
      <c r="Q523" s="16">
        <v>114.62</v>
      </c>
      <c r="R523" s="18">
        <v>0</v>
      </c>
      <c r="S523">
        <v>1</v>
      </c>
    </row>
    <row r="524" spans="1:19">
      <c r="A524" s="1">
        <v>17</v>
      </c>
      <c r="B524" s="2">
        <v>0.29166666666666702</v>
      </c>
      <c r="C524" s="17">
        <v>26.6</v>
      </c>
      <c r="D524" s="16">
        <v>16.72</v>
      </c>
      <c r="E524" s="16">
        <v>0.38</v>
      </c>
      <c r="F524" s="16">
        <v>2.0699999999999998</v>
      </c>
      <c r="G524" s="16">
        <v>6.52</v>
      </c>
      <c r="H524" s="16">
        <v>8.59</v>
      </c>
      <c r="I524" s="16">
        <v>2.83</v>
      </c>
      <c r="J524" s="16">
        <v>25</v>
      </c>
      <c r="K524" s="104" t="s">
        <v>110</v>
      </c>
      <c r="L524" s="17">
        <v>25.9</v>
      </c>
      <c r="M524" s="17">
        <v>79</v>
      </c>
      <c r="N524" s="19">
        <v>1010.6</v>
      </c>
      <c r="O524" s="17">
        <v>153</v>
      </c>
      <c r="P524" s="17">
        <v>3.01</v>
      </c>
      <c r="Q524" s="16">
        <v>119.99</v>
      </c>
      <c r="R524" s="18">
        <v>0</v>
      </c>
      <c r="S524">
        <v>1</v>
      </c>
    </row>
    <row r="525" spans="1:19">
      <c r="A525" s="1">
        <v>17</v>
      </c>
      <c r="B525" s="2">
        <v>0.33333333333333298</v>
      </c>
      <c r="C525" s="17">
        <v>26.4</v>
      </c>
      <c r="D525" s="16">
        <v>23.48</v>
      </c>
      <c r="E525" s="16">
        <v>0.32</v>
      </c>
      <c r="F525" s="16">
        <v>2.2200000000000002</v>
      </c>
      <c r="G525" s="16">
        <v>2.91</v>
      </c>
      <c r="H525" s="16">
        <v>5.13</v>
      </c>
      <c r="I525" s="16">
        <v>2.73</v>
      </c>
      <c r="J525" s="16">
        <v>25</v>
      </c>
      <c r="K525" s="104" t="s">
        <v>110</v>
      </c>
      <c r="L525" s="17">
        <v>27.6</v>
      </c>
      <c r="M525" s="17">
        <v>69.8</v>
      </c>
      <c r="N525" s="19">
        <v>1011.4</v>
      </c>
      <c r="O525" s="17">
        <v>445</v>
      </c>
      <c r="P525" s="16">
        <v>4.1100000000000003</v>
      </c>
      <c r="Q525" s="16">
        <v>111.63</v>
      </c>
      <c r="R525" s="18">
        <v>0</v>
      </c>
      <c r="S525">
        <v>1</v>
      </c>
    </row>
    <row r="526" spans="1:19">
      <c r="A526" s="1">
        <v>17</v>
      </c>
      <c r="B526" s="2">
        <v>0.375</v>
      </c>
      <c r="C526" s="17">
        <v>26</v>
      </c>
      <c r="D526" s="16">
        <v>26.24</v>
      </c>
      <c r="E526" s="16">
        <v>0.31</v>
      </c>
      <c r="F526" s="16">
        <v>2.17</v>
      </c>
      <c r="G526" s="16">
        <v>2.5099999999999998</v>
      </c>
      <c r="H526" s="16">
        <v>4.68</v>
      </c>
      <c r="I526" s="16">
        <v>3.04</v>
      </c>
      <c r="J526" s="16">
        <v>15</v>
      </c>
      <c r="K526" s="104" t="s">
        <v>110</v>
      </c>
      <c r="L526" s="17">
        <v>28.9</v>
      </c>
      <c r="M526" s="17">
        <v>62.1</v>
      </c>
      <c r="N526" s="19">
        <v>1011.8</v>
      </c>
      <c r="O526" s="17">
        <v>557</v>
      </c>
      <c r="P526" s="16">
        <v>4.0199999999999996</v>
      </c>
      <c r="Q526" s="16">
        <v>86.81</v>
      </c>
      <c r="R526" s="18">
        <v>0</v>
      </c>
      <c r="S526">
        <v>1</v>
      </c>
    </row>
    <row r="527" spans="1:19">
      <c r="A527" s="1">
        <v>17</v>
      </c>
      <c r="B527" s="2">
        <v>0.41666666666666702</v>
      </c>
      <c r="C527" s="17">
        <v>25.7</v>
      </c>
      <c r="D527" s="16">
        <v>27.41</v>
      </c>
      <c r="E527" s="16">
        <v>0.32</v>
      </c>
      <c r="F527" s="16">
        <v>1.8</v>
      </c>
      <c r="G527" s="16">
        <v>1.65</v>
      </c>
      <c r="H527" s="16">
        <v>3.45</v>
      </c>
      <c r="I527" s="16">
        <v>3.09</v>
      </c>
      <c r="J527" s="16">
        <v>45</v>
      </c>
      <c r="K527" s="104" t="s">
        <v>110</v>
      </c>
      <c r="L527" s="17">
        <v>29.8</v>
      </c>
      <c r="M527" s="17">
        <v>52.6</v>
      </c>
      <c r="N527" s="19">
        <v>1011.9</v>
      </c>
      <c r="O527" s="17">
        <v>949</v>
      </c>
      <c r="P527" s="16">
        <v>5.51</v>
      </c>
      <c r="Q527" s="16">
        <v>68.05</v>
      </c>
      <c r="R527" s="18">
        <v>0</v>
      </c>
      <c r="S527">
        <v>1</v>
      </c>
    </row>
    <row r="528" spans="1:19">
      <c r="A528" s="1">
        <v>17</v>
      </c>
      <c r="B528" s="2">
        <v>0.45833333333333298</v>
      </c>
      <c r="C528" s="17">
        <v>25.6</v>
      </c>
      <c r="D528" s="16">
        <v>28.23</v>
      </c>
      <c r="E528" s="16">
        <v>0.32</v>
      </c>
      <c r="F528" s="16">
        <v>1.72</v>
      </c>
      <c r="G528" s="16">
        <v>1.58</v>
      </c>
      <c r="H528" s="16">
        <v>3.3</v>
      </c>
      <c r="I528" s="16">
        <v>2.87</v>
      </c>
      <c r="J528" s="16">
        <v>39</v>
      </c>
      <c r="K528" s="104" t="s">
        <v>110</v>
      </c>
      <c r="L528" s="17">
        <v>30.1</v>
      </c>
      <c r="M528" s="17">
        <v>53.4</v>
      </c>
      <c r="N528" s="19">
        <v>1011.7</v>
      </c>
      <c r="O528" s="17">
        <v>1037</v>
      </c>
      <c r="P528" s="16">
        <v>5.3</v>
      </c>
      <c r="Q528" s="16">
        <v>65.48</v>
      </c>
      <c r="R528" s="18">
        <v>0</v>
      </c>
      <c r="S528">
        <v>1</v>
      </c>
    </row>
    <row r="529" spans="1:19">
      <c r="A529" s="1">
        <v>17</v>
      </c>
      <c r="B529" s="2">
        <v>0.5</v>
      </c>
      <c r="C529" s="17">
        <v>25.7</v>
      </c>
      <c r="D529" s="16">
        <v>29.2</v>
      </c>
      <c r="E529" s="16">
        <v>0.28000000000000003</v>
      </c>
      <c r="F529" s="16">
        <v>1.68</v>
      </c>
      <c r="G529" s="16">
        <v>1.43</v>
      </c>
      <c r="H529" s="16">
        <v>3.11</v>
      </c>
      <c r="I529" s="16">
        <v>2.94</v>
      </c>
      <c r="J529" s="16">
        <v>17</v>
      </c>
      <c r="K529" s="104" t="s">
        <v>110</v>
      </c>
      <c r="L529" s="17">
        <v>30.4</v>
      </c>
      <c r="M529" s="17">
        <v>51.9</v>
      </c>
      <c r="N529" s="19">
        <v>1010.8</v>
      </c>
      <c r="O529" s="17">
        <v>883</v>
      </c>
      <c r="P529" s="16">
        <v>5.56</v>
      </c>
      <c r="Q529" s="16">
        <v>62.02</v>
      </c>
      <c r="R529" s="18">
        <v>0</v>
      </c>
      <c r="S529">
        <v>1</v>
      </c>
    </row>
    <row r="530" spans="1:19">
      <c r="A530" s="1">
        <v>17</v>
      </c>
      <c r="B530" s="2">
        <v>0.54166666666666696</v>
      </c>
      <c r="C530" s="17">
        <v>25.7</v>
      </c>
      <c r="D530" s="16">
        <v>27.85</v>
      </c>
      <c r="E530" s="16">
        <v>0.28999999999999998</v>
      </c>
      <c r="F530" s="16">
        <v>1.53</v>
      </c>
      <c r="G530" s="16">
        <v>1.19</v>
      </c>
      <c r="H530" s="16">
        <v>2.71</v>
      </c>
      <c r="I530" s="16">
        <v>2.99</v>
      </c>
      <c r="J530" s="16">
        <v>15</v>
      </c>
      <c r="K530" s="104" t="s">
        <v>110</v>
      </c>
      <c r="L530" s="17">
        <v>30.1</v>
      </c>
      <c r="M530" s="17">
        <v>53.6</v>
      </c>
      <c r="N530" s="19">
        <v>1009.8</v>
      </c>
      <c r="O530" s="17">
        <v>966</v>
      </c>
      <c r="P530" s="16">
        <v>5.65</v>
      </c>
      <c r="Q530" s="16">
        <v>46.55</v>
      </c>
      <c r="R530" s="18">
        <v>0</v>
      </c>
      <c r="S530">
        <v>1</v>
      </c>
    </row>
    <row r="531" spans="1:19">
      <c r="A531" s="1">
        <v>17</v>
      </c>
      <c r="B531" s="2">
        <v>0.58333333333333304</v>
      </c>
      <c r="C531" s="17">
        <v>25.7</v>
      </c>
      <c r="D531" s="16">
        <v>28.16</v>
      </c>
      <c r="E531" s="16">
        <v>0.28999999999999998</v>
      </c>
      <c r="F531" s="16">
        <v>1.55</v>
      </c>
      <c r="G531" s="16">
        <v>1.1499999999999999</v>
      </c>
      <c r="H531" s="16">
        <v>2.7</v>
      </c>
      <c r="I531" s="16">
        <v>2.96</v>
      </c>
      <c r="J531" s="16">
        <v>16</v>
      </c>
      <c r="K531" s="104" t="s">
        <v>110</v>
      </c>
      <c r="L531" s="17">
        <v>30.1</v>
      </c>
      <c r="M531" s="17">
        <v>54.5</v>
      </c>
      <c r="N531" s="19">
        <v>1008.6</v>
      </c>
      <c r="O531" s="17">
        <v>865</v>
      </c>
      <c r="P531" s="16">
        <v>5.52</v>
      </c>
      <c r="Q531" s="16">
        <v>46.32</v>
      </c>
      <c r="R531" s="18">
        <v>0</v>
      </c>
      <c r="S531">
        <v>1</v>
      </c>
    </row>
    <row r="532" spans="1:19">
      <c r="A532" s="1">
        <v>17</v>
      </c>
      <c r="B532" s="2">
        <v>0.625</v>
      </c>
      <c r="C532" s="17">
        <v>26.3</v>
      </c>
      <c r="D532" s="16">
        <v>28.24</v>
      </c>
      <c r="E532" s="16">
        <v>0.28000000000000003</v>
      </c>
      <c r="F532" s="16">
        <v>1.52</v>
      </c>
      <c r="G532" s="16">
        <v>1.32</v>
      </c>
      <c r="H532" s="16">
        <v>2.84</v>
      </c>
      <c r="I532" s="16">
        <v>3.15</v>
      </c>
      <c r="J532" s="16">
        <v>12</v>
      </c>
      <c r="K532" s="104" t="s">
        <v>110</v>
      </c>
      <c r="L532" s="17">
        <v>30.1</v>
      </c>
      <c r="M532" s="17">
        <v>56</v>
      </c>
      <c r="N532" s="19">
        <v>1007.9</v>
      </c>
      <c r="O532" s="17">
        <v>659</v>
      </c>
      <c r="P532" s="16">
        <v>5.33</v>
      </c>
      <c r="Q532" s="16">
        <v>39.81</v>
      </c>
      <c r="R532" s="18">
        <v>0</v>
      </c>
      <c r="S532">
        <v>1</v>
      </c>
    </row>
    <row r="533" spans="1:19">
      <c r="A533" s="1">
        <v>17</v>
      </c>
      <c r="B533" s="2">
        <v>0.66666666666666696</v>
      </c>
      <c r="C533" s="17">
        <v>26.4</v>
      </c>
      <c r="D533" s="16">
        <v>27.89</v>
      </c>
      <c r="E533" s="16">
        <v>0.28999999999999998</v>
      </c>
      <c r="F533" s="16">
        <v>1.61</v>
      </c>
      <c r="G533" s="16">
        <v>1.19</v>
      </c>
      <c r="H533" s="16">
        <v>2.8</v>
      </c>
      <c r="I533" s="16">
        <v>3.26</v>
      </c>
      <c r="J533" s="16">
        <v>17</v>
      </c>
      <c r="K533" s="104" t="s">
        <v>110</v>
      </c>
      <c r="L533" s="17">
        <v>29.6</v>
      </c>
      <c r="M533" s="17">
        <v>60.7</v>
      </c>
      <c r="N533" s="19">
        <v>1007.7</v>
      </c>
      <c r="O533" s="17">
        <v>394</v>
      </c>
      <c r="P533" s="16">
        <v>5.15</v>
      </c>
      <c r="Q533" s="16">
        <v>36.92</v>
      </c>
      <c r="R533" s="18">
        <v>0</v>
      </c>
      <c r="S533">
        <v>1</v>
      </c>
    </row>
    <row r="534" spans="1:19">
      <c r="A534" s="1">
        <v>17</v>
      </c>
      <c r="B534" s="2">
        <v>0.70833333333333304</v>
      </c>
      <c r="C534" s="17">
        <v>26.3</v>
      </c>
      <c r="D534" s="16">
        <v>27.32</v>
      </c>
      <c r="E534" s="16">
        <v>0.28999999999999998</v>
      </c>
      <c r="F534" s="16">
        <v>1.44</v>
      </c>
      <c r="G534" s="16">
        <v>1.07</v>
      </c>
      <c r="H534" s="16">
        <v>2.5099999999999998</v>
      </c>
      <c r="I534" s="16">
        <v>2.94</v>
      </c>
      <c r="J534" s="16">
        <v>19</v>
      </c>
      <c r="K534" s="104" t="s">
        <v>110</v>
      </c>
      <c r="L534" s="17">
        <v>28.7</v>
      </c>
      <c r="M534" s="17">
        <v>67.599999999999994</v>
      </c>
      <c r="N534" s="19">
        <v>1007.9</v>
      </c>
      <c r="O534" s="17">
        <v>137</v>
      </c>
      <c r="P534" s="16">
        <v>4.34</v>
      </c>
      <c r="Q534" s="16">
        <v>45.89</v>
      </c>
      <c r="R534" s="18">
        <v>0</v>
      </c>
      <c r="S534">
        <v>1</v>
      </c>
    </row>
    <row r="535" spans="1:19">
      <c r="A535" s="1">
        <v>17</v>
      </c>
      <c r="B535" s="2">
        <v>0.75</v>
      </c>
      <c r="C535" s="17">
        <v>26.3</v>
      </c>
      <c r="D535" s="16">
        <v>26.91</v>
      </c>
      <c r="E535" s="16">
        <v>0.28999999999999998</v>
      </c>
      <c r="F535" s="16">
        <v>1.1299999999999999</v>
      </c>
      <c r="G535" s="16">
        <v>1.72</v>
      </c>
      <c r="H535" s="16">
        <v>2.85</v>
      </c>
      <c r="I535" s="16">
        <v>2.93</v>
      </c>
      <c r="J535" s="16">
        <v>22</v>
      </c>
      <c r="K535" s="104" t="s">
        <v>110</v>
      </c>
      <c r="L535" s="17">
        <v>27.9</v>
      </c>
      <c r="M535" s="17">
        <v>73.5</v>
      </c>
      <c r="N535" s="19">
        <v>1008.5</v>
      </c>
      <c r="O535" s="17">
        <v>8</v>
      </c>
      <c r="P535" s="16">
        <v>3.01</v>
      </c>
      <c r="Q535" s="16">
        <v>45.02</v>
      </c>
      <c r="R535" s="18">
        <v>0</v>
      </c>
      <c r="S535">
        <v>1</v>
      </c>
    </row>
    <row r="536" spans="1:19">
      <c r="A536" s="1">
        <v>17</v>
      </c>
      <c r="B536" s="2">
        <v>0.79166666666666696</v>
      </c>
      <c r="C536" s="17">
        <v>26.5</v>
      </c>
      <c r="D536" s="16">
        <v>28.68</v>
      </c>
      <c r="E536" s="16">
        <v>0.28000000000000003</v>
      </c>
      <c r="F536" s="16">
        <v>1.17</v>
      </c>
      <c r="G536" s="16">
        <v>1.56</v>
      </c>
      <c r="H536" s="16">
        <v>2.73</v>
      </c>
      <c r="I536" s="16">
        <v>3.05</v>
      </c>
      <c r="J536" s="16">
        <v>27</v>
      </c>
      <c r="K536" s="104" t="s">
        <v>110</v>
      </c>
      <c r="L536" s="17">
        <v>27.5</v>
      </c>
      <c r="M536" s="17">
        <v>75.8</v>
      </c>
      <c r="N536" s="19">
        <v>1009.1</v>
      </c>
      <c r="O536" s="17">
        <v>2</v>
      </c>
      <c r="P536" s="16">
        <v>3.66</v>
      </c>
      <c r="Q536" s="16">
        <v>44.31</v>
      </c>
      <c r="R536" s="18">
        <v>0</v>
      </c>
      <c r="S536">
        <v>1</v>
      </c>
    </row>
    <row r="537" spans="1:19">
      <c r="A537" s="1">
        <v>17</v>
      </c>
      <c r="B537" s="2">
        <v>0.83333333333333304</v>
      </c>
      <c r="C537" s="17">
        <v>26.4</v>
      </c>
      <c r="D537" s="16">
        <v>29.44</v>
      </c>
      <c r="E537" s="16">
        <v>0.28000000000000003</v>
      </c>
      <c r="F537" s="16">
        <v>1.1100000000000001</v>
      </c>
      <c r="G537" s="16">
        <v>2.14</v>
      </c>
      <c r="H537" s="16">
        <v>3.25</v>
      </c>
      <c r="I537" s="16">
        <v>2.95</v>
      </c>
      <c r="J537" s="16">
        <v>23</v>
      </c>
      <c r="K537" s="104" t="s">
        <v>110</v>
      </c>
      <c r="L537" s="17">
        <v>27.4</v>
      </c>
      <c r="M537" s="17">
        <v>74.5</v>
      </c>
      <c r="N537" s="19">
        <v>1009.7</v>
      </c>
      <c r="O537" s="17">
        <v>2</v>
      </c>
      <c r="P537" s="16">
        <v>3.06</v>
      </c>
      <c r="Q537" s="16">
        <v>49.44</v>
      </c>
      <c r="R537" s="18">
        <v>0</v>
      </c>
      <c r="S537">
        <v>1</v>
      </c>
    </row>
    <row r="538" spans="1:19">
      <c r="A538" s="1">
        <v>17</v>
      </c>
      <c r="B538" s="2">
        <v>0.875</v>
      </c>
      <c r="C538" s="17">
        <v>26.5</v>
      </c>
      <c r="D538" s="16">
        <v>28.4</v>
      </c>
      <c r="E538" s="16">
        <v>0.27</v>
      </c>
      <c r="F538" s="16">
        <v>1.1100000000000001</v>
      </c>
      <c r="G538" s="16">
        <v>2.46</v>
      </c>
      <c r="H538" s="16">
        <v>3.56</v>
      </c>
      <c r="I538" s="16">
        <v>2.86</v>
      </c>
      <c r="J538" s="16">
        <v>23</v>
      </c>
      <c r="K538" s="104" t="s">
        <v>110</v>
      </c>
      <c r="L538" s="17">
        <v>27.4</v>
      </c>
      <c r="M538" s="17">
        <v>74.900000000000006</v>
      </c>
      <c r="N538" s="19">
        <v>1010.5</v>
      </c>
      <c r="O538" s="17">
        <v>2</v>
      </c>
      <c r="P538" s="16">
        <v>2.84</v>
      </c>
      <c r="Q538" s="16">
        <v>55.74</v>
      </c>
      <c r="R538" s="18">
        <v>0</v>
      </c>
      <c r="S538">
        <v>1</v>
      </c>
    </row>
    <row r="539" spans="1:19">
      <c r="A539" s="1">
        <v>17</v>
      </c>
      <c r="B539" s="2">
        <v>0.91666666666666696</v>
      </c>
      <c r="C539" s="17">
        <v>26.4</v>
      </c>
      <c r="D539" s="16">
        <v>30.4</v>
      </c>
      <c r="E539" s="16">
        <v>0.26</v>
      </c>
      <c r="F539" s="16">
        <v>1.19</v>
      </c>
      <c r="G539" s="16">
        <v>1.66</v>
      </c>
      <c r="H539" s="16">
        <v>2.85</v>
      </c>
      <c r="I539" s="16">
        <v>3.14</v>
      </c>
      <c r="J539" s="16">
        <v>26</v>
      </c>
      <c r="K539" s="104" t="s">
        <v>110</v>
      </c>
      <c r="L539" s="17">
        <v>27.3</v>
      </c>
      <c r="M539" s="17">
        <v>75.2</v>
      </c>
      <c r="N539" s="19">
        <v>1010.9</v>
      </c>
      <c r="O539" s="17">
        <v>2</v>
      </c>
      <c r="P539" s="16">
        <v>3.17</v>
      </c>
      <c r="Q539" s="16">
        <v>56.15</v>
      </c>
      <c r="R539" s="18">
        <v>0</v>
      </c>
      <c r="S539">
        <v>1</v>
      </c>
    </row>
    <row r="540" spans="1:19">
      <c r="A540" s="1">
        <v>17</v>
      </c>
      <c r="B540" s="2">
        <v>0.95833333333333304</v>
      </c>
      <c r="C540" s="17">
        <v>26.4</v>
      </c>
      <c r="D540" s="16">
        <v>30.63</v>
      </c>
      <c r="E540" s="16">
        <v>0.25</v>
      </c>
      <c r="F540" s="16">
        <v>1.1299999999999999</v>
      </c>
      <c r="G540" s="16">
        <v>1.46</v>
      </c>
      <c r="H540" s="16">
        <v>2.59</v>
      </c>
      <c r="I540" s="16">
        <v>3.03</v>
      </c>
      <c r="J540" s="16">
        <v>24</v>
      </c>
      <c r="K540" s="104" t="s">
        <v>110</v>
      </c>
      <c r="L540" s="17">
        <v>27.2</v>
      </c>
      <c r="M540" s="17">
        <v>74.8</v>
      </c>
      <c r="N540" s="19">
        <v>1010.6</v>
      </c>
      <c r="O540" s="17">
        <v>2</v>
      </c>
      <c r="P540" s="16">
        <v>3.2</v>
      </c>
      <c r="Q540" s="16">
        <v>55.02</v>
      </c>
      <c r="R540" s="18">
        <v>0</v>
      </c>
      <c r="S540">
        <v>1</v>
      </c>
    </row>
    <row r="542" spans="1:19">
      <c r="A542" s="169" t="s">
        <v>39</v>
      </c>
      <c r="B542" s="170"/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</row>
    <row r="543" spans="1:19">
      <c r="A543" s="167" t="s">
        <v>2</v>
      </c>
      <c r="B543" s="168"/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24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</row>
    <row r="544" spans="1:19">
      <c r="A544" s="163" t="s">
        <v>3</v>
      </c>
      <c r="B544" s="164"/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</row>
    <row r="545" spans="1:19">
      <c r="A545" s="165" t="s">
        <v>4</v>
      </c>
      <c r="B545" s="166"/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</row>
    <row r="546" spans="1:19">
      <c r="A546" s="173" t="s">
        <v>27</v>
      </c>
      <c r="B546" s="174"/>
      <c r="C546" s="20">
        <f t="shared" ref="C546:R546" si="16">24-C542-C543-C544-C545</f>
        <v>24</v>
      </c>
      <c r="D546" s="20">
        <f t="shared" si="16"/>
        <v>24</v>
      </c>
      <c r="E546" s="20">
        <f t="shared" si="16"/>
        <v>24</v>
      </c>
      <c r="F546" s="20">
        <f t="shared" si="16"/>
        <v>24</v>
      </c>
      <c r="G546" s="20">
        <f t="shared" si="16"/>
        <v>24</v>
      </c>
      <c r="H546" s="20">
        <f t="shared" si="16"/>
        <v>24</v>
      </c>
      <c r="I546" s="20">
        <f t="shared" si="16"/>
        <v>24</v>
      </c>
      <c r="J546" s="20">
        <f t="shared" si="16"/>
        <v>24</v>
      </c>
      <c r="K546" s="20">
        <f t="shared" si="16"/>
        <v>0</v>
      </c>
      <c r="L546" s="20">
        <f t="shared" si="16"/>
        <v>24</v>
      </c>
      <c r="M546" s="20">
        <f t="shared" si="16"/>
        <v>24</v>
      </c>
      <c r="N546" s="20">
        <f t="shared" si="16"/>
        <v>24</v>
      </c>
      <c r="O546" s="20">
        <f t="shared" si="16"/>
        <v>24</v>
      </c>
      <c r="P546" s="20">
        <f t="shared" si="16"/>
        <v>24</v>
      </c>
      <c r="Q546" s="20">
        <f t="shared" si="16"/>
        <v>24</v>
      </c>
      <c r="R546" s="20">
        <f t="shared" si="16"/>
        <v>24</v>
      </c>
    </row>
    <row r="547" spans="1:19">
      <c r="A547" s="175" t="s">
        <v>28</v>
      </c>
      <c r="B547" s="176"/>
      <c r="C547" s="21">
        <f>C546/(SUM(S517:S540))</f>
        <v>1</v>
      </c>
      <c r="D547" s="21">
        <f>D546/(SUM(S517:S540))</f>
        <v>1</v>
      </c>
      <c r="E547" s="21">
        <f>E546/(SUM(S517:S540))</f>
        <v>1</v>
      </c>
      <c r="F547" s="21">
        <f>F546/(SUM(S517:S540))</f>
        <v>1</v>
      </c>
      <c r="G547" s="21">
        <f>G546/(SUM(S517:S540))</f>
        <v>1</v>
      </c>
      <c r="H547" s="21">
        <f>H546/(SUM(S517:S540))</f>
        <v>1</v>
      </c>
      <c r="I547" s="21">
        <f>I546/(SUM(S517:S540))</f>
        <v>1</v>
      </c>
      <c r="J547" s="21">
        <f>J546/(SUM(S517:S540))</f>
        <v>1</v>
      </c>
      <c r="K547" s="21">
        <f>K546/(SUM(S517:S540))</f>
        <v>0</v>
      </c>
      <c r="L547" s="21">
        <f>L546/(SUM(S517:S540))</f>
        <v>1</v>
      </c>
      <c r="M547" s="21">
        <f>M546/(SUM(S517:S540))</f>
        <v>1</v>
      </c>
      <c r="N547" s="21">
        <f>N546/(SUM(S517:S540))</f>
        <v>1</v>
      </c>
      <c r="O547" s="21">
        <f>O546/(SUM(S517:S540))</f>
        <v>1</v>
      </c>
      <c r="P547" s="21">
        <f>P546/(SUM(S517:S540))</f>
        <v>1</v>
      </c>
      <c r="Q547" s="21">
        <f>Q546/(SUM(S517:S540))</f>
        <v>1</v>
      </c>
      <c r="R547" s="21">
        <f>R546/(SUM(S517:S540))</f>
        <v>1</v>
      </c>
    </row>
    <row r="549" spans="1:19">
      <c r="A549" s="1">
        <v>18</v>
      </c>
      <c r="B549" s="2">
        <v>0</v>
      </c>
      <c r="C549" s="17">
        <v>26.5</v>
      </c>
      <c r="D549" s="16">
        <v>31.79</v>
      </c>
      <c r="E549" s="16">
        <v>0.23</v>
      </c>
      <c r="F549" s="16">
        <v>1.18</v>
      </c>
      <c r="G549" s="16">
        <v>1.1000000000000001</v>
      </c>
      <c r="H549" s="16">
        <v>2.2799999999999998</v>
      </c>
      <c r="I549" s="16">
        <v>2.84</v>
      </c>
      <c r="J549" s="16">
        <v>27</v>
      </c>
      <c r="K549" s="104" t="s">
        <v>110</v>
      </c>
      <c r="L549" s="17">
        <v>27.1</v>
      </c>
      <c r="M549" s="17">
        <v>75.3</v>
      </c>
      <c r="N549" s="19">
        <v>1009.9</v>
      </c>
      <c r="O549" s="17">
        <v>3</v>
      </c>
      <c r="P549" s="17">
        <v>3.22</v>
      </c>
      <c r="Q549" s="16">
        <v>57.66</v>
      </c>
      <c r="R549" s="18">
        <v>0</v>
      </c>
      <c r="S549">
        <v>1</v>
      </c>
    </row>
    <row r="550" spans="1:19">
      <c r="A550" s="1">
        <v>18</v>
      </c>
      <c r="B550" s="2">
        <v>4.1666666666666664E-2</v>
      </c>
      <c r="C550" s="17">
        <v>26.4</v>
      </c>
      <c r="D550" s="16">
        <v>33.32</v>
      </c>
      <c r="E550" s="16">
        <v>0.23</v>
      </c>
      <c r="F550" s="16">
        <v>1.2</v>
      </c>
      <c r="G550" s="16">
        <v>0.61</v>
      </c>
      <c r="H550" s="16">
        <v>1.82</v>
      </c>
      <c r="I550" s="16">
        <v>2.68</v>
      </c>
      <c r="J550" s="16">
        <v>24</v>
      </c>
      <c r="K550" s="104" t="s">
        <v>110</v>
      </c>
      <c r="L550" s="17">
        <v>27</v>
      </c>
      <c r="M550" s="17">
        <v>74.400000000000006</v>
      </c>
      <c r="N550" s="19">
        <v>1008.9</v>
      </c>
      <c r="O550" s="17">
        <v>3</v>
      </c>
      <c r="P550" s="17">
        <v>3.7</v>
      </c>
      <c r="Q550" s="16">
        <v>62.69</v>
      </c>
      <c r="R550" s="18">
        <v>0</v>
      </c>
      <c r="S550">
        <v>1</v>
      </c>
    </row>
    <row r="551" spans="1:19">
      <c r="A551" s="1">
        <v>18</v>
      </c>
      <c r="B551" s="2">
        <v>8.3333333333333301E-2</v>
      </c>
      <c r="C551" s="17">
        <v>26.3</v>
      </c>
      <c r="D551" s="16">
        <v>34.54</v>
      </c>
      <c r="E551" s="16">
        <v>0.24</v>
      </c>
      <c r="F551" s="16">
        <v>1.17</v>
      </c>
      <c r="G551" s="16">
        <v>0.21</v>
      </c>
      <c r="H551" s="16">
        <v>1.38</v>
      </c>
      <c r="I551" s="16">
        <v>2.97</v>
      </c>
      <c r="J551" s="16">
        <v>23</v>
      </c>
      <c r="K551" s="104" t="s">
        <v>110</v>
      </c>
      <c r="L551" s="17">
        <v>27</v>
      </c>
      <c r="M551" s="17">
        <v>73.3</v>
      </c>
      <c r="N551" s="19">
        <v>1008.5</v>
      </c>
      <c r="O551" s="17">
        <v>3</v>
      </c>
      <c r="P551" s="17">
        <v>3.64</v>
      </c>
      <c r="Q551" s="16">
        <v>63.61</v>
      </c>
      <c r="R551" s="18">
        <v>0</v>
      </c>
      <c r="S551">
        <v>1</v>
      </c>
    </row>
    <row r="552" spans="1:19">
      <c r="A552" s="1">
        <v>18</v>
      </c>
      <c r="B552" s="2">
        <v>0.125</v>
      </c>
      <c r="C552" s="17">
        <v>26.2</v>
      </c>
      <c r="D552" s="16">
        <v>35.130000000000003</v>
      </c>
      <c r="E552" s="16">
        <v>0.23</v>
      </c>
      <c r="F552" s="16">
        <v>1.2</v>
      </c>
      <c r="G552" s="16">
        <v>0.12</v>
      </c>
      <c r="H552" s="16">
        <v>1.33</v>
      </c>
      <c r="I552" s="16">
        <v>2.81</v>
      </c>
      <c r="J552" s="16">
        <v>26</v>
      </c>
      <c r="K552" s="104" t="s">
        <v>110</v>
      </c>
      <c r="L552" s="17">
        <v>27</v>
      </c>
      <c r="M552" s="17">
        <v>70.7</v>
      </c>
      <c r="N552" s="19">
        <v>1008.2</v>
      </c>
      <c r="O552" s="17">
        <v>2</v>
      </c>
      <c r="P552" s="17">
        <v>3.94</v>
      </c>
      <c r="Q552" s="16">
        <v>68.56</v>
      </c>
      <c r="R552" s="18">
        <v>0</v>
      </c>
      <c r="S552">
        <v>1</v>
      </c>
    </row>
    <row r="553" spans="1:19">
      <c r="A553" s="1">
        <v>18</v>
      </c>
      <c r="B553" s="2">
        <v>0.16666666666666699</v>
      </c>
      <c r="C553" s="17">
        <v>26.3</v>
      </c>
      <c r="D553" s="16">
        <v>34.43</v>
      </c>
      <c r="E553" s="16">
        <v>0.22</v>
      </c>
      <c r="F553" s="16">
        <v>1.17</v>
      </c>
      <c r="G553" s="16">
        <v>0.11</v>
      </c>
      <c r="H553" s="16">
        <v>1.27</v>
      </c>
      <c r="I553" s="16">
        <v>2.98</v>
      </c>
      <c r="J553" s="16">
        <v>21</v>
      </c>
      <c r="K553" s="104" t="s">
        <v>110</v>
      </c>
      <c r="L553" s="17">
        <v>26.8</v>
      </c>
      <c r="M553" s="17">
        <v>68.599999999999994</v>
      </c>
      <c r="N553" s="19">
        <v>1008.3</v>
      </c>
      <c r="O553" s="17">
        <v>2</v>
      </c>
      <c r="P553" s="17">
        <v>3.69</v>
      </c>
      <c r="Q553" s="16">
        <v>79.599999999999994</v>
      </c>
      <c r="R553" s="18">
        <v>0</v>
      </c>
      <c r="S553">
        <v>1</v>
      </c>
    </row>
    <row r="554" spans="1:19">
      <c r="A554" s="1">
        <v>18</v>
      </c>
      <c r="B554" s="2">
        <v>0.20833333333333301</v>
      </c>
      <c r="C554" s="17">
        <v>26.5</v>
      </c>
      <c r="D554" s="16">
        <v>32.58</v>
      </c>
      <c r="E554" s="16">
        <v>0.21</v>
      </c>
      <c r="F554" s="16">
        <v>0.99</v>
      </c>
      <c r="G554" s="16">
        <v>0.3</v>
      </c>
      <c r="H554" s="16">
        <v>1.29</v>
      </c>
      <c r="I554" s="16">
        <v>2.79</v>
      </c>
      <c r="J554" s="16">
        <v>24</v>
      </c>
      <c r="K554" s="104" t="s">
        <v>110</v>
      </c>
      <c r="L554" s="17">
        <v>26.5</v>
      </c>
      <c r="M554" s="17">
        <v>68.2</v>
      </c>
      <c r="N554" s="19">
        <v>1008.7</v>
      </c>
      <c r="O554" s="17">
        <v>2</v>
      </c>
      <c r="P554" s="17">
        <v>3.72</v>
      </c>
      <c r="Q554" s="16">
        <v>89.63</v>
      </c>
      <c r="R554" s="18">
        <v>0</v>
      </c>
      <c r="S554">
        <v>1</v>
      </c>
    </row>
    <row r="555" spans="1:19">
      <c r="A555" s="1">
        <v>18</v>
      </c>
      <c r="B555" s="2">
        <v>0.25</v>
      </c>
      <c r="C555" s="17">
        <v>26.5</v>
      </c>
      <c r="D555" s="16">
        <v>32.15</v>
      </c>
      <c r="E555" s="16">
        <v>0.22</v>
      </c>
      <c r="F555" s="16">
        <v>1.0900000000000001</v>
      </c>
      <c r="G555" s="16">
        <v>0.72</v>
      </c>
      <c r="H555" s="16">
        <v>1.81</v>
      </c>
      <c r="I555" s="16">
        <v>2.83</v>
      </c>
      <c r="J555" s="16">
        <v>25</v>
      </c>
      <c r="K555" s="104" t="s">
        <v>110</v>
      </c>
      <c r="L555" s="17">
        <v>26.5</v>
      </c>
      <c r="M555" s="17">
        <v>68.099999999999994</v>
      </c>
      <c r="N555" s="19">
        <v>1009.2</v>
      </c>
      <c r="O555" s="17">
        <v>23</v>
      </c>
      <c r="P555" s="17">
        <v>3.62</v>
      </c>
      <c r="Q555" s="16">
        <v>88.81</v>
      </c>
      <c r="R555" s="18">
        <v>0</v>
      </c>
      <c r="S555">
        <v>1</v>
      </c>
    </row>
    <row r="556" spans="1:19">
      <c r="A556" s="1">
        <v>18</v>
      </c>
      <c r="B556" s="2">
        <v>0.29166666666666702</v>
      </c>
      <c r="C556" s="17">
        <v>26.4</v>
      </c>
      <c r="D556" s="16">
        <v>30.75</v>
      </c>
      <c r="E556" s="16">
        <v>0.22</v>
      </c>
      <c r="F556" s="16">
        <v>1.2</v>
      </c>
      <c r="G556" s="16">
        <v>1.03</v>
      </c>
      <c r="H556" s="16">
        <v>2.2200000000000002</v>
      </c>
      <c r="I556" s="16">
        <v>2.79</v>
      </c>
      <c r="J556" s="16">
        <v>19</v>
      </c>
      <c r="K556" s="104" t="s">
        <v>110</v>
      </c>
      <c r="L556" s="17">
        <v>27.1</v>
      </c>
      <c r="M556" s="17">
        <v>65.900000000000006</v>
      </c>
      <c r="N556" s="19">
        <v>1009.7</v>
      </c>
      <c r="O556" s="17">
        <v>228</v>
      </c>
      <c r="P556" s="17">
        <v>3.98</v>
      </c>
      <c r="Q556" s="16">
        <v>89.88</v>
      </c>
      <c r="R556" s="18">
        <v>0</v>
      </c>
      <c r="S556">
        <v>1</v>
      </c>
    </row>
    <row r="557" spans="1:19">
      <c r="A557" s="1">
        <v>18</v>
      </c>
      <c r="B557" s="2">
        <v>0.33333333333333298</v>
      </c>
      <c r="C557" s="17">
        <v>25.9</v>
      </c>
      <c r="D557" s="16">
        <v>33.1</v>
      </c>
      <c r="E557" s="16">
        <v>0.22</v>
      </c>
      <c r="F557" s="16">
        <v>1.3</v>
      </c>
      <c r="G557" s="16">
        <v>0.86</v>
      </c>
      <c r="H557" s="16">
        <v>2.16</v>
      </c>
      <c r="I557" s="16">
        <v>3.19</v>
      </c>
      <c r="J557" s="16">
        <v>20</v>
      </c>
      <c r="K557" s="104" t="s">
        <v>110</v>
      </c>
      <c r="L557" s="17">
        <v>28.2</v>
      </c>
      <c r="M557" s="17">
        <v>56.2</v>
      </c>
      <c r="N557" s="19">
        <v>1010.3</v>
      </c>
      <c r="O557" s="17">
        <v>541</v>
      </c>
      <c r="P557" s="16">
        <v>5.14</v>
      </c>
      <c r="Q557" s="16">
        <v>76.709999999999994</v>
      </c>
      <c r="R557" s="18">
        <v>0</v>
      </c>
      <c r="S557">
        <v>1</v>
      </c>
    </row>
    <row r="558" spans="1:19">
      <c r="A558" s="1">
        <v>18</v>
      </c>
      <c r="B558" s="2">
        <v>0.375</v>
      </c>
      <c r="C558" s="17">
        <v>25.6</v>
      </c>
      <c r="D558" s="16">
        <v>34.74</v>
      </c>
      <c r="E558" s="16">
        <v>0.22</v>
      </c>
      <c r="F558" s="16">
        <v>1.26</v>
      </c>
      <c r="G558" s="16">
        <v>0.77</v>
      </c>
      <c r="H558" s="16">
        <v>2.0299999999999998</v>
      </c>
      <c r="I558" s="16">
        <v>3.23</v>
      </c>
      <c r="J558" s="16">
        <v>22</v>
      </c>
      <c r="K558" s="104" t="s">
        <v>110</v>
      </c>
      <c r="L558" s="17">
        <v>29</v>
      </c>
      <c r="M558" s="17">
        <v>52.1</v>
      </c>
      <c r="N558" s="19">
        <v>1010.9</v>
      </c>
      <c r="O558" s="17">
        <v>777</v>
      </c>
      <c r="P558" s="16">
        <v>5.36</v>
      </c>
      <c r="Q558" s="16">
        <v>77.400000000000006</v>
      </c>
      <c r="R558" s="18">
        <v>0</v>
      </c>
      <c r="S558">
        <v>1</v>
      </c>
    </row>
    <row r="559" spans="1:19">
      <c r="A559" s="1">
        <v>18</v>
      </c>
      <c r="B559" s="2">
        <v>0.41666666666666702</v>
      </c>
      <c r="C559" s="104" t="s">
        <v>126</v>
      </c>
      <c r="D559" s="104" t="s">
        <v>127</v>
      </c>
      <c r="E559" s="104" t="s">
        <v>128</v>
      </c>
      <c r="F559" s="104" t="s">
        <v>129</v>
      </c>
      <c r="G559" s="104" t="s">
        <v>130</v>
      </c>
      <c r="H559" s="104" t="s">
        <v>131</v>
      </c>
      <c r="I559" s="104" t="s">
        <v>132</v>
      </c>
      <c r="J559" s="104" t="s">
        <v>110</v>
      </c>
      <c r="K559" s="104" t="s">
        <v>110</v>
      </c>
      <c r="L559" s="104" t="s">
        <v>133</v>
      </c>
      <c r="M559" s="104" t="s">
        <v>134</v>
      </c>
      <c r="N559" s="126" t="s">
        <v>135</v>
      </c>
      <c r="O559" s="104" t="s">
        <v>136</v>
      </c>
      <c r="P559" s="104" t="s">
        <v>137</v>
      </c>
      <c r="Q559" s="104" t="s">
        <v>138</v>
      </c>
      <c r="R559" s="127" t="s">
        <v>139</v>
      </c>
      <c r="S559">
        <v>1</v>
      </c>
    </row>
    <row r="560" spans="1:19">
      <c r="A560" s="1">
        <v>18</v>
      </c>
      <c r="B560" s="2">
        <v>0.45833333333333298</v>
      </c>
      <c r="C560" s="104">
        <v>0</v>
      </c>
      <c r="D560" s="104">
        <v>0</v>
      </c>
      <c r="E560" s="104">
        <v>0</v>
      </c>
      <c r="F560" s="104">
        <v>0</v>
      </c>
      <c r="G560" s="104">
        <v>0</v>
      </c>
      <c r="H560" s="104">
        <v>0</v>
      </c>
      <c r="I560" s="104">
        <v>0</v>
      </c>
      <c r="J560" s="104">
        <v>0</v>
      </c>
      <c r="K560" s="104" t="s">
        <v>110</v>
      </c>
      <c r="L560" s="104">
        <v>0</v>
      </c>
      <c r="M560" s="104">
        <v>0</v>
      </c>
      <c r="N560" s="126">
        <v>0</v>
      </c>
      <c r="O560" s="104">
        <v>0</v>
      </c>
      <c r="P560" s="104">
        <v>0</v>
      </c>
      <c r="Q560" s="104">
        <v>0</v>
      </c>
      <c r="R560" s="127">
        <v>0</v>
      </c>
      <c r="S560">
        <v>1</v>
      </c>
    </row>
    <row r="561" spans="1:19">
      <c r="A561" s="1">
        <v>18</v>
      </c>
      <c r="B561" s="2">
        <v>0.5</v>
      </c>
      <c r="C561" s="104">
        <v>0</v>
      </c>
      <c r="D561" s="104">
        <v>0</v>
      </c>
      <c r="E561" s="104">
        <v>0</v>
      </c>
      <c r="F561" s="104">
        <v>0</v>
      </c>
      <c r="G561" s="104">
        <v>0</v>
      </c>
      <c r="H561" s="104">
        <v>0</v>
      </c>
      <c r="I561" s="104">
        <v>0</v>
      </c>
      <c r="J561" s="104">
        <v>0</v>
      </c>
      <c r="K561" s="104" t="s">
        <v>110</v>
      </c>
      <c r="L561" s="104">
        <v>0</v>
      </c>
      <c r="M561" s="104">
        <v>0</v>
      </c>
      <c r="N561" s="126">
        <v>0</v>
      </c>
      <c r="O561" s="104">
        <v>0</v>
      </c>
      <c r="P561" s="104">
        <v>0</v>
      </c>
      <c r="Q561" s="104">
        <v>0</v>
      </c>
      <c r="R561" s="127">
        <v>0</v>
      </c>
      <c r="S561">
        <v>1</v>
      </c>
    </row>
    <row r="562" spans="1:19">
      <c r="A562" s="1">
        <v>18</v>
      </c>
      <c r="B562" s="2">
        <v>0.54166666666666696</v>
      </c>
      <c r="C562" s="104">
        <v>0</v>
      </c>
      <c r="D562" s="104">
        <v>0</v>
      </c>
      <c r="E562" s="104">
        <v>0</v>
      </c>
      <c r="F562" s="104">
        <v>0</v>
      </c>
      <c r="G562" s="104">
        <v>0</v>
      </c>
      <c r="H562" s="104">
        <v>0</v>
      </c>
      <c r="I562" s="104">
        <v>0</v>
      </c>
      <c r="J562" s="104">
        <v>0</v>
      </c>
      <c r="K562" s="104" t="s">
        <v>110</v>
      </c>
      <c r="L562" s="104">
        <v>0</v>
      </c>
      <c r="M562" s="104">
        <v>0</v>
      </c>
      <c r="N562" s="126">
        <v>0</v>
      </c>
      <c r="O562" s="104">
        <v>0</v>
      </c>
      <c r="P562" s="104">
        <v>0</v>
      </c>
      <c r="Q562" s="104">
        <v>0</v>
      </c>
      <c r="R562" s="127">
        <v>0</v>
      </c>
      <c r="S562">
        <v>1</v>
      </c>
    </row>
    <row r="563" spans="1:19">
      <c r="A563" s="1">
        <v>18</v>
      </c>
      <c r="B563" s="2">
        <v>0.58333333333333304</v>
      </c>
      <c r="C563" s="104">
        <v>0</v>
      </c>
      <c r="D563" s="104">
        <v>0</v>
      </c>
      <c r="E563" s="104">
        <v>0</v>
      </c>
      <c r="F563" s="104">
        <v>0</v>
      </c>
      <c r="G563" s="104">
        <v>0</v>
      </c>
      <c r="H563" s="104">
        <v>0</v>
      </c>
      <c r="I563" s="104">
        <v>0</v>
      </c>
      <c r="J563" s="104">
        <v>0</v>
      </c>
      <c r="K563" s="104" t="s">
        <v>110</v>
      </c>
      <c r="L563" s="104">
        <v>0</v>
      </c>
      <c r="M563" s="104">
        <v>0</v>
      </c>
      <c r="N563" s="126">
        <v>0</v>
      </c>
      <c r="O563" s="104">
        <v>0</v>
      </c>
      <c r="P563" s="104">
        <v>0</v>
      </c>
      <c r="Q563" s="104">
        <v>0</v>
      </c>
      <c r="R563" s="127">
        <v>0</v>
      </c>
      <c r="S563">
        <v>1</v>
      </c>
    </row>
    <row r="564" spans="1:19">
      <c r="A564" s="1">
        <v>18</v>
      </c>
      <c r="B564" s="2">
        <v>0.625</v>
      </c>
      <c r="C564" s="104">
        <v>0</v>
      </c>
      <c r="D564" s="104">
        <v>0</v>
      </c>
      <c r="E564" s="104">
        <v>0</v>
      </c>
      <c r="F564" s="104">
        <v>0</v>
      </c>
      <c r="G564" s="104">
        <v>0</v>
      </c>
      <c r="H564" s="104">
        <v>0</v>
      </c>
      <c r="I564" s="104">
        <v>0</v>
      </c>
      <c r="J564" s="104">
        <v>0</v>
      </c>
      <c r="K564" s="104" t="s">
        <v>110</v>
      </c>
      <c r="L564" s="104">
        <v>0</v>
      </c>
      <c r="M564" s="104">
        <v>0</v>
      </c>
      <c r="N564" s="126">
        <v>0</v>
      </c>
      <c r="O564" s="104">
        <v>0</v>
      </c>
      <c r="P564" s="104">
        <v>0</v>
      </c>
      <c r="Q564" s="104">
        <v>0</v>
      </c>
      <c r="R564" s="127">
        <v>0</v>
      </c>
      <c r="S564">
        <v>1</v>
      </c>
    </row>
    <row r="565" spans="1:19">
      <c r="A565" s="1">
        <v>18</v>
      </c>
      <c r="B565" s="2">
        <v>0.66666666666666696</v>
      </c>
      <c r="C565" s="104">
        <v>0</v>
      </c>
      <c r="D565" s="104">
        <v>0</v>
      </c>
      <c r="E565" s="104">
        <v>0</v>
      </c>
      <c r="F565" s="104">
        <v>0</v>
      </c>
      <c r="G565" s="104">
        <v>0</v>
      </c>
      <c r="H565" s="104">
        <v>0</v>
      </c>
      <c r="I565" s="104">
        <v>0</v>
      </c>
      <c r="J565" s="104">
        <v>0</v>
      </c>
      <c r="K565" s="104" t="s">
        <v>110</v>
      </c>
      <c r="L565" s="104">
        <v>0</v>
      </c>
      <c r="M565" s="104">
        <v>0</v>
      </c>
      <c r="N565" s="126">
        <v>0</v>
      </c>
      <c r="O565" s="104">
        <v>0</v>
      </c>
      <c r="P565" s="104">
        <v>0</v>
      </c>
      <c r="Q565" s="104">
        <v>0</v>
      </c>
      <c r="R565" s="127">
        <v>0</v>
      </c>
      <c r="S565">
        <v>1</v>
      </c>
    </row>
    <row r="566" spans="1:19">
      <c r="A566" s="1">
        <v>18</v>
      </c>
      <c r="B566" s="2">
        <v>0.70833333333333304</v>
      </c>
      <c r="C566" s="104">
        <v>0</v>
      </c>
      <c r="D566" s="104">
        <v>0</v>
      </c>
      <c r="E566" s="104">
        <v>0</v>
      </c>
      <c r="F566" s="104">
        <v>0</v>
      </c>
      <c r="G566" s="104">
        <v>0</v>
      </c>
      <c r="H566" s="104">
        <v>0</v>
      </c>
      <c r="I566" s="104">
        <v>0</v>
      </c>
      <c r="J566" s="104">
        <v>0</v>
      </c>
      <c r="K566" s="104" t="s">
        <v>110</v>
      </c>
      <c r="L566" s="104">
        <v>0</v>
      </c>
      <c r="M566" s="104">
        <v>0</v>
      </c>
      <c r="N566" s="126">
        <v>0</v>
      </c>
      <c r="O566" s="104">
        <v>0</v>
      </c>
      <c r="P566" s="104">
        <v>0</v>
      </c>
      <c r="Q566" s="104">
        <v>0</v>
      </c>
      <c r="R566" s="127">
        <v>0</v>
      </c>
      <c r="S566">
        <v>1</v>
      </c>
    </row>
    <row r="567" spans="1:19">
      <c r="A567" s="1">
        <v>18</v>
      </c>
      <c r="B567" s="2">
        <v>0.75</v>
      </c>
      <c r="C567" s="104">
        <v>0</v>
      </c>
      <c r="D567" s="104">
        <v>0</v>
      </c>
      <c r="E567" s="104">
        <v>0</v>
      </c>
      <c r="F567" s="104">
        <v>0</v>
      </c>
      <c r="G567" s="104">
        <v>0</v>
      </c>
      <c r="H567" s="104">
        <v>0</v>
      </c>
      <c r="I567" s="104">
        <v>0</v>
      </c>
      <c r="J567" s="104">
        <v>0</v>
      </c>
      <c r="K567" s="104" t="s">
        <v>110</v>
      </c>
      <c r="L567" s="104">
        <v>0</v>
      </c>
      <c r="M567" s="104">
        <v>0</v>
      </c>
      <c r="N567" s="126">
        <v>0</v>
      </c>
      <c r="O567" s="104">
        <v>0</v>
      </c>
      <c r="P567" s="104">
        <v>0</v>
      </c>
      <c r="Q567" s="104">
        <v>0</v>
      </c>
      <c r="R567" s="127">
        <v>0</v>
      </c>
      <c r="S567">
        <v>1</v>
      </c>
    </row>
    <row r="568" spans="1:19">
      <c r="A568" s="1">
        <v>18</v>
      </c>
      <c r="B568" s="2">
        <v>0.79166666666666696</v>
      </c>
      <c r="C568" s="104">
        <v>0</v>
      </c>
      <c r="D568" s="104">
        <v>0</v>
      </c>
      <c r="E568" s="104">
        <v>0</v>
      </c>
      <c r="F568" s="104">
        <v>0</v>
      </c>
      <c r="G568" s="104">
        <v>0</v>
      </c>
      <c r="H568" s="104">
        <v>0</v>
      </c>
      <c r="I568" s="104">
        <v>0</v>
      </c>
      <c r="J568" s="104">
        <v>0</v>
      </c>
      <c r="K568" s="104" t="s">
        <v>110</v>
      </c>
      <c r="L568" s="104">
        <v>0</v>
      </c>
      <c r="M568" s="104">
        <v>0</v>
      </c>
      <c r="N568" s="126">
        <v>0</v>
      </c>
      <c r="O568" s="104">
        <v>0</v>
      </c>
      <c r="P568" s="104">
        <v>0</v>
      </c>
      <c r="Q568" s="104">
        <v>0</v>
      </c>
      <c r="R568" s="127">
        <v>0</v>
      </c>
      <c r="S568">
        <v>1</v>
      </c>
    </row>
    <row r="569" spans="1:19">
      <c r="A569" s="1">
        <v>18</v>
      </c>
      <c r="B569" s="2">
        <v>0.83333333333333304</v>
      </c>
      <c r="C569" s="104">
        <v>0</v>
      </c>
      <c r="D569" s="104">
        <v>0</v>
      </c>
      <c r="E569" s="104">
        <v>0</v>
      </c>
      <c r="F569" s="104">
        <v>0</v>
      </c>
      <c r="G569" s="104">
        <v>0</v>
      </c>
      <c r="H569" s="104">
        <v>0</v>
      </c>
      <c r="I569" s="104">
        <v>0</v>
      </c>
      <c r="J569" s="104">
        <v>0</v>
      </c>
      <c r="K569" s="104" t="s">
        <v>110</v>
      </c>
      <c r="L569" s="104">
        <v>0</v>
      </c>
      <c r="M569" s="104">
        <v>0</v>
      </c>
      <c r="N569" s="126">
        <v>0</v>
      </c>
      <c r="O569" s="104">
        <v>0</v>
      </c>
      <c r="P569" s="104">
        <v>0</v>
      </c>
      <c r="Q569" s="104">
        <v>0</v>
      </c>
      <c r="R569" s="127">
        <v>0</v>
      </c>
      <c r="S569">
        <v>1</v>
      </c>
    </row>
    <row r="570" spans="1:19">
      <c r="A570" s="1">
        <v>18</v>
      </c>
      <c r="B570" s="2">
        <v>0.875</v>
      </c>
      <c r="C570" s="104">
        <v>0</v>
      </c>
      <c r="D570" s="104">
        <v>0</v>
      </c>
      <c r="E570" s="104">
        <v>0</v>
      </c>
      <c r="F570" s="104">
        <v>0</v>
      </c>
      <c r="G570" s="104">
        <v>0</v>
      </c>
      <c r="H570" s="104">
        <v>0</v>
      </c>
      <c r="I570" s="104">
        <v>0</v>
      </c>
      <c r="J570" s="104">
        <v>0</v>
      </c>
      <c r="K570" s="104" t="s">
        <v>110</v>
      </c>
      <c r="L570" s="104">
        <v>0</v>
      </c>
      <c r="M570" s="104">
        <v>0</v>
      </c>
      <c r="N570" s="126">
        <v>0</v>
      </c>
      <c r="O570" s="104">
        <v>0</v>
      </c>
      <c r="P570" s="104">
        <v>0</v>
      </c>
      <c r="Q570" s="104">
        <v>0</v>
      </c>
      <c r="R570" s="127">
        <v>0</v>
      </c>
      <c r="S570">
        <v>1</v>
      </c>
    </row>
    <row r="571" spans="1:19">
      <c r="A571" s="1">
        <v>18</v>
      </c>
      <c r="B571" s="2">
        <v>0.91666666666666696</v>
      </c>
      <c r="C571" s="104">
        <v>0</v>
      </c>
      <c r="D571" s="104">
        <v>0</v>
      </c>
      <c r="E571" s="104">
        <v>0</v>
      </c>
      <c r="F571" s="104">
        <v>0</v>
      </c>
      <c r="G571" s="104">
        <v>0</v>
      </c>
      <c r="H571" s="104">
        <v>0</v>
      </c>
      <c r="I571" s="104">
        <v>0</v>
      </c>
      <c r="J571" s="104">
        <v>0</v>
      </c>
      <c r="K571" s="104" t="s">
        <v>110</v>
      </c>
      <c r="L571" s="104">
        <v>0</v>
      </c>
      <c r="M571" s="104">
        <v>0</v>
      </c>
      <c r="N571" s="126">
        <v>0</v>
      </c>
      <c r="O571" s="104">
        <v>0</v>
      </c>
      <c r="P571" s="104">
        <v>0</v>
      </c>
      <c r="Q571" s="104">
        <v>0</v>
      </c>
      <c r="R571" s="127">
        <v>0</v>
      </c>
      <c r="S571">
        <v>1</v>
      </c>
    </row>
    <row r="572" spans="1:19">
      <c r="A572" s="1">
        <v>18</v>
      </c>
      <c r="B572" s="2">
        <v>0.95833333333333304</v>
      </c>
      <c r="C572" s="104">
        <v>0</v>
      </c>
      <c r="D572" s="104">
        <v>0</v>
      </c>
      <c r="E572" s="104">
        <v>0</v>
      </c>
      <c r="F572" s="104">
        <v>0</v>
      </c>
      <c r="G572" s="104">
        <v>0</v>
      </c>
      <c r="H572" s="104">
        <v>0</v>
      </c>
      <c r="I572" s="104">
        <v>0</v>
      </c>
      <c r="J572" s="104">
        <v>0</v>
      </c>
      <c r="K572" s="104" t="s">
        <v>110</v>
      </c>
      <c r="L572" s="104">
        <v>0</v>
      </c>
      <c r="M572" s="104">
        <v>0</v>
      </c>
      <c r="N572" s="126">
        <v>0</v>
      </c>
      <c r="O572" s="104">
        <v>0</v>
      </c>
      <c r="P572" s="104">
        <v>0</v>
      </c>
      <c r="Q572" s="104">
        <v>0</v>
      </c>
      <c r="R572" s="127">
        <v>0</v>
      </c>
      <c r="S572">
        <v>1</v>
      </c>
    </row>
    <row r="574" spans="1:19">
      <c r="A574" s="169" t="s">
        <v>39</v>
      </c>
      <c r="B574" s="170"/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</row>
    <row r="575" spans="1:19">
      <c r="A575" s="167" t="s">
        <v>2</v>
      </c>
      <c r="B575" s="168"/>
      <c r="C575" s="17">
        <v>14</v>
      </c>
      <c r="D575" s="17">
        <v>14</v>
      </c>
      <c r="E575" s="17">
        <v>14</v>
      </c>
      <c r="F575" s="17">
        <v>14</v>
      </c>
      <c r="G575" s="17">
        <v>14</v>
      </c>
      <c r="H575" s="17">
        <v>14</v>
      </c>
      <c r="I575" s="17">
        <v>14</v>
      </c>
      <c r="J575" s="17">
        <v>14</v>
      </c>
      <c r="K575" s="17">
        <v>24</v>
      </c>
      <c r="L575" s="17">
        <v>14</v>
      </c>
      <c r="M575" s="17">
        <v>14</v>
      </c>
      <c r="N575" s="17">
        <v>14</v>
      </c>
      <c r="O575" s="17">
        <v>14</v>
      </c>
      <c r="P575" s="17">
        <v>14</v>
      </c>
      <c r="Q575" s="17">
        <v>14</v>
      </c>
      <c r="R575" s="17">
        <v>14</v>
      </c>
    </row>
    <row r="576" spans="1:19">
      <c r="A576" s="163" t="s">
        <v>3</v>
      </c>
      <c r="B576" s="164"/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</row>
    <row r="577" spans="1:19">
      <c r="A577" s="165" t="s">
        <v>4</v>
      </c>
      <c r="B577" s="166"/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</row>
    <row r="578" spans="1:19">
      <c r="A578" s="173" t="s">
        <v>27</v>
      </c>
      <c r="B578" s="174"/>
      <c r="C578" s="20">
        <f t="shared" ref="C578:R578" si="17">24-C574-C575-C576-C577</f>
        <v>10</v>
      </c>
      <c r="D578" s="20">
        <f t="shared" si="17"/>
        <v>10</v>
      </c>
      <c r="E578" s="20">
        <f t="shared" si="17"/>
        <v>10</v>
      </c>
      <c r="F578" s="20">
        <f t="shared" si="17"/>
        <v>10</v>
      </c>
      <c r="G578" s="20">
        <f t="shared" si="17"/>
        <v>10</v>
      </c>
      <c r="H578" s="20">
        <f t="shared" si="17"/>
        <v>10</v>
      </c>
      <c r="I578" s="20">
        <f t="shared" si="17"/>
        <v>10</v>
      </c>
      <c r="J578" s="20">
        <f t="shared" si="17"/>
        <v>10</v>
      </c>
      <c r="K578" s="20">
        <f t="shared" si="17"/>
        <v>0</v>
      </c>
      <c r="L578" s="20">
        <f t="shared" si="17"/>
        <v>10</v>
      </c>
      <c r="M578" s="20">
        <f t="shared" si="17"/>
        <v>10</v>
      </c>
      <c r="N578" s="20">
        <f t="shared" si="17"/>
        <v>10</v>
      </c>
      <c r="O578" s="20">
        <f t="shared" si="17"/>
        <v>10</v>
      </c>
      <c r="P578" s="20">
        <f t="shared" si="17"/>
        <v>10</v>
      </c>
      <c r="Q578" s="20">
        <f t="shared" si="17"/>
        <v>10</v>
      </c>
      <c r="R578" s="20">
        <f t="shared" si="17"/>
        <v>10</v>
      </c>
    </row>
    <row r="579" spans="1:19">
      <c r="A579" s="175" t="s">
        <v>28</v>
      </c>
      <c r="B579" s="176"/>
      <c r="C579" s="21">
        <f>C578/(SUM(S549:S572))</f>
        <v>0.41666666666666669</v>
      </c>
      <c r="D579" s="21">
        <f>D578/(SUM(S549:S572))</f>
        <v>0.41666666666666669</v>
      </c>
      <c r="E579" s="21">
        <f>E578/(SUM(S549:S572))</f>
        <v>0.41666666666666669</v>
      </c>
      <c r="F579" s="21">
        <f>F578/(SUM(S549:S572))</f>
        <v>0.41666666666666669</v>
      </c>
      <c r="G579" s="21">
        <f>G578/(SUM(S549:S572))</f>
        <v>0.41666666666666669</v>
      </c>
      <c r="H579" s="21">
        <f>H578/(SUM(S549:S572))</f>
        <v>0.41666666666666669</v>
      </c>
      <c r="I579" s="21">
        <f>I578/(SUM(S549:S572))</f>
        <v>0.41666666666666669</v>
      </c>
      <c r="J579" s="21">
        <f>J578/(SUM(S549:S572))</f>
        <v>0.41666666666666669</v>
      </c>
      <c r="K579" s="21">
        <f>K578/(SUM(S549:S572))</f>
        <v>0</v>
      </c>
      <c r="L579" s="21">
        <f>L578/(SUM(S549:S572))</f>
        <v>0.41666666666666669</v>
      </c>
      <c r="M579" s="21">
        <f>M578/(SUM(S549:S572))</f>
        <v>0.41666666666666669</v>
      </c>
      <c r="N579" s="21">
        <f>N578/(SUM(S549:S572))</f>
        <v>0.41666666666666669</v>
      </c>
      <c r="O579" s="21">
        <f>O578/(SUM(S549:S572))</f>
        <v>0.41666666666666669</v>
      </c>
      <c r="P579" s="21">
        <f>P578/(SUM(S549:S572))</f>
        <v>0.41666666666666669</v>
      </c>
      <c r="Q579" s="21">
        <f>Q578/(SUM(S549:S572))</f>
        <v>0.41666666666666669</v>
      </c>
      <c r="R579" s="21">
        <f>R578/(SUM(S549:S572))</f>
        <v>0.41666666666666669</v>
      </c>
    </row>
    <row r="581" spans="1:19">
      <c r="A581" s="1">
        <v>19</v>
      </c>
      <c r="B581" s="2">
        <v>0</v>
      </c>
      <c r="C581" s="104">
        <v>0</v>
      </c>
      <c r="D581" s="104">
        <v>0</v>
      </c>
      <c r="E581" s="104">
        <v>0</v>
      </c>
      <c r="F581" s="104">
        <v>0</v>
      </c>
      <c r="G581" s="104">
        <v>0</v>
      </c>
      <c r="H581" s="104">
        <v>0</v>
      </c>
      <c r="I581" s="104">
        <v>0</v>
      </c>
      <c r="J581" s="104">
        <v>0</v>
      </c>
      <c r="K581" s="104" t="s">
        <v>110</v>
      </c>
      <c r="L581" s="104">
        <v>0</v>
      </c>
      <c r="M581" s="104">
        <v>0</v>
      </c>
      <c r="N581" s="126">
        <v>0</v>
      </c>
      <c r="O581" s="104">
        <v>0</v>
      </c>
      <c r="P581" s="104">
        <v>0</v>
      </c>
      <c r="Q581" s="104">
        <v>0</v>
      </c>
      <c r="R581" s="127">
        <v>0</v>
      </c>
      <c r="S581">
        <v>1</v>
      </c>
    </row>
    <row r="582" spans="1:19">
      <c r="A582" s="1">
        <v>19</v>
      </c>
      <c r="B582" s="2">
        <v>4.1666666666666664E-2</v>
      </c>
      <c r="C582" s="104">
        <v>0</v>
      </c>
      <c r="D582" s="104">
        <v>0</v>
      </c>
      <c r="E582" s="104">
        <v>0</v>
      </c>
      <c r="F582" s="104">
        <v>0</v>
      </c>
      <c r="G582" s="104">
        <v>0</v>
      </c>
      <c r="H582" s="104">
        <v>0</v>
      </c>
      <c r="I582" s="104">
        <v>0</v>
      </c>
      <c r="J582" s="104">
        <v>0</v>
      </c>
      <c r="K582" s="104" t="s">
        <v>110</v>
      </c>
      <c r="L582" s="104">
        <v>0</v>
      </c>
      <c r="M582" s="104">
        <v>0</v>
      </c>
      <c r="N582" s="126">
        <v>0</v>
      </c>
      <c r="O582" s="104">
        <v>0</v>
      </c>
      <c r="P582" s="104">
        <v>0</v>
      </c>
      <c r="Q582" s="104">
        <v>0</v>
      </c>
      <c r="R582" s="127">
        <v>0</v>
      </c>
      <c r="S582">
        <v>1</v>
      </c>
    </row>
    <row r="583" spans="1:19">
      <c r="A583" s="1">
        <v>19</v>
      </c>
      <c r="B583" s="2">
        <v>8.3333333333333301E-2</v>
      </c>
      <c r="C583" s="104">
        <v>0</v>
      </c>
      <c r="D583" s="104">
        <v>0</v>
      </c>
      <c r="E583" s="104">
        <v>0</v>
      </c>
      <c r="F583" s="104">
        <v>0</v>
      </c>
      <c r="G583" s="104">
        <v>0</v>
      </c>
      <c r="H583" s="104">
        <v>0</v>
      </c>
      <c r="I583" s="104">
        <v>0</v>
      </c>
      <c r="J583" s="104">
        <v>0</v>
      </c>
      <c r="K583" s="104" t="s">
        <v>110</v>
      </c>
      <c r="L583" s="104">
        <v>0</v>
      </c>
      <c r="M583" s="104">
        <v>0</v>
      </c>
      <c r="N583" s="126">
        <v>0</v>
      </c>
      <c r="O583" s="104">
        <v>0</v>
      </c>
      <c r="P583" s="104">
        <v>0</v>
      </c>
      <c r="Q583" s="104">
        <v>0</v>
      </c>
      <c r="R583" s="127">
        <v>0</v>
      </c>
      <c r="S583">
        <v>1</v>
      </c>
    </row>
    <row r="584" spans="1:19">
      <c r="A584" s="1">
        <v>19</v>
      </c>
      <c r="B584" s="2">
        <v>0.125</v>
      </c>
      <c r="C584" s="104">
        <v>0</v>
      </c>
      <c r="D584" s="104">
        <v>0</v>
      </c>
      <c r="E584" s="104">
        <v>0</v>
      </c>
      <c r="F584" s="104">
        <v>0</v>
      </c>
      <c r="G584" s="104">
        <v>0</v>
      </c>
      <c r="H584" s="104">
        <v>0</v>
      </c>
      <c r="I584" s="104">
        <v>0</v>
      </c>
      <c r="J584" s="104">
        <v>0</v>
      </c>
      <c r="K584" s="104" t="s">
        <v>110</v>
      </c>
      <c r="L584" s="104">
        <v>0</v>
      </c>
      <c r="M584" s="104">
        <v>0</v>
      </c>
      <c r="N584" s="126">
        <v>0</v>
      </c>
      <c r="O584" s="104">
        <v>0</v>
      </c>
      <c r="P584" s="104">
        <v>0</v>
      </c>
      <c r="Q584" s="104">
        <v>0</v>
      </c>
      <c r="R584" s="127">
        <v>0</v>
      </c>
      <c r="S584">
        <v>1</v>
      </c>
    </row>
    <row r="585" spans="1:19">
      <c r="A585" s="1">
        <v>19</v>
      </c>
      <c r="B585" s="2">
        <v>0.16666666666666699</v>
      </c>
      <c r="C585" s="104">
        <v>0</v>
      </c>
      <c r="D585" s="104">
        <v>0</v>
      </c>
      <c r="E585" s="104">
        <v>0</v>
      </c>
      <c r="F585" s="104">
        <v>0</v>
      </c>
      <c r="G585" s="104">
        <v>0</v>
      </c>
      <c r="H585" s="104">
        <v>0</v>
      </c>
      <c r="I585" s="104">
        <v>0</v>
      </c>
      <c r="J585" s="104">
        <v>0</v>
      </c>
      <c r="K585" s="104" t="s">
        <v>110</v>
      </c>
      <c r="L585" s="104">
        <v>0</v>
      </c>
      <c r="M585" s="104">
        <v>0</v>
      </c>
      <c r="N585" s="126">
        <v>0</v>
      </c>
      <c r="O585" s="104">
        <v>0</v>
      </c>
      <c r="P585" s="104">
        <v>0</v>
      </c>
      <c r="Q585" s="104">
        <v>0</v>
      </c>
      <c r="R585" s="127">
        <v>0</v>
      </c>
      <c r="S585">
        <v>1</v>
      </c>
    </row>
    <row r="586" spans="1:19">
      <c r="A586" s="1">
        <v>19</v>
      </c>
      <c r="B586" s="2">
        <v>0.20833333333333301</v>
      </c>
      <c r="C586" s="104">
        <v>0</v>
      </c>
      <c r="D586" s="104">
        <v>0</v>
      </c>
      <c r="E586" s="104">
        <v>0</v>
      </c>
      <c r="F586" s="104">
        <v>0</v>
      </c>
      <c r="G586" s="104">
        <v>0</v>
      </c>
      <c r="H586" s="104">
        <v>0</v>
      </c>
      <c r="I586" s="104">
        <v>0</v>
      </c>
      <c r="J586" s="104">
        <v>0</v>
      </c>
      <c r="K586" s="104" t="s">
        <v>110</v>
      </c>
      <c r="L586" s="104">
        <v>0</v>
      </c>
      <c r="M586" s="104">
        <v>0</v>
      </c>
      <c r="N586" s="126">
        <v>0</v>
      </c>
      <c r="O586" s="104">
        <v>0</v>
      </c>
      <c r="P586" s="104">
        <v>0</v>
      </c>
      <c r="Q586" s="104">
        <v>0</v>
      </c>
      <c r="R586" s="127">
        <v>0</v>
      </c>
      <c r="S586">
        <v>1</v>
      </c>
    </row>
    <row r="587" spans="1:19">
      <c r="A587" s="1">
        <v>19</v>
      </c>
      <c r="B587" s="2">
        <v>0.25</v>
      </c>
      <c r="C587" s="104">
        <v>0</v>
      </c>
      <c r="D587" s="104">
        <v>0</v>
      </c>
      <c r="E587" s="104">
        <v>0</v>
      </c>
      <c r="F587" s="104">
        <v>0</v>
      </c>
      <c r="G587" s="104">
        <v>0</v>
      </c>
      <c r="H587" s="104">
        <v>0</v>
      </c>
      <c r="I587" s="104">
        <v>0</v>
      </c>
      <c r="J587" s="104">
        <v>0</v>
      </c>
      <c r="K587" s="104" t="s">
        <v>110</v>
      </c>
      <c r="L587" s="104">
        <v>0</v>
      </c>
      <c r="M587" s="104">
        <v>0</v>
      </c>
      <c r="N587" s="126">
        <v>0</v>
      </c>
      <c r="O587" s="104">
        <v>0</v>
      </c>
      <c r="P587" s="104">
        <v>0</v>
      </c>
      <c r="Q587" s="104">
        <v>0</v>
      </c>
      <c r="R587" s="127">
        <v>0</v>
      </c>
      <c r="S587">
        <v>1</v>
      </c>
    </row>
    <row r="588" spans="1:19">
      <c r="A588" s="1">
        <v>19</v>
      </c>
      <c r="B588" s="2">
        <v>0.29166666666666702</v>
      </c>
      <c r="C588" s="104">
        <v>0</v>
      </c>
      <c r="D588" s="104">
        <v>0</v>
      </c>
      <c r="E588" s="104">
        <v>0</v>
      </c>
      <c r="F588" s="104">
        <v>0</v>
      </c>
      <c r="G588" s="104">
        <v>0</v>
      </c>
      <c r="H588" s="104">
        <v>0</v>
      </c>
      <c r="I588" s="104">
        <v>0</v>
      </c>
      <c r="J588" s="104">
        <v>0</v>
      </c>
      <c r="K588" s="104" t="s">
        <v>110</v>
      </c>
      <c r="L588" s="104">
        <v>0</v>
      </c>
      <c r="M588" s="104">
        <v>0</v>
      </c>
      <c r="N588" s="126">
        <v>0</v>
      </c>
      <c r="O588" s="104">
        <v>0</v>
      </c>
      <c r="P588" s="104">
        <v>0</v>
      </c>
      <c r="Q588" s="104">
        <v>0</v>
      </c>
      <c r="R588" s="127">
        <v>0</v>
      </c>
      <c r="S588">
        <v>1</v>
      </c>
    </row>
    <row r="589" spans="1:19">
      <c r="A589" s="1">
        <v>19</v>
      </c>
      <c r="B589" s="2">
        <v>0.33333333333333298</v>
      </c>
      <c r="C589" s="104" t="s">
        <v>140</v>
      </c>
      <c r="D589" s="104" t="s">
        <v>141</v>
      </c>
      <c r="E589" s="104" t="s">
        <v>142</v>
      </c>
      <c r="F589" s="104" t="s">
        <v>143</v>
      </c>
      <c r="G589" s="104" t="s">
        <v>144</v>
      </c>
      <c r="H589" s="104" t="s">
        <v>145</v>
      </c>
      <c r="I589" s="104" t="s">
        <v>129</v>
      </c>
      <c r="J589" s="104">
        <v>21</v>
      </c>
      <c r="K589" s="104" t="s">
        <v>110</v>
      </c>
      <c r="L589" s="104" t="s">
        <v>146</v>
      </c>
      <c r="M589" s="104" t="s">
        <v>147</v>
      </c>
      <c r="N589" s="126" t="s">
        <v>148</v>
      </c>
      <c r="O589" s="104" t="s">
        <v>149</v>
      </c>
      <c r="P589" s="104" t="s">
        <v>150</v>
      </c>
      <c r="Q589" s="104" t="s">
        <v>151</v>
      </c>
      <c r="R589" s="127" t="s">
        <v>152</v>
      </c>
      <c r="S589">
        <v>1</v>
      </c>
    </row>
    <row r="590" spans="1:19">
      <c r="A590" s="1">
        <v>19</v>
      </c>
      <c r="B590" s="2">
        <v>0.375</v>
      </c>
      <c r="C590" s="17">
        <v>26.9</v>
      </c>
      <c r="D590" s="16">
        <v>28.73</v>
      </c>
      <c r="E590" s="16">
        <v>0.53</v>
      </c>
      <c r="F590" s="16">
        <v>2.72</v>
      </c>
      <c r="G590" s="16">
        <v>4.88</v>
      </c>
      <c r="H590" s="16">
        <v>7.6</v>
      </c>
      <c r="I590" s="16">
        <v>2.21</v>
      </c>
      <c r="J590" s="16">
        <v>20</v>
      </c>
      <c r="K590" s="104" t="s">
        <v>110</v>
      </c>
      <c r="L590" s="17">
        <v>27.7</v>
      </c>
      <c r="M590" s="17">
        <v>68.599999999999994</v>
      </c>
      <c r="N590" s="19">
        <v>1011.2</v>
      </c>
      <c r="O590" s="17">
        <v>488</v>
      </c>
      <c r="P590" s="16">
        <v>4.84</v>
      </c>
      <c r="Q590" s="16">
        <v>90.83</v>
      </c>
      <c r="R590" s="18">
        <v>0</v>
      </c>
      <c r="S590">
        <v>1</v>
      </c>
    </row>
    <row r="591" spans="1:19">
      <c r="A591" s="1">
        <v>19</v>
      </c>
      <c r="B591" s="2">
        <v>0.41666666666666702</v>
      </c>
      <c r="C591" s="17">
        <v>26.7</v>
      </c>
      <c r="D591" s="16">
        <v>34.19</v>
      </c>
      <c r="E591" s="16">
        <v>0.4</v>
      </c>
      <c r="F591" s="16">
        <v>1.94</v>
      </c>
      <c r="G591" s="16">
        <v>2.11</v>
      </c>
      <c r="H591" s="16">
        <v>4.05</v>
      </c>
      <c r="I591" s="16">
        <v>2.82</v>
      </c>
      <c r="J591" s="16">
        <v>27</v>
      </c>
      <c r="K591" s="104" t="s">
        <v>110</v>
      </c>
      <c r="L591" s="17">
        <v>29.8</v>
      </c>
      <c r="M591" s="17">
        <v>52.9</v>
      </c>
      <c r="N591" s="19">
        <v>1011</v>
      </c>
      <c r="O591" s="17">
        <v>872</v>
      </c>
      <c r="P591" s="16">
        <v>5.67</v>
      </c>
      <c r="Q591" s="16">
        <v>88.82</v>
      </c>
      <c r="R591" s="18">
        <v>0</v>
      </c>
      <c r="S591">
        <v>1</v>
      </c>
    </row>
    <row r="592" spans="1:19">
      <c r="A592" s="1">
        <v>19</v>
      </c>
      <c r="B592" s="2">
        <v>0.45833333333333298</v>
      </c>
      <c r="C592" s="17">
        <v>26.6</v>
      </c>
      <c r="D592" s="16">
        <v>35.18</v>
      </c>
      <c r="E592" s="16">
        <v>0.44</v>
      </c>
      <c r="F592" s="16">
        <v>1.8</v>
      </c>
      <c r="G592" s="16">
        <v>2.02</v>
      </c>
      <c r="H592" s="16">
        <v>3.82</v>
      </c>
      <c r="I592" s="16">
        <v>2.04</v>
      </c>
      <c r="J592" s="16">
        <v>23</v>
      </c>
      <c r="K592" s="104" t="s">
        <v>110</v>
      </c>
      <c r="L592" s="17">
        <v>30.7</v>
      </c>
      <c r="M592" s="17">
        <v>47</v>
      </c>
      <c r="N592" s="19">
        <v>1010.4</v>
      </c>
      <c r="O592" s="17">
        <v>1041</v>
      </c>
      <c r="P592" s="16">
        <v>5.05</v>
      </c>
      <c r="Q592" s="16">
        <v>78.48</v>
      </c>
      <c r="R592" s="18">
        <v>0</v>
      </c>
      <c r="S592">
        <v>1</v>
      </c>
    </row>
    <row r="593" spans="1:19">
      <c r="A593" s="1">
        <v>19</v>
      </c>
      <c r="B593" s="2">
        <v>0.5</v>
      </c>
      <c r="C593" s="17">
        <v>26.6</v>
      </c>
      <c r="D593" s="16">
        <v>33.83</v>
      </c>
      <c r="E593" s="16">
        <v>0.44</v>
      </c>
      <c r="F593" s="16">
        <v>1.79</v>
      </c>
      <c r="G593" s="16">
        <v>1.79</v>
      </c>
      <c r="H593" s="16">
        <v>3.58</v>
      </c>
      <c r="I593" s="16">
        <v>1.36</v>
      </c>
      <c r="J593" s="16">
        <v>19</v>
      </c>
      <c r="K593" s="104" t="s">
        <v>110</v>
      </c>
      <c r="L593" s="17">
        <v>30.8</v>
      </c>
      <c r="M593" s="17">
        <v>49.2</v>
      </c>
      <c r="N593" s="19">
        <v>1009.6</v>
      </c>
      <c r="O593" s="17">
        <v>862</v>
      </c>
      <c r="P593" s="16">
        <v>5.26</v>
      </c>
      <c r="Q593" s="16">
        <v>60.88</v>
      </c>
      <c r="R593" s="18">
        <v>0</v>
      </c>
      <c r="S593">
        <v>1</v>
      </c>
    </row>
    <row r="594" spans="1:19">
      <c r="A594" s="1">
        <v>19</v>
      </c>
      <c r="B594" s="2">
        <v>0.54166666666666696</v>
      </c>
      <c r="C594" s="17">
        <v>26.6</v>
      </c>
      <c r="D594" s="16">
        <v>31.67</v>
      </c>
      <c r="E594" s="16">
        <v>0.44</v>
      </c>
      <c r="F594" s="16">
        <v>2.12</v>
      </c>
      <c r="G594" s="16">
        <v>1.63</v>
      </c>
      <c r="H594" s="16">
        <v>3.75</v>
      </c>
      <c r="I594" s="16">
        <v>1.51</v>
      </c>
      <c r="J594" s="16">
        <v>18</v>
      </c>
      <c r="K594" s="104" t="s">
        <v>110</v>
      </c>
      <c r="L594" s="17">
        <v>30.5</v>
      </c>
      <c r="M594" s="17">
        <v>50.5</v>
      </c>
      <c r="N594" s="19">
        <v>1008.6</v>
      </c>
      <c r="O594" s="17">
        <v>969</v>
      </c>
      <c r="P594" s="16">
        <v>5.4</v>
      </c>
      <c r="Q594" s="16">
        <v>62.59</v>
      </c>
      <c r="R594" s="18">
        <v>0</v>
      </c>
      <c r="S594">
        <v>1</v>
      </c>
    </row>
    <row r="595" spans="1:19">
      <c r="A595" s="1">
        <v>19</v>
      </c>
      <c r="B595" s="2">
        <v>0.58333333333333304</v>
      </c>
      <c r="C595" s="17">
        <v>27</v>
      </c>
      <c r="D595" s="16">
        <v>30.39</v>
      </c>
      <c r="E595" s="16">
        <v>0.42</v>
      </c>
      <c r="F595" s="16">
        <v>1.95</v>
      </c>
      <c r="G595" s="16">
        <v>1.59</v>
      </c>
      <c r="H595" s="16">
        <v>3.54</v>
      </c>
      <c r="I595" s="16">
        <v>1.29</v>
      </c>
      <c r="J595" s="16">
        <v>20</v>
      </c>
      <c r="K595" s="104" t="s">
        <v>110</v>
      </c>
      <c r="L595" s="17">
        <v>30.3</v>
      </c>
      <c r="M595" s="17">
        <v>51.6</v>
      </c>
      <c r="N595" s="19">
        <v>1007.7</v>
      </c>
      <c r="O595" s="17">
        <v>868</v>
      </c>
      <c r="P595" s="16">
        <v>5.55</v>
      </c>
      <c r="Q595" s="16">
        <v>65.319999999999993</v>
      </c>
      <c r="R595" s="18">
        <v>0</v>
      </c>
      <c r="S595">
        <v>1</v>
      </c>
    </row>
    <row r="596" spans="1:19">
      <c r="A596" s="1">
        <v>19</v>
      </c>
      <c r="B596" s="2">
        <v>0.625</v>
      </c>
      <c r="C596" s="17">
        <v>26.9</v>
      </c>
      <c r="D596" s="16">
        <v>29.03</v>
      </c>
      <c r="E596" s="16">
        <v>0.44</v>
      </c>
      <c r="F596" s="16">
        <v>2.0699999999999998</v>
      </c>
      <c r="G596" s="16">
        <v>1.96</v>
      </c>
      <c r="H596" s="16">
        <v>4.03</v>
      </c>
      <c r="I596" s="16">
        <v>1.2</v>
      </c>
      <c r="J596" s="16">
        <v>35</v>
      </c>
      <c r="K596" s="104" t="s">
        <v>110</v>
      </c>
      <c r="L596" s="17">
        <v>29.9</v>
      </c>
      <c r="M596" s="17">
        <v>55</v>
      </c>
      <c r="N596" s="19">
        <v>1007.4</v>
      </c>
      <c r="O596" s="17">
        <v>633</v>
      </c>
      <c r="P596" s="16">
        <v>5.4</v>
      </c>
      <c r="Q596" s="16">
        <v>61.83</v>
      </c>
      <c r="R596" s="18">
        <v>0</v>
      </c>
      <c r="S596">
        <v>1</v>
      </c>
    </row>
    <row r="597" spans="1:19">
      <c r="A597" s="1">
        <v>19</v>
      </c>
      <c r="B597" s="2">
        <v>0.66666666666666696</v>
      </c>
      <c r="C597" s="17">
        <v>27.5</v>
      </c>
      <c r="D597" s="16">
        <v>27.7</v>
      </c>
      <c r="E597" s="16">
        <v>0.41</v>
      </c>
      <c r="F597" s="16">
        <v>2.02</v>
      </c>
      <c r="G597" s="16">
        <v>1.59</v>
      </c>
      <c r="H597" s="16">
        <v>3.61</v>
      </c>
      <c r="I597" s="16">
        <v>0.73</v>
      </c>
      <c r="J597" s="16">
        <v>19</v>
      </c>
      <c r="K597" s="104" t="s">
        <v>110</v>
      </c>
      <c r="L597" s="17">
        <v>29</v>
      </c>
      <c r="M597" s="17">
        <v>62</v>
      </c>
      <c r="N597" s="19">
        <v>1007.4</v>
      </c>
      <c r="O597" s="17">
        <v>387</v>
      </c>
      <c r="P597" s="16">
        <v>5.48</v>
      </c>
      <c r="Q597" s="16">
        <v>48.25</v>
      </c>
      <c r="R597" s="18">
        <v>0</v>
      </c>
      <c r="S597">
        <v>1</v>
      </c>
    </row>
    <row r="598" spans="1:19">
      <c r="A598" s="1">
        <v>19</v>
      </c>
      <c r="B598" s="2">
        <v>0.70833333333333304</v>
      </c>
      <c r="C598" s="17">
        <v>27</v>
      </c>
      <c r="D598" s="16">
        <v>25.79</v>
      </c>
      <c r="E598" s="16">
        <v>0.44</v>
      </c>
      <c r="F598" s="16">
        <v>1.79</v>
      </c>
      <c r="G598" s="16">
        <v>1.99</v>
      </c>
      <c r="H598" s="16">
        <v>3.78</v>
      </c>
      <c r="I598" s="16">
        <v>0.75</v>
      </c>
      <c r="J598" s="16">
        <v>24</v>
      </c>
      <c r="K598" s="104" t="s">
        <v>110</v>
      </c>
      <c r="L598" s="17">
        <v>28.5</v>
      </c>
      <c r="M598" s="17">
        <v>66.599999999999994</v>
      </c>
      <c r="N598" s="19">
        <v>1007.4</v>
      </c>
      <c r="O598" s="17">
        <v>132</v>
      </c>
      <c r="P598" s="16">
        <v>4.43</v>
      </c>
      <c r="Q598" s="16">
        <v>41.93</v>
      </c>
      <c r="R598" s="18">
        <v>0</v>
      </c>
      <c r="S598">
        <v>1</v>
      </c>
    </row>
    <row r="599" spans="1:19">
      <c r="A599" s="1">
        <v>19</v>
      </c>
      <c r="B599" s="2">
        <v>0.75</v>
      </c>
      <c r="C599" s="17">
        <v>26.3</v>
      </c>
      <c r="D599" s="16">
        <v>23.63</v>
      </c>
      <c r="E599" s="16">
        <v>0.53</v>
      </c>
      <c r="F599" s="16">
        <v>2.17</v>
      </c>
      <c r="G599" s="16">
        <v>2.82</v>
      </c>
      <c r="H599" s="16">
        <v>5</v>
      </c>
      <c r="I599" s="16">
        <v>1.25</v>
      </c>
      <c r="J599" s="16">
        <v>23</v>
      </c>
      <c r="K599" s="104" t="s">
        <v>110</v>
      </c>
      <c r="L599" s="17">
        <v>27.7</v>
      </c>
      <c r="M599" s="17">
        <v>70.400000000000006</v>
      </c>
      <c r="N599" s="19">
        <v>1007.9</v>
      </c>
      <c r="O599" s="17">
        <v>7</v>
      </c>
      <c r="P599" s="16">
        <v>3.96</v>
      </c>
      <c r="Q599" s="16">
        <v>41.8</v>
      </c>
      <c r="R599" s="18">
        <v>0</v>
      </c>
      <c r="S599">
        <v>1</v>
      </c>
    </row>
    <row r="600" spans="1:19">
      <c r="A600" s="1">
        <v>19</v>
      </c>
      <c r="B600" s="2">
        <v>0.79166666666666696</v>
      </c>
      <c r="C600" s="17">
        <v>26.4</v>
      </c>
      <c r="D600" s="16">
        <v>23.04</v>
      </c>
      <c r="E600" s="16">
        <v>0.45</v>
      </c>
      <c r="F600" s="16">
        <v>1.38</v>
      </c>
      <c r="G600" s="16">
        <v>3.04</v>
      </c>
      <c r="H600" s="16">
        <v>4.42</v>
      </c>
      <c r="I600" s="16">
        <v>1.31</v>
      </c>
      <c r="J600" s="16">
        <v>22</v>
      </c>
      <c r="K600" s="104" t="s">
        <v>110</v>
      </c>
      <c r="L600" s="17">
        <v>27.4</v>
      </c>
      <c r="M600" s="17">
        <v>72.5</v>
      </c>
      <c r="N600" s="19">
        <v>1008.7</v>
      </c>
      <c r="O600" s="17">
        <v>2</v>
      </c>
      <c r="P600" s="16">
        <v>3.51</v>
      </c>
      <c r="Q600" s="16">
        <v>46.59</v>
      </c>
      <c r="R600" s="18">
        <v>0</v>
      </c>
      <c r="S600">
        <v>1</v>
      </c>
    </row>
    <row r="601" spans="1:19">
      <c r="A601" s="1">
        <v>19</v>
      </c>
      <c r="B601" s="2">
        <v>0.83333333333333304</v>
      </c>
      <c r="C601" s="104">
        <v>0</v>
      </c>
      <c r="D601" s="114">
        <v>22.027692999999999</v>
      </c>
      <c r="E601" s="143">
        <v>0.44028899999999999</v>
      </c>
      <c r="F601" s="114">
        <v>1.073696</v>
      </c>
      <c r="G601" s="114">
        <v>3.1789700000000001</v>
      </c>
      <c r="H601" s="114">
        <v>4.2526659999999996</v>
      </c>
      <c r="I601" s="114">
        <v>1.162498</v>
      </c>
      <c r="J601" s="108">
        <v>25</v>
      </c>
      <c r="K601" s="104" t="s">
        <v>110</v>
      </c>
      <c r="L601" s="104">
        <v>0</v>
      </c>
      <c r="M601" s="104">
        <v>0</v>
      </c>
      <c r="N601" s="126">
        <v>0</v>
      </c>
      <c r="O601" s="104">
        <v>0</v>
      </c>
      <c r="P601" s="104">
        <v>0</v>
      </c>
      <c r="Q601" s="104">
        <v>0</v>
      </c>
      <c r="R601" s="127">
        <v>0</v>
      </c>
      <c r="S601">
        <v>1</v>
      </c>
    </row>
    <row r="602" spans="1:19">
      <c r="A602" s="1">
        <v>19</v>
      </c>
      <c r="B602" s="2">
        <v>0.875</v>
      </c>
      <c r="C602" s="104">
        <v>0</v>
      </c>
      <c r="D602" s="114">
        <v>24.204796000000002</v>
      </c>
      <c r="E602" s="143">
        <v>0.41852200000000001</v>
      </c>
      <c r="F602" s="114">
        <v>1.0993550000000001</v>
      </c>
      <c r="G602" s="114">
        <v>2.3495849999999998</v>
      </c>
      <c r="H602" s="114">
        <v>3.448941</v>
      </c>
      <c r="I602" s="114">
        <v>2.3128169999999999</v>
      </c>
      <c r="J602" s="108">
        <v>25</v>
      </c>
      <c r="K602" s="104" t="s">
        <v>110</v>
      </c>
      <c r="L602" s="104">
        <v>0</v>
      </c>
      <c r="M602" s="104">
        <v>0</v>
      </c>
      <c r="N602" s="126">
        <v>0</v>
      </c>
      <c r="O602" s="104">
        <v>0</v>
      </c>
      <c r="P602" s="104">
        <v>0</v>
      </c>
      <c r="Q602" s="104">
        <v>0</v>
      </c>
      <c r="R602" s="127">
        <v>0</v>
      </c>
      <c r="S602">
        <v>1</v>
      </c>
    </row>
    <row r="603" spans="1:19">
      <c r="A603" s="1">
        <v>19</v>
      </c>
      <c r="B603" s="2">
        <v>0.91666666666666696</v>
      </c>
      <c r="C603" s="104">
        <v>0</v>
      </c>
      <c r="D603" s="114">
        <v>26.332550000000001</v>
      </c>
      <c r="E603" s="143">
        <v>0.41159899999999999</v>
      </c>
      <c r="F603" s="114">
        <v>1.2500990000000001</v>
      </c>
      <c r="G603" s="114">
        <v>1.4735940000000001</v>
      </c>
      <c r="H603" s="114">
        <v>2.7236929999999999</v>
      </c>
      <c r="I603" s="114">
        <v>2.6540029999999999</v>
      </c>
      <c r="J603" s="108">
        <v>27</v>
      </c>
      <c r="K603" s="104" t="s">
        <v>110</v>
      </c>
      <c r="L603" s="104">
        <v>0</v>
      </c>
      <c r="M603" s="104">
        <v>0</v>
      </c>
      <c r="N603" s="126">
        <v>0</v>
      </c>
      <c r="O603" s="104">
        <v>0</v>
      </c>
      <c r="P603" s="104">
        <v>0</v>
      </c>
      <c r="Q603" s="104">
        <v>0</v>
      </c>
      <c r="R603" s="127">
        <v>0</v>
      </c>
      <c r="S603">
        <v>1</v>
      </c>
    </row>
    <row r="604" spans="1:19">
      <c r="A604" s="1">
        <v>19</v>
      </c>
      <c r="B604" s="2">
        <v>0.95833333333333304</v>
      </c>
      <c r="C604" s="104">
        <v>0</v>
      </c>
      <c r="D604" s="114">
        <v>26.900154000000001</v>
      </c>
      <c r="E604" s="143">
        <v>0.38850699999999999</v>
      </c>
      <c r="F604" s="114">
        <v>1.096276</v>
      </c>
      <c r="G604" s="114">
        <v>1.410739</v>
      </c>
      <c r="H604" s="114">
        <v>2.5070160000000001</v>
      </c>
      <c r="I604" s="114">
        <v>2.7029939999999999</v>
      </c>
      <c r="J604" s="108">
        <v>29</v>
      </c>
      <c r="K604" s="104" t="s">
        <v>110</v>
      </c>
      <c r="L604" s="104">
        <v>0</v>
      </c>
      <c r="M604" s="104">
        <v>0</v>
      </c>
      <c r="N604" s="126">
        <v>0</v>
      </c>
      <c r="O604" s="104">
        <v>0</v>
      </c>
      <c r="P604" s="104">
        <v>0</v>
      </c>
      <c r="Q604" s="104">
        <v>0</v>
      </c>
      <c r="R604" s="127">
        <v>0</v>
      </c>
      <c r="S604">
        <v>1</v>
      </c>
    </row>
    <row r="606" spans="1:19">
      <c r="A606" s="169" t="s">
        <v>39</v>
      </c>
      <c r="B606" s="170"/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</row>
    <row r="607" spans="1:19">
      <c r="A607" s="167" t="s">
        <v>2</v>
      </c>
      <c r="B607" s="168"/>
      <c r="C607" s="17">
        <v>13</v>
      </c>
      <c r="D607" s="17">
        <v>9</v>
      </c>
      <c r="E607" s="17">
        <v>9</v>
      </c>
      <c r="F607" s="17">
        <v>9</v>
      </c>
      <c r="G607" s="17">
        <v>9</v>
      </c>
      <c r="H607" s="17">
        <v>9</v>
      </c>
      <c r="I607" s="17">
        <v>9</v>
      </c>
      <c r="J607" s="17">
        <v>9</v>
      </c>
      <c r="K607" s="17">
        <v>24</v>
      </c>
      <c r="L607" s="17">
        <v>13</v>
      </c>
      <c r="M607" s="17">
        <v>13</v>
      </c>
      <c r="N607" s="17">
        <v>13</v>
      </c>
      <c r="O607" s="17">
        <v>13</v>
      </c>
      <c r="P607" s="17">
        <v>13</v>
      </c>
      <c r="Q607" s="17">
        <v>13</v>
      </c>
      <c r="R607" s="17">
        <v>13</v>
      </c>
    </row>
    <row r="608" spans="1:19">
      <c r="A608" s="163" t="s">
        <v>3</v>
      </c>
      <c r="B608" s="164"/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</row>
    <row r="609" spans="1:19">
      <c r="A609" s="165" t="s">
        <v>4</v>
      </c>
      <c r="B609" s="166"/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</row>
    <row r="610" spans="1:19">
      <c r="A610" s="173" t="s">
        <v>27</v>
      </c>
      <c r="B610" s="174"/>
      <c r="C610" s="20">
        <f t="shared" ref="C610:R610" si="18">24-C606-C607-C608-C609</f>
        <v>11</v>
      </c>
      <c r="D610" s="20">
        <f t="shared" si="18"/>
        <v>15</v>
      </c>
      <c r="E610" s="20">
        <f t="shared" si="18"/>
        <v>15</v>
      </c>
      <c r="F610" s="20">
        <f t="shared" si="18"/>
        <v>15</v>
      </c>
      <c r="G610" s="20">
        <f t="shared" si="18"/>
        <v>15</v>
      </c>
      <c r="H610" s="20">
        <f t="shared" si="18"/>
        <v>15</v>
      </c>
      <c r="I610" s="20">
        <f t="shared" si="18"/>
        <v>15</v>
      </c>
      <c r="J610" s="20">
        <f t="shared" si="18"/>
        <v>15</v>
      </c>
      <c r="K610" s="20">
        <f t="shared" si="18"/>
        <v>0</v>
      </c>
      <c r="L610" s="20">
        <f t="shared" si="18"/>
        <v>11</v>
      </c>
      <c r="M610" s="20">
        <f t="shared" si="18"/>
        <v>11</v>
      </c>
      <c r="N610" s="20">
        <f t="shared" si="18"/>
        <v>11</v>
      </c>
      <c r="O610" s="20">
        <f t="shared" si="18"/>
        <v>11</v>
      </c>
      <c r="P610" s="20">
        <f t="shared" si="18"/>
        <v>11</v>
      </c>
      <c r="Q610" s="20">
        <f t="shared" si="18"/>
        <v>11</v>
      </c>
      <c r="R610" s="20">
        <f t="shared" si="18"/>
        <v>11</v>
      </c>
    </row>
    <row r="611" spans="1:19">
      <c r="A611" s="175" t="s">
        <v>28</v>
      </c>
      <c r="B611" s="176"/>
      <c r="C611" s="21">
        <f>C610/(SUM(S581:S604))</f>
        <v>0.45833333333333331</v>
      </c>
      <c r="D611" s="21">
        <f>D610/(SUM(S581:S604))</f>
        <v>0.625</v>
      </c>
      <c r="E611" s="21">
        <f>E610/(SUM(S581:S604))</f>
        <v>0.625</v>
      </c>
      <c r="F611" s="21">
        <f>F610/(SUM(S581:S604))</f>
        <v>0.625</v>
      </c>
      <c r="G611" s="21">
        <f>G610/(SUM(S581:S604))</f>
        <v>0.625</v>
      </c>
      <c r="H611" s="21">
        <f>H610/(SUM(S581:S604))</f>
        <v>0.625</v>
      </c>
      <c r="I611" s="21">
        <f>I610/(SUM(S581:S604))</f>
        <v>0.625</v>
      </c>
      <c r="J611" s="21">
        <f>J610/(SUM(S581:S604))</f>
        <v>0.625</v>
      </c>
      <c r="K611" s="21">
        <f>K610/(SUM(S581:S604))</f>
        <v>0</v>
      </c>
      <c r="L611" s="21">
        <f>L610/(SUM(S581:S604))</f>
        <v>0.45833333333333331</v>
      </c>
      <c r="M611" s="21">
        <f>M610/(SUM(S581:S604))</f>
        <v>0.45833333333333331</v>
      </c>
      <c r="N611" s="21">
        <f>N610/(SUM(S581:S604))</f>
        <v>0.45833333333333331</v>
      </c>
      <c r="O611" s="21">
        <f>O610/(SUM(S581:S604))</f>
        <v>0.45833333333333331</v>
      </c>
      <c r="P611" s="21">
        <f>P610/(SUM(S581:S604))</f>
        <v>0.45833333333333331</v>
      </c>
      <c r="Q611" s="21">
        <f>Q610/(SUM(S581:S604))</f>
        <v>0.45833333333333331</v>
      </c>
      <c r="R611" s="21">
        <f>R610/(SUM(S581:S604))</f>
        <v>0.45833333333333331</v>
      </c>
    </row>
    <row r="613" spans="1:19">
      <c r="A613" s="1">
        <v>20</v>
      </c>
      <c r="B613" s="2">
        <v>0</v>
      </c>
      <c r="C613" s="104">
        <v>0</v>
      </c>
      <c r="D613" s="114">
        <v>28.082169</v>
      </c>
      <c r="E613" s="114">
        <v>0.36007099999999997</v>
      </c>
      <c r="F613" s="114">
        <v>1.2754970000000001</v>
      </c>
      <c r="G613" s="114">
        <v>1.6212530000000001</v>
      </c>
      <c r="H613" s="114">
        <v>2.8967499999999999</v>
      </c>
      <c r="I613" s="114">
        <v>2.3450669999999998</v>
      </c>
      <c r="J613" s="108">
        <v>22</v>
      </c>
      <c r="K613" s="104" t="s">
        <v>110</v>
      </c>
      <c r="L613" s="104">
        <v>0</v>
      </c>
      <c r="M613" s="104">
        <v>0</v>
      </c>
      <c r="N613" s="126">
        <v>0</v>
      </c>
      <c r="O613" s="104">
        <v>0</v>
      </c>
      <c r="P613" s="104">
        <v>0</v>
      </c>
      <c r="Q613" s="104">
        <v>0</v>
      </c>
      <c r="R613" s="127">
        <v>0</v>
      </c>
      <c r="S613">
        <v>1</v>
      </c>
    </row>
    <row r="614" spans="1:19">
      <c r="A614" s="1">
        <v>20</v>
      </c>
      <c r="B614" s="2">
        <v>4.1666666666666664E-2</v>
      </c>
      <c r="C614" s="104">
        <v>0</v>
      </c>
      <c r="D614" s="114">
        <v>28.330112</v>
      </c>
      <c r="E614" s="114">
        <v>0.310006</v>
      </c>
      <c r="F614" s="114">
        <v>2.1554989999999998</v>
      </c>
      <c r="G614" s="114">
        <v>1.5737540000000001</v>
      </c>
      <c r="H614" s="114">
        <v>3.7292540000000001</v>
      </c>
      <c r="I614" s="114">
        <v>2.0114390000000002</v>
      </c>
      <c r="J614" s="108">
        <v>22</v>
      </c>
      <c r="K614" s="104" t="s">
        <v>110</v>
      </c>
      <c r="L614" s="104">
        <v>0</v>
      </c>
      <c r="M614" s="104">
        <v>0</v>
      </c>
      <c r="N614" s="126">
        <v>0</v>
      </c>
      <c r="O614" s="104">
        <v>0</v>
      </c>
      <c r="P614" s="104">
        <v>0</v>
      </c>
      <c r="Q614" s="104">
        <v>0</v>
      </c>
      <c r="R614" s="127">
        <v>0</v>
      </c>
      <c r="S614">
        <v>1</v>
      </c>
    </row>
    <row r="615" spans="1:19">
      <c r="A615" s="1">
        <v>20</v>
      </c>
      <c r="B615" s="2">
        <v>8.3333333333333301E-2</v>
      </c>
      <c r="C615" s="104">
        <v>0</v>
      </c>
      <c r="D615" s="114">
        <v>30.638877999999998</v>
      </c>
      <c r="E615" s="114">
        <v>0.30614400000000003</v>
      </c>
      <c r="F615" s="114">
        <v>1.183081</v>
      </c>
      <c r="G615" s="114">
        <v>6.4476000000000006E-2</v>
      </c>
      <c r="H615" s="114">
        <v>1.247557</v>
      </c>
      <c r="I615" s="114">
        <v>2.7966639999999998</v>
      </c>
      <c r="J615" s="108">
        <v>22</v>
      </c>
      <c r="K615" s="104" t="s">
        <v>110</v>
      </c>
      <c r="L615" s="104">
        <v>0</v>
      </c>
      <c r="M615" s="104">
        <v>0</v>
      </c>
      <c r="N615" s="126">
        <v>0</v>
      </c>
      <c r="O615" s="104">
        <v>0</v>
      </c>
      <c r="P615" s="104">
        <v>0</v>
      </c>
      <c r="Q615" s="104">
        <v>0</v>
      </c>
      <c r="R615" s="127">
        <v>0</v>
      </c>
      <c r="S615">
        <v>1</v>
      </c>
    </row>
    <row r="616" spans="1:19">
      <c r="A616" s="1">
        <v>20</v>
      </c>
      <c r="B616" s="2">
        <v>0.125</v>
      </c>
      <c r="C616" s="104">
        <v>0</v>
      </c>
      <c r="D616" s="114">
        <v>31.347014999999999</v>
      </c>
      <c r="E616" s="114">
        <v>0.29568299999999997</v>
      </c>
      <c r="F616" s="114">
        <v>0.94269999999999998</v>
      </c>
      <c r="G616" s="114">
        <v>-3.7950000000000002E-3</v>
      </c>
      <c r="H616" s="114">
        <v>0.93890499999999999</v>
      </c>
      <c r="I616" s="114">
        <v>3.066589</v>
      </c>
      <c r="J616" s="108">
        <v>23</v>
      </c>
      <c r="K616" s="104" t="s">
        <v>110</v>
      </c>
      <c r="L616" s="104">
        <v>0</v>
      </c>
      <c r="M616" s="104">
        <v>0</v>
      </c>
      <c r="N616" s="126">
        <v>0</v>
      </c>
      <c r="O616" s="104">
        <v>0</v>
      </c>
      <c r="P616" s="104">
        <v>0</v>
      </c>
      <c r="Q616" s="104">
        <v>0</v>
      </c>
      <c r="R616" s="127">
        <v>0</v>
      </c>
      <c r="S616">
        <v>1</v>
      </c>
    </row>
    <row r="617" spans="1:19">
      <c r="A617" s="1">
        <v>20</v>
      </c>
      <c r="B617" s="2">
        <v>0.16666666666666699</v>
      </c>
      <c r="C617" s="104">
        <v>0</v>
      </c>
      <c r="D617" s="114">
        <v>30.072952000000001</v>
      </c>
      <c r="E617" s="114">
        <v>0.285109</v>
      </c>
      <c r="F617" s="114">
        <v>1.015212</v>
      </c>
      <c r="G617" s="114">
        <v>7.1565000000000004E-2</v>
      </c>
      <c r="H617" s="114">
        <v>1.0867770000000001</v>
      </c>
      <c r="I617" s="114">
        <v>2.0033310000000002</v>
      </c>
      <c r="J617" s="108">
        <v>24</v>
      </c>
      <c r="K617" s="104" t="s">
        <v>110</v>
      </c>
      <c r="L617" s="104">
        <v>0</v>
      </c>
      <c r="M617" s="104">
        <v>0</v>
      </c>
      <c r="N617" s="126">
        <v>0</v>
      </c>
      <c r="O617" s="104">
        <v>0</v>
      </c>
      <c r="P617" s="104">
        <v>0</v>
      </c>
      <c r="Q617" s="104">
        <v>0</v>
      </c>
      <c r="R617" s="127">
        <v>0</v>
      </c>
      <c r="S617">
        <v>1</v>
      </c>
    </row>
    <row r="618" spans="1:19">
      <c r="A618" s="1">
        <v>20</v>
      </c>
      <c r="B618" s="2">
        <v>0.20833333333333301</v>
      </c>
      <c r="C618" s="104">
        <v>0</v>
      </c>
      <c r="D618" s="114">
        <v>31.398754</v>
      </c>
      <c r="E618" s="114">
        <v>0.30158699999999999</v>
      </c>
      <c r="F618" s="114">
        <v>1.147416</v>
      </c>
      <c r="G618" s="114">
        <v>0.39281100000000002</v>
      </c>
      <c r="H618" s="114">
        <v>1.540227</v>
      </c>
      <c r="I618" s="114">
        <v>2.582036</v>
      </c>
      <c r="J618" s="108">
        <v>22</v>
      </c>
      <c r="K618" s="104" t="s">
        <v>110</v>
      </c>
      <c r="L618" s="104">
        <v>0</v>
      </c>
      <c r="M618" s="104">
        <v>0</v>
      </c>
      <c r="N618" s="126">
        <v>0</v>
      </c>
      <c r="O618" s="104">
        <v>0</v>
      </c>
      <c r="P618" s="104">
        <v>0</v>
      </c>
      <c r="Q618" s="104">
        <v>0</v>
      </c>
      <c r="R618" s="127">
        <v>0</v>
      </c>
      <c r="S618">
        <v>1</v>
      </c>
    </row>
    <row r="619" spans="1:19">
      <c r="A619" s="1">
        <v>20</v>
      </c>
      <c r="B619" s="2">
        <v>0.25</v>
      </c>
      <c r="C619" s="104">
        <v>0</v>
      </c>
      <c r="D619" s="114">
        <v>32.341560000000001</v>
      </c>
      <c r="E619" s="114">
        <v>0.32937699999999998</v>
      </c>
      <c r="F619" s="114">
        <v>1.2480329999999999</v>
      </c>
      <c r="G619" s="114">
        <v>1.7995300000000001</v>
      </c>
      <c r="H619" s="114">
        <v>3.0475620000000001</v>
      </c>
      <c r="I619" s="114">
        <v>2.396757</v>
      </c>
      <c r="J619" s="108">
        <v>31</v>
      </c>
      <c r="K619" s="104" t="s">
        <v>110</v>
      </c>
      <c r="L619" s="104">
        <v>0</v>
      </c>
      <c r="M619" s="104">
        <v>0</v>
      </c>
      <c r="N619" s="126">
        <v>0</v>
      </c>
      <c r="O619" s="104">
        <v>0</v>
      </c>
      <c r="P619" s="104">
        <v>0</v>
      </c>
      <c r="Q619" s="104">
        <v>0</v>
      </c>
      <c r="R619" s="127">
        <v>0</v>
      </c>
      <c r="S619">
        <v>1</v>
      </c>
    </row>
    <row r="620" spans="1:19">
      <c r="A620" s="1">
        <v>20</v>
      </c>
      <c r="B620" s="2">
        <v>0.29166666666666702</v>
      </c>
      <c r="C620" s="104">
        <v>0</v>
      </c>
      <c r="D620" s="114">
        <v>33.942757</v>
      </c>
      <c r="E620" s="114">
        <v>0.37890200000000002</v>
      </c>
      <c r="F620" s="114">
        <v>1.658609</v>
      </c>
      <c r="G620" s="114">
        <v>2.8042479999999999</v>
      </c>
      <c r="H620" s="114">
        <v>4.4628569999999996</v>
      </c>
      <c r="I620" s="114">
        <v>1.9586110000000001</v>
      </c>
      <c r="J620" s="108">
        <v>24</v>
      </c>
      <c r="K620" s="104" t="s">
        <v>110</v>
      </c>
      <c r="L620" s="104">
        <v>0</v>
      </c>
      <c r="M620" s="104">
        <v>0</v>
      </c>
      <c r="N620" s="126">
        <v>0</v>
      </c>
      <c r="O620" s="104">
        <v>0</v>
      </c>
      <c r="P620" s="104">
        <v>0</v>
      </c>
      <c r="Q620" s="104">
        <v>0</v>
      </c>
      <c r="R620" s="127">
        <v>0</v>
      </c>
      <c r="S620">
        <v>1</v>
      </c>
    </row>
    <row r="621" spans="1:19">
      <c r="A621" s="1">
        <v>20</v>
      </c>
      <c r="B621" s="2">
        <v>0.33333333333333298</v>
      </c>
      <c r="C621" s="104">
        <v>0</v>
      </c>
      <c r="D621" s="114">
        <v>32.919617000000002</v>
      </c>
      <c r="E621" s="114">
        <v>0.41732399999999997</v>
      </c>
      <c r="F621" s="114">
        <v>2.1237119999999998</v>
      </c>
      <c r="G621" s="114">
        <v>3.8488829999999998</v>
      </c>
      <c r="H621" s="114">
        <v>5.972594</v>
      </c>
      <c r="I621" s="114">
        <v>1.7568299999999999</v>
      </c>
      <c r="J621" s="108">
        <v>28</v>
      </c>
      <c r="K621" s="104" t="s">
        <v>110</v>
      </c>
      <c r="L621" s="104">
        <v>0</v>
      </c>
      <c r="M621" s="104">
        <v>0</v>
      </c>
      <c r="N621" s="126">
        <v>0</v>
      </c>
      <c r="O621" s="104">
        <v>0</v>
      </c>
      <c r="P621" s="104">
        <v>0</v>
      </c>
      <c r="Q621" s="104">
        <v>0</v>
      </c>
      <c r="R621" s="127">
        <v>0</v>
      </c>
      <c r="S621">
        <v>1</v>
      </c>
    </row>
    <row r="622" spans="1:19">
      <c r="A622" s="1">
        <v>20</v>
      </c>
      <c r="B622" s="2">
        <v>0.375</v>
      </c>
      <c r="C622" s="109">
        <v>27.1</v>
      </c>
      <c r="D622" s="108">
        <v>35.700000000000003</v>
      </c>
      <c r="E622" s="108">
        <v>0.36</v>
      </c>
      <c r="F622" s="108">
        <v>1.88</v>
      </c>
      <c r="G622" s="108">
        <v>2.42</v>
      </c>
      <c r="H622" s="108">
        <v>4.3099999999999996</v>
      </c>
      <c r="I622" s="108">
        <v>1.53</v>
      </c>
      <c r="J622" s="108">
        <v>31</v>
      </c>
      <c r="K622" s="104" t="s">
        <v>110</v>
      </c>
      <c r="L622" s="109">
        <v>29.5</v>
      </c>
      <c r="M622" s="109">
        <v>59.1</v>
      </c>
      <c r="N622" s="110">
        <v>1012</v>
      </c>
      <c r="O622" s="109">
        <v>743</v>
      </c>
      <c r="P622" s="108">
        <v>5.16</v>
      </c>
      <c r="Q622" s="108">
        <v>71.16</v>
      </c>
      <c r="R622" s="111">
        <v>0</v>
      </c>
      <c r="S622">
        <v>1</v>
      </c>
    </row>
    <row r="623" spans="1:19">
      <c r="A623" s="1">
        <v>20</v>
      </c>
      <c r="B623" s="2">
        <v>0.41666666666666702</v>
      </c>
      <c r="C623" s="17">
        <v>27.3</v>
      </c>
      <c r="D623" s="16">
        <v>36.06</v>
      </c>
      <c r="E623" s="16">
        <v>0.34</v>
      </c>
      <c r="F623" s="16">
        <v>1.9</v>
      </c>
      <c r="G623" s="16">
        <v>2.1</v>
      </c>
      <c r="H623" s="16">
        <v>4</v>
      </c>
      <c r="I623" s="16">
        <v>3.53</v>
      </c>
      <c r="J623" s="16">
        <v>26</v>
      </c>
      <c r="K623" s="104" t="s">
        <v>110</v>
      </c>
      <c r="L623" s="17">
        <v>29.6</v>
      </c>
      <c r="M623" s="17">
        <v>57.4</v>
      </c>
      <c r="N623" s="19">
        <v>1011.9</v>
      </c>
      <c r="O623" s="17">
        <v>878</v>
      </c>
      <c r="P623" s="16">
        <v>5.5</v>
      </c>
      <c r="Q623" s="16">
        <v>71.98</v>
      </c>
      <c r="R623" s="18">
        <v>0</v>
      </c>
      <c r="S623">
        <v>1</v>
      </c>
    </row>
    <row r="624" spans="1:19">
      <c r="A624" s="1">
        <v>20</v>
      </c>
      <c r="B624" s="2">
        <v>0.45833333333333298</v>
      </c>
      <c r="C624" s="17">
        <v>27.2</v>
      </c>
      <c r="D624" s="16">
        <v>35.75</v>
      </c>
      <c r="E624" s="16">
        <v>0.34</v>
      </c>
      <c r="F624" s="16">
        <v>1.97</v>
      </c>
      <c r="G624" s="16">
        <v>1.84</v>
      </c>
      <c r="H624" s="16">
        <v>3.82</v>
      </c>
      <c r="I624" s="16">
        <v>2.73</v>
      </c>
      <c r="J624" s="16">
        <v>29</v>
      </c>
      <c r="K624" s="104" t="s">
        <v>110</v>
      </c>
      <c r="L624" s="17">
        <v>30</v>
      </c>
      <c r="M624" s="17">
        <v>55.2</v>
      </c>
      <c r="N624" s="19">
        <v>1011.5</v>
      </c>
      <c r="O624" s="17">
        <v>948</v>
      </c>
      <c r="P624" s="16">
        <v>5.32</v>
      </c>
      <c r="Q624" s="16">
        <v>75.48</v>
      </c>
      <c r="R624" s="18">
        <v>0</v>
      </c>
      <c r="S624">
        <v>1</v>
      </c>
    </row>
    <row r="625" spans="1:19">
      <c r="A625" s="1">
        <v>20</v>
      </c>
      <c r="B625" s="2">
        <v>0.5</v>
      </c>
      <c r="C625" s="17">
        <v>27.5</v>
      </c>
      <c r="D625" s="16">
        <v>36.200000000000003</v>
      </c>
      <c r="E625" s="16">
        <v>0.31</v>
      </c>
      <c r="F625" s="16">
        <v>2.0499999999999998</v>
      </c>
      <c r="G625" s="16">
        <v>1.53</v>
      </c>
      <c r="H625" s="16">
        <v>3.58</v>
      </c>
      <c r="I625" s="16">
        <v>1.37</v>
      </c>
      <c r="J625" s="16">
        <v>18</v>
      </c>
      <c r="K625" s="104" t="s">
        <v>110</v>
      </c>
      <c r="L625" s="17">
        <v>30.2</v>
      </c>
      <c r="M625" s="17">
        <v>53.1</v>
      </c>
      <c r="N625" s="19">
        <v>1011.1</v>
      </c>
      <c r="O625" s="17">
        <v>851</v>
      </c>
      <c r="P625" s="16">
        <v>5.29</v>
      </c>
      <c r="Q625" s="16">
        <v>63.68</v>
      </c>
      <c r="R625" s="18">
        <v>0</v>
      </c>
      <c r="S625">
        <v>1</v>
      </c>
    </row>
    <row r="626" spans="1:19">
      <c r="A626" s="1">
        <v>20</v>
      </c>
      <c r="B626" s="2">
        <v>0.54166666666666696</v>
      </c>
      <c r="C626" s="17">
        <v>26.9</v>
      </c>
      <c r="D626" s="16">
        <v>35.799999999999997</v>
      </c>
      <c r="E626" s="16">
        <v>0.34</v>
      </c>
      <c r="F626" s="16">
        <v>2.4900000000000002</v>
      </c>
      <c r="G626" s="16">
        <v>1.46</v>
      </c>
      <c r="H626" s="16">
        <v>3.95</v>
      </c>
      <c r="I626" s="16">
        <v>1.1599999999999999</v>
      </c>
      <c r="J626" s="16">
        <v>23</v>
      </c>
      <c r="K626" s="104" t="s">
        <v>110</v>
      </c>
      <c r="L626" s="17">
        <v>30.1</v>
      </c>
      <c r="M626" s="17">
        <v>52.7</v>
      </c>
      <c r="N626" s="19">
        <v>1010.1</v>
      </c>
      <c r="O626" s="17">
        <v>942</v>
      </c>
      <c r="P626" s="16">
        <v>4.93</v>
      </c>
      <c r="Q626" s="16">
        <v>64.09</v>
      </c>
      <c r="R626" s="18">
        <v>0</v>
      </c>
      <c r="S626">
        <v>1</v>
      </c>
    </row>
    <row r="627" spans="1:19">
      <c r="A627" s="1">
        <v>20</v>
      </c>
      <c r="B627" s="2">
        <v>0.58333333333333304</v>
      </c>
      <c r="C627" s="17">
        <v>27.1</v>
      </c>
      <c r="D627" s="16">
        <v>34.44</v>
      </c>
      <c r="E627" s="16">
        <v>0.32</v>
      </c>
      <c r="F627" s="16">
        <v>1.85</v>
      </c>
      <c r="G627" s="16">
        <v>1.72</v>
      </c>
      <c r="H627" s="16">
        <v>3.57</v>
      </c>
      <c r="I627" s="16">
        <v>1.31</v>
      </c>
      <c r="J627" s="16">
        <v>19</v>
      </c>
      <c r="K627" s="104" t="s">
        <v>110</v>
      </c>
      <c r="L627" s="17">
        <v>30.2</v>
      </c>
      <c r="M627" s="17">
        <v>54.1</v>
      </c>
      <c r="N627" s="19">
        <v>1009.5</v>
      </c>
      <c r="O627" s="17">
        <v>835</v>
      </c>
      <c r="P627" s="16">
        <v>4.5999999999999996</v>
      </c>
      <c r="Q627" s="16">
        <v>61.32</v>
      </c>
      <c r="R627" s="18">
        <v>0</v>
      </c>
      <c r="S627">
        <v>1</v>
      </c>
    </row>
    <row r="628" spans="1:19">
      <c r="A628" s="1">
        <v>20</v>
      </c>
      <c r="B628" s="2">
        <v>0.625</v>
      </c>
      <c r="C628" s="17">
        <v>27.2</v>
      </c>
      <c r="D628" s="16">
        <v>34.049999999999997</v>
      </c>
      <c r="E628" s="16">
        <v>0.32</v>
      </c>
      <c r="F628" s="16">
        <v>1.8</v>
      </c>
      <c r="G628" s="16">
        <v>1.77</v>
      </c>
      <c r="H628" s="16">
        <v>3.57</v>
      </c>
      <c r="I628" s="16">
        <v>1.49</v>
      </c>
      <c r="J628" s="16">
        <v>21</v>
      </c>
      <c r="K628" s="104" t="s">
        <v>110</v>
      </c>
      <c r="L628" s="17">
        <v>30.2</v>
      </c>
      <c r="M628" s="17">
        <v>53.3</v>
      </c>
      <c r="N628" s="19">
        <v>1009</v>
      </c>
      <c r="O628" s="17">
        <v>654</v>
      </c>
      <c r="P628" s="16">
        <v>4.42</v>
      </c>
      <c r="Q628" s="16">
        <v>55.24</v>
      </c>
      <c r="R628" s="18">
        <v>0</v>
      </c>
      <c r="S628">
        <v>1</v>
      </c>
    </row>
    <row r="629" spans="1:19">
      <c r="A629" s="1">
        <v>20</v>
      </c>
      <c r="B629" s="2">
        <v>0.66666666666666696</v>
      </c>
      <c r="C629" s="17">
        <v>27.5</v>
      </c>
      <c r="D629" s="16">
        <v>33.479999999999997</v>
      </c>
      <c r="E629" s="16">
        <v>0.33</v>
      </c>
      <c r="F629" s="16">
        <v>1.66</v>
      </c>
      <c r="G629" s="16">
        <v>1.79</v>
      </c>
      <c r="H629" s="16">
        <v>3.45</v>
      </c>
      <c r="I629" s="16">
        <v>1.81</v>
      </c>
      <c r="J629" s="16">
        <v>29</v>
      </c>
      <c r="K629" s="104" t="s">
        <v>110</v>
      </c>
      <c r="L629" s="17">
        <v>29.9</v>
      </c>
      <c r="M629" s="17">
        <v>56.3</v>
      </c>
      <c r="N629" s="19">
        <v>1008.5</v>
      </c>
      <c r="O629" s="17">
        <v>392</v>
      </c>
      <c r="P629" s="16">
        <v>4.79</v>
      </c>
      <c r="Q629" s="16">
        <v>33.200000000000003</v>
      </c>
      <c r="R629" s="18">
        <v>0</v>
      </c>
      <c r="S629">
        <v>1</v>
      </c>
    </row>
    <row r="630" spans="1:19">
      <c r="A630" s="1">
        <v>20</v>
      </c>
      <c r="B630" s="2">
        <v>0.70833333333333304</v>
      </c>
      <c r="C630" s="17">
        <v>27.2</v>
      </c>
      <c r="D630" s="16">
        <v>32.340000000000003</v>
      </c>
      <c r="E630" s="16">
        <v>0.34</v>
      </c>
      <c r="F630" s="16">
        <v>2</v>
      </c>
      <c r="G630" s="16">
        <v>1.95</v>
      </c>
      <c r="H630" s="16">
        <v>3.95</v>
      </c>
      <c r="I630" s="16">
        <v>1.63</v>
      </c>
      <c r="J630" s="16">
        <v>27</v>
      </c>
      <c r="K630" s="104" t="s">
        <v>110</v>
      </c>
      <c r="L630" s="17">
        <v>29</v>
      </c>
      <c r="M630" s="17">
        <v>61.3</v>
      </c>
      <c r="N630" s="19">
        <v>1008.6</v>
      </c>
      <c r="O630" s="17">
        <v>135</v>
      </c>
      <c r="P630" s="16">
        <v>4.07</v>
      </c>
      <c r="Q630" s="16">
        <v>35.89</v>
      </c>
      <c r="R630" s="18">
        <v>0</v>
      </c>
      <c r="S630">
        <v>1</v>
      </c>
    </row>
    <row r="631" spans="1:19">
      <c r="A631" s="1">
        <v>20</v>
      </c>
      <c r="B631" s="2">
        <v>0.75</v>
      </c>
      <c r="C631" s="17">
        <v>26.5</v>
      </c>
      <c r="D631" s="16">
        <v>28.25</v>
      </c>
      <c r="E631" s="16">
        <v>0.49</v>
      </c>
      <c r="F631" s="16">
        <v>3.84</v>
      </c>
      <c r="G631" s="16">
        <v>3.89</v>
      </c>
      <c r="H631" s="16">
        <v>7.73</v>
      </c>
      <c r="I631" s="16">
        <v>1.75</v>
      </c>
      <c r="J631" s="16">
        <v>31</v>
      </c>
      <c r="K631" s="104" t="s">
        <v>110</v>
      </c>
      <c r="L631" s="17">
        <v>27.9</v>
      </c>
      <c r="M631" s="17">
        <v>68.5</v>
      </c>
      <c r="N631" s="19">
        <v>1009.4</v>
      </c>
      <c r="O631" s="17">
        <v>7</v>
      </c>
      <c r="P631" s="16">
        <v>3.02</v>
      </c>
      <c r="Q631" s="16">
        <v>42.91</v>
      </c>
      <c r="R631" s="18">
        <v>0</v>
      </c>
      <c r="S631">
        <v>1</v>
      </c>
    </row>
    <row r="632" spans="1:19">
      <c r="A632" s="1">
        <v>20</v>
      </c>
      <c r="B632" s="2">
        <v>0.79166666666666696</v>
      </c>
      <c r="C632" s="17">
        <v>26.4</v>
      </c>
      <c r="D632" s="16">
        <v>28.98</v>
      </c>
      <c r="E632" s="16">
        <v>0.35</v>
      </c>
      <c r="F632" s="16">
        <v>1.29</v>
      </c>
      <c r="G632" s="16">
        <v>2.8</v>
      </c>
      <c r="H632" s="16">
        <v>4.09</v>
      </c>
      <c r="I632" s="16">
        <v>1.92</v>
      </c>
      <c r="J632" s="16">
        <v>26</v>
      </c>
      <c r="K632" s="104" t="s">
        <v>110</v>
      </c>
      <c r="L632" s="17">
        <v>27.6</v>
      </c>
      <c r="M632" s="17">
        <v>72.099999999999994</v>
      </c>
      <c r="N632" s="19">
        <v>1010.1</v>
      </c>
      <c r="O632" s="17">
        <v>2</v>
      </c>
      <c r="P632" s="16">
        <v>3.28</v>
      </c>
      <c r="Q632" s="16">
        <v>46.95</v>
      </c>
      <c r="R632" s="18">
        <v>0</v>
      </c>
      <c r="S632">
        <v>1</v>
      </c>
    </row>
    <row r="633" spans="1:19">
      <c r="A633" s="1">
        <v>20</v>
      </c>
      <c r="B633" s="2">
        <v>0.83333333333333304</v>
      </c>
      <c r="C633" s="17">
        <v>26.5</v>
      </c>
      <c r="D633" s="16">
        <v>30.15</v>
      </c>
      <c r="E633" s="16">
        <v>0.33</v>
      </c>
      <c r="F633" s="16">
        <v>1.18</v>
      </c>
      <c r="G633" s="16">
        <v>2.38</v>
      </c>
      <c r="H633" s="16">
        <v>3.56</v>
      </c>
      <c r="I633" s="16">
        <v>2.72</v>
      </c>
      <c r="J633" s="16">
        <v>26</v>
      </c>
      <c r="K633" s="104" t="s">
        <v>110</v>
      </c>
      <c r="L633" s="17">
        <v>27.4</v>
      </c>
      <c r="M633" s="17">
        <v>73.7</v>
      </c>
      <c r="N633" s="19">
        <v>1010.8</v>
      </c>
      <c r="O633" s="17">
        <v>2</v>
      </c>
      <c r="P633" s="16">
        <v>3.1</v>
      </c>
      <c r="Q633" s="16">
        <v>43.98</v>
      </c>
      <c r="R633" s="18">
        <v>0</v>
      </c>
      <c r="S633">
        <v>1</v>
      </c>
    </row>
    <row r="634" spans="1:19">
      <c r="A634" s="1">
        <v>20</v>
      </c>
      <c r="B634" s="2">
        <v>0.875</v>
      </c>
      <c r="C634" s="17">
        <v>26.6</v>
      </c>
      <c r="D634" s="16">
        <v>32.049999999999997</v>
      </c>
      <c r="E634" s="16">
        <v>0.31</v>
      </c>
      <c r="F634" s="16">
        <v>1.1100000000000001</v>
      </c>
      <c r="G634" s="16">
        <v>1.65</v>
      </c>
      <c r="H634" s="16">
        <v>2.76</v>
      </c>
      <c r="I634" s="16">
        <v>2.72</v>
      </c>
      <c r="J634" s="16">
        <v>25</v>
      </c>
      <c r="K634" s="104" t="s">
        <v>110</v>
      </c>
      <c r="L634" s="17">
        <v>27.3</v>
      </c>
      <c r="M634" s="17">
        <v>74.3</v>
      </c>
      <c r="N634" s="19">
        <v>1011.5</v>
      </c>
      <c r="O634" s="17">
        <v>2</v>
      </c>
      <c r="P634" s="16">
        <v>3.21</v>
      </c>
      <c r="Q634" s="16">
        <v>45.65</v>
      </c>
      <c r="R634" s="18">
        <v>0</v>
      </c>
      <c r="S634">
        <v>1</v>
      </c>
    </row>
    <row r="635" spans="1:19">
      <c r="A635" s="1">
        <v>20</v>
      </c>
      <c r="B635" s="2">
        <v>0.91666666666666696</v>
      </c>
      <c r="C635" s="17">
        <v>26.7</v>
      </c>
      <c r="D635" s="16">
        <v>31.73</v>
      </c>
      <c r="E635" s="16">
        <v>0.31</v>
      </c>
      <c r="F635" s="16">
        <v>1.1200000000000001</v>
      </c>
      <c r="G635" s="16">
        <v>1.88</v>
      </c>
      <c r="H635" s="16">
        <v>3</v>
      </c>
      <c r="I635" s="16">
        <v>2.82</v>
      </c>
      <c r="J635" s="16">
        <v>27</v>
      </c>
      <c r="K635" s="104" t="s">
        <v>110</v>
      </c>
      <c r="L635" s="17">
        <v>27.2</v>
      </c>
      <c r="M635" s="17">
        <v>74.400000000000006</v>
      </c>
      <c r="N635" s="19">
        <v>1012.1</v>
      </c>
      <c r="O635" s="17">
        <v>2</v>
      </c>
      <c r="P635" s="16">
        <v>2.94</v>
      </c>
      <c r="Q635" s="16">
        <v>52.6</v>
      </c>
      <c r="R635" s="18">
        <v>0</v>
      </c>
      <c r="S635">
        <v>1</v>
      </c>
    </row>
    <row r="636" spans="1:19">
      <c r="A636" s="1">
        <v>20</v>
      </c>
      <c r="B636" s="2">
        <v>0.95833333333333304</v>
      </c>
      <c r="C636" s="17">
        <v>26.7</v>
      </c>
      <c r="D636" s="16">
        <v>33.799999999999997</v>
      </c>
      <c r="E636" s="16">
        <v>0.3</v>
      </c>
      <c r="F636" s="16">
        <v>1.17</v>
      </c>
      <c r="G636" s="16">
        <v>1.47</v>
      </c>
      <c r="H636" s="16">
        <v>2.64</v>
      </c>
      <c r="I636" s="16">
        <v>2.31</v>
      </c>
      <c r="J636" s="16">
        <v>24</v>
      </c>
      <c r="K636" s="104" t="s">
        <v>110</v>
      </c>
      <c r="L636" s="17">
        <v>27.1</v>
      </c>
      <c r="M636" s="17">
        <v>73.099999999999994</v>
      </c>
      <c r="N636" s="19">
        <v>1012.1</v>
      </c>
      <c r="O636" s="17">
        <v>2</v>
      </c>
      <c r="P636" s="16">
        <v>3.12</v>
      </c>
      <c r="Q636" s="16">
        <v>53.84</v>
      </c>
      <c r="R636" s="18">
        <v>0</v>
      </c>
      <c r="S636">
        <v>1</v>
      </c>
    </row>
    <row r="638" spans="1:19">
      <c r="A638" s="169" t="s">
        <v>39</v>
      </c>
      <c r="B638" s="170"/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</row>
    <row r="639" spans="1:19">
      <c r="A639" s="167" t="s">
        <v>2</v>
      </c>
      <c r="B639" s="168"/>
      <c r="C639" s="17">
        <v>9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24</v>
      </c>
      <c r="L639" s="17">
        <v>9</v>
      </c>
      <c r="M639" s="17">
        <v>9</v>
      </c>
      <c r="N639" s="17">
        <v>9</v>
      </c>
      <c r="O639" s="17">
        <v>9</v>
      </c>
      <c r="P639" s="17">
        <v>9</v>
      </c>
      <c r="Q639" s="17">
        <v>9</v>
      </c>
      <c r="R639" s="17">
        <v>9</v>
      </c>
    </row>
    <row r="640" spans="1:19">
      <c r="A640" s="163" t="s">
        <v>3</v>
      </c>
      <c r="B640" s="164"/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</row>
    <row r="641" spans="1:19">
      <c r="A641" s="165" t="s">
        <v>4</v>
      </c>
      <c r="B641" s="166"/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</row>
    <row r="642" spans="1:19">
      <c r="A642" s="173" t="s">
        <v>27</v>
      </c>
      <c r="B642" s="174"/>
      <c r="C642" s="20">
        <f t="shared" ref="C642:R642" si="19">24-C638-C639-C640-C641</f>
        <v>15</v>
      </c>
      <c r="D642" s="20">
        <f t="shared" si="19"/>
        <v>24</v>
      </c>
      <c r="E642" s="20">
        <f t="shared" si="19"/>
        <v>24</v>
      </c>
      <c r="F642" s="20">
        <f t="shared" si="19"/>
        <v>24</v>
      </c>
      <c r="G642" s="20">
        <f t="shared" si="19"/>
        <v>24</v>
      </c>
      <c r="H642" s="20">
        <f t="shared" si="19"/>
        <v>24</v>
      </c>
      <c r="I642" s="20">
        <f t="shared" si="19"/>
        <v>24</v>
      </c>
      <c r="J642" s="20">
        <f t="shared" si="19"/>
        <v>24</v>
      </c>
      <c r="K642" s="20">
        <f t="shared" si="19"/>
        <v>0</v>
      </c>
      <c r="L642" s="20">
        <f t="shared" si="19"/>
        <v>15</v>
      </c>
      <c r="M642" s="20">
        <f t="shared" si="19"/>
        <v>15</v>
      </c>
      <c r="N642" s="20">
        <f t="shared" si="19"/>
        <v>15</v>
      </c>
      <c r="O642" s="20">
        <f t="shared" si="19"/>
        <v>15</v>
      </c>
      <c r="P642" s="20">
        <f t="shared" si="19"/>
        <v>15</v>
      </c>
      <c r="Q642" s="20">
        <f t="shared" si="19"/>
        <v>15</v>
      </c>
      <c r="R642" s="20">
        <f t="shared" si="19"/>
        <v>15</v>
      </c>
    </row>
    <row r="643" spans="1:19">
      <c r="A643" s="175" t="s">
        <v>28</v>
      </c>
      <c r="B643" s="176"/>
      <c r="C643" s="21">
        <f>C642/(SUM(S613:S636))</f>
        <v>0.625</v>
      </c>
      <c r="D643" s="21">
        <f>D642/(SUM(S613:S636))</f>
        <v>1</v>
      </c>
      <c r="E643" s="21">
        <f>E642/(SUM(S613:S636))</f>
        <v>1</v>
      </c>
      <c r="F643" s="21">
        <f>F642/(SUM(S613:S636))</f>
        <v>1</v>
      </c>
      <c r="G643" s="21">
        <f>G642/(SUM(S613:S636))</f>
        <v>1</v>
      </c>
      <c r="H643" s="21">
        <f>H642/(SUM(S613:S636))</f>
        <v>1</v>
      </c>
      <c r="I643" s="21">
        <f>I642/(SUM(S613:S636))</f>
        <v>1</v>
      </c>
      <c r="J643" s="21">
        <f>J642/(SUM(S613:S636))</f>
        <v>1</v>
      </c>
      <c r="K643" s="21">
        <f>K642/(SUM(S613:S636))</f>
        <v>0</v>
      </c>
      <c r="L643" s="21">
        <f>L642/(SUM(S613:S636))</f>
        <v>0.625</v>
      </c>
      <c r="M643" s="21">
        <f>M642/(SUM(S613:S636))</f>
        <v>0.625</v>
      </c>
      <c r="N643" s="21">
        <f>N642/(SUM(S613:S636))</f>
        <v>0.625</v>
      </c>
      <c r="O643" s="21">
        <f>O642/(SUM(S613:S636))</f>
        <v>0.625</v>
      </c>
      <c r="P643" s="21">
        <f>P642/(SUM(S613:S636))</f>
        <v>0.625</v>
      </c>
      <c r="Q643" s="21">
        <f>Q642/(SUM(S613:S636))</f>
        <v>0.625</v>
      </c>
      <c r="R643" s="21">
        <f>R642/(SUM(S613:S636))</f>
        <v>0.625</v>
      </c>
    </row>
    <row r="645" spans="1:19">
      <c r="A645" s="1">
        <v>21</v>
      </c>
      <c r="B645" s="2">
        <v>0</v>
      </c>
      <c r="C645" s="17">
        <v>26.7</v>
      </c>
      <c r="D645" s="16">
        <v>34.81</v>
      </c>
      <c r="E645" s="16">
        <v>0.28999999999999998</v>
      </c>
      <c r="F645" s="16">
        <v>1.1100000000000001</v>
      </c>
      <c r="G645" s="16">
        <v>1.31</v>
      </c>
      <c r="H645" s="16">
        <v>2.42</v>
      </c>
      <c r="I645" s="16">
        <v>2.27</v>
      </c>
      <c r="J645" s="16">
        <v>24</v>
      </c>
      <c r="K645" s="104" t="s">
        <v>110</v>
      </c>
      <c r="L645" s="17">
        <v>27</v>
      </c>
      <c r="M645" s="17">
        <v>73.400000000000006</v>
      </c>
      <c r="N645" s="19">
        <v>1011.7</v>
      </c>
      <c r="O645" s="17">
        <v>2</v>
      </c>
      <c r="P645" s="17">
        <v>2.66</v>
      </c>
      <c r="Q645" s="16">
        <v>58.87</v>
      </c>
      <c r="R645" s="18">
        <v>0</v>
      </c>
      <c r="S645">
        <v>1</v>
      </c>
    </row>
    <row r="646" spans="1:19">
      <c r="A646" s="1">
        <v>21</v>
      </c>
      <c r="B646" s="2">
        <v>4.1666666666666664E-2</v>
      </c>
      <c r="C646" s="17">
        <v>26.6</v>
      </c>
      <c r="D646" s="16">
        <v>35.119999999999997</v>
      </c>
      <c r="E646" s="16">
        <v>0.27</v>
      </c>
      <c r="F646" s="16">
        <v>1.08</v>
      </c>
      <c r="G646" s="16">
        <v>0.41</v>
      </c>
      <c r="H646" s="16">
        <v>1.49</v>
      </c>
      <c r="I646" s="16">
        <v>1.71</v>
      </c>
      <c r="J646" s="16">
        <v>25</v>
      </c>
      <c r="K646" s="104" t="s">
        <v>110</v>
      </c>
      <c r="L646" s="17">
        <v>26.9</v>
      </c>
      <c r="M646" s="17">
        <v>72.599999999999994</v>
      </c>
      <c r="N646" s="19">
        <v>1011</v>
      </c>
      <c r="O646" s="17">
        <v>2</v>
      </c>
      <c r="P646" s="17">
        <v>3.07</v>
      </c>
      <c r="Q646" s="16">
        <v>64.510000000000005</v>
      </c>
      <c r="R646" s="18">
        <v>0</v>
      </c>
      <c r="S646">
        <v>1</v>
      </c>
    </row>
    <row r="647" spans="1:19">
      <c r="A647" s="1">
        <v>21</v>
      </c>
      <c r="B647" s="2">
        <v>8.3333333333333301E-2</v>
      </c>
      <c r="C647" s="17">
        <v>26.5</v>
      </c>
      <c r="D647" s="16">
        <v>35.25</v>
      </c>
      <c r="E647" s="16">
        <v>0.26</v>
      </c>
      <c r="F647" s="16">
        <v>1</v>
      </c>
      <c r="G647" s="16">
        <v>0.16</v>
      </c>
      <c r="H647" s="16">
        <v>1.1599999999999999</v>
      </c>
      <c r="I647" s="16">
        <v>1.98</v>
      </c>
      <c r="J647" s="16">
        <v>23</v>
      </c>
      <c r="K647" s="104" t="s">
        <v>110</v>
      </c>
      <c r="L647" s="17">
        <v>26.9</v>
      </c>
      <c r="M647" s="17">
        <v>72</v>
      </c>
      <c r="N647" s="19">
        <v>1010.7</v>
      </c>
      <c r="O647" s="17">
        <v>2</v>
      </c>
      <c r="P647" s="17">
        <v>2.86</v>
      </c>
      <c r="Q647" s="16">
        <v>63.27</v>
      </c>
      <c r="R647" s="18">
        <v>0</v>
      </c>
      <c r="S647">
        <v>1</v>
      </c>
    </row>
    <row r="648" spans="1:19">
      <c r="A648" s="1">
        <v>21</v>
      </c>
      <c r="B648" s="2">
        <v>0.125</v>
      </c>
      <c r="C648" s="17">
        <v>26.5</v>
      </c>
      <c r="D648" s="16">
        <v>34.68</v>
      </c>
      <c r="E648" s="16">
        <v>0.26</v>
      </c>
      <c r="F648" s="16">
        <v>1.07</v>
      </c>
      <c r="G648" s="16">
        <v>7.0000000000000007E-2</v>
      </c>
      <c r="H648" s="16">
        <v>1.1499999999999999</v>
      </c>
      <c r="I648" s="16">
        <v>2.3199999999999998</v>
      </c>
      <c r="J648" s="16">
        <v>21</v>
      </c>
      <c r="K648" s="104" t="s">
        <v>110</v>
      </c>
      <c r="L648" s="17">
        <v>26.8</v>
      </c>
      <c r="M648" s="17">
        <v>71.7</v>
      </c>
      <c r="N648" s="19">
        <v>1010.7</v>
      </c>
      <c r="O648" s="17">
        <v>2</v>
      </c>
      <c r="P648" s="17">
        <v>2.54</v>
      </c>
      <c r="Q648" s="16">
        <v>69.62</v>
      </c>
      <c r="R648" s="18">
        <v>0</v>
      </c>
      <c r="S648">
        <v>1</v>
      </c>
    </row>
    <row r="649" spans="1:19">
      <c r="A649" s="1">
        <v>21</v>
      </c>
      <c r="B649" s="2">
        <v>0.16666666666666699</v>
      </c>
      <c r="C649" s="17">
        <v>26.4</v>
      </c>
      <c r="D649" s="16">
        <v>33.700000000000003</v>
      </c>
      <c r="E649" s="16">
        <v>0.26</v>
      </c>
      <c r="F649" s="16">
        <v>0.98</v>
      </c>
      <c r="G649" s="16">
        <v>0.22</v>
      </c>
      <c r="H649" s="16">
        <v>1.2</v>
      </c>
      <c r="I649" s="16">
        <v>2.0499999999999998</v>
      </c>
      <c r="J649" s="16">
        <v>27</v>
      </c>
      <c r="K649" s="104" t="s">
        <v>110</v>
      </c>
      <c r="L649" s="17">
        <v>26.7</v>
      </c>
      <c r="M649" s="17">
        <v>72.599999999999994</v>
      </c>
      <c r="N649" s="19">
        <v>1010.7</v>
      </c>
      <c r="O649" s="17">
        <v>2</v>
      </c>
      <c r="P649" s="17">
        <v>2.36</v>
      </c>
      <c r="Q649" s="16">
        <v>80.25</v>
      </c>
      <c r="R649" s="18">
        <v>0</v>
      </c>
      <c r="S649">
        <v>1</v>
      </c>
    </row>
    <row r="650" spans="1:19">
      <c r="A650" s="1">
        <v>21</v>
      </c>
      <c r="B650" s="2">
        <v>0.20833333333333301</v>
      </c>
      <c r="C650" s="17">
        <v>26.5</v>
      </c>
      <c r="D650" s="16">
        <v>32.049999999999997</v>
      </c>
      <c r="E650" s="16">
        <v>0.26</v>
      </c>
      <c r="F650" s="16">
        <v>1</v>
      </c>
      <c r="G650" s="16">
        <v>0.54</v>
      </c>
      <c r="H650" s="16">
        <v>1.54</v>
      </c>
      <c r="I650" s="16">
        <v>2.14</v>
      </c>
      <c r="J650" s="16">
        <v>28</v>
      </c>
      <c r="K650" s="104" t="s">
        <v>110</v>
      </c>
      <c r="L650" s="17">
        <v>26.6</v>
      </c>
      <c r="M650" s="17">
        <v>73.099999999999994</v>
      </c>
      <c r="N650" s="19">
        <v>1011</v>
      </c>
      <c r="O650" s="17">
        <v>2</v>
      </c>
      <c r="P650" s="17">
        <v>2.37</v>
      </c>
      <c r="Q650" s="16">
        <v>81.41</v>
      </c>
      <c r="R650" s="18">
        <v>0</v>
      </c>
      <c r="S650">
        <v>1</v>
      </c>
    </row>
    <row r="651" spans="1:19">
      <c r="A651" s="1">
        <v>21</v>
      </c>
      <c r="B651" s="2">
        <v>0.25</v>
      </c>
      <c r="C651" s="17">
        <v>26.5</v>
      </c>
      <c r="D651" s="16">
        <v>21.15</v>
      </c>
      <c r="E651" s="16">
        <v>0.34</v>
      </c>
      <c r="F651" s="16">
        <v>1.38</v>
      </c>
      <c r="G651" s="16">
        <v>5.88</v>
      </c>
      <c r="H651" s="16">
        <v>7.26</v>
      </c>
      <c r="I651" s="16">
        <v>2.2000000000000002</v>
      </c>
      <c r="J651" s="16">
        <v>33</v>
      </c>
      <c r="K651" s="104" t="s">
        <v>110</v>
      </c>
      <c r="L651" s="17">
        <v>25.9</v>
      </c>
      <c r="M651" s="17">
        <v>76.7</v>
      </c>
      <c r="N651" s="19">
        <v>1011.3</v>
      </c>
      <c r="O651" s="17">
        <v>24</v>
      </c>
      <c r="P651" s="17">
        <v>1.95</v>
      </c>
      <c r="Q651" s="16">
        <v>125.76</v>
      </c>
      <c r="R651" s="18">
        <v>0</v>
      </c>
      <c r="S651">
        <v>1</v>
      </c>
    </row>
    <row r="652" spans="1:19">
      <c r="A652" s="1">
        <v>21</v>
      </c>
      <c r="B652" s="2">
        <v>0.29166666666666702</v>
      </c>
      <c r="C652" s="17">
        <v>26.5</v>
      </c>
      <c r="D652" s="16">
        <v>18.3</v>
      </c>
      <c r="E652" s="16">
        <v>0.42</v>
      </c>
      <c r="F652" s="16">
        <v>4</v>
      </c>
      <c r="G652" s="16">
        <v>11.52</v>
      </c>
      <c r="H652" s="16">
        <v>15.52</v>
      </c>
      <c r="I652" s="16">
        <v>2.04</v>
      </c>
      <c r="J652" s="16">
        <v>46</v>
      </c>
      <c r="K652" s="104" t="s">
        <v>110</v>
      </c>
      <c r="L652" s="17">
        <v>26.5</v>
      </c>
      <c r="M652" s="17">
        <v>75.8</v>
      </c>
      <c r="N652" s="19">
        <v>1011.7</v>
      </c>
      <c r="O652" s="17">
        <v>169</v>
      </c>
      <c r="P652" s="17">
        <v>2.36</v>
      </c>
      <c r="Q652" s="16">
        <v>120.91</v>
      </c>
      <c r="R652" s="18">
        <v>0</v>
      </c>
      <c r="S652">
        <v>1</v>
      </c>
    </row>
    <row r="653" spans="1:19">
      <c r="A653" s="1">
        <v>21</v>
      </c>
      <c r="B653" s="2">
        <v>0.33333333333333298</v>
      </c>
      <c r="C653" s="17">
        <v>26.5</v>
      </c>
      <c r="D653" s="16">
        <v>25.63</v>
      </c>
      <c r="E653" s="16">
        <v>0.38</v>
      </c>
      <c r="F653" s="16">
        <v>2.81</v>
      </c>
      <c r="G653" s="16">
        <v>4.7</v>
      </c>
      <c r="H653" s="16">
        <v>7.5</v>
      </c>
      <c r="I653" s="16">
        <v>2.15</v>
      </c>
      <c r="J653" s="16">
        <v>36</v>
      </c>
      <c r="K653" s="104" t="s">
        <v>110</v>
      </c>
      <c r="L653" s="17">
        <v>27.8</v>
      </c>
      <c r="M653" s="17">
        <v>70</v>
      </c>
      <c r="N653" s="19">
        <v>1012.3</v>
      </c>
      <c r="O653" s="17">
        <v>372</v>
      </c>
      <c r="P653" s="16">
        <v>3.32</v>
      </c>
      <c r="Q653" s="16">
        <v>110.65</v>
      </c>
      <c r="R653" s="18">
        <v>0</v>
      </c>
      <c r="S653">
        <v>1</v>
      </c>
    </row>
    <row r="654" spans="1:19">
      <c r="A654" s="1">
        <v>21</v>
      </c>
      <c r="B654" s="2">
        <v>0.375</v>
      </c>
      <c r="C654" s="17">
        <v>26.5</v>
      </c>
      <c r="D654" s="16">
        <v>28.51</v>
      </c>
      <c r="E654" s="16">
        <v>0.33</v>
      </c>
      <c r="F654" s="16">
        <v>2.2000000000000002</v>
      </c>
      <c r="G654" s="16">
        <v>3</v>
      </c>
      <c r="H654" s="16">
        <v>5.19</v>
      </c>
      <c r="I654" s="16">
        <v>1.81</v>
      </c>
      <c r="J654" s="16">
        <v>28</v>
      </c>
      <c r="K654" s="104" t="s">
        <v>110</v>
      </c>
      <c r="L654" s="17">
        <v>29.4</v>
      </c>
      <c r="M654" s="17">
        <v>61.3</v>
      </c>
      <c r="N654" s="19">
        <v>1012.7</v>
      </c>
      <c r="O654" s="17">
        <v>651</v>
      </c>
      <c r="P654" s="16">
        <v>3.98</v>
      </c>
      <c r="Q654" s="16">
        <v>81.25</v>
      </c>
      <c r="R654" s="18">
        <v>0</v>
      </c>
      <c r="S654">
        <v>1</v>
      </c>
    </row>
    <row r="655" spans="1:19">
      <c r="A655" s="1">
        <v>21</v>
      </c>
      <c r="B655" s="2">
        <v>0.41666666666666702</v>
      </c>
      <c r="C655" s="17">
        <v>26.9</v>
      </c>
      <c r="D655" s="16">
        <v>29.87</v>
      </c>
      <c r="E655" s="16">
        <v>0.31</v>
      </c>
      <c r="F655" s="16">
        <v>2</v>
      </c>
      <c r="G655" s="16">
        <v>2.2599999999999998</v>
      </c>
      <c r="H655" s="16">
        <v>4.26</v>
      </c>
      <c r="I655" s="16">
        <v>1.5</v>
      </c>
      <c r="J655" s="16">
        <v>20</v>
      </c>
      <c r="K655" s="104" t="s">
        <v>110</v>
      </c>
      <c r="L655" s="17">
        <v>30.4</v>
      </c>
      <c r="M655" s="17">
        <v>57.4</v>
      </c>
      <c r="N655" s="19">
        <v>1012.7</v>
      </c>
      <c r="O655" s="17">
        <v>971</v>
      </c>
      <c r="P655" s="16">
        <v>4.45</v>
      </c>
      <c r="Q655" s="16">
        <v>71.86</v>
      </c>
      <c r="R655" s="18">
        <v>0</v>
      </c>
      <c r="S655">
        <v>1</v>
      </c>
    </row>
    <row r="656" spans="1:19">
      <c r="A656" s="1">
        <v>21</v>
      </c>
      <c r="B656" s="2">
        <v>0.45833333333333298</v>
      </c>
      <c r="C656" s="17">
        <v>27.4</v>
      </c>
      <c r="D656" s="16">
        <v>29.19</v>
      </c>
      <c r="E656" s="16">
        <v>0.31</v>
      </c>
      <c r="F656" s="16">
        <v>2.0299999999999998</v>
      </c>
      <c r="G656" s="16">
        <v>2.0299999999999998</v>
      </c>
      <c r="H656" s="16">
        <v>4.0599999999999996</v>
      </c>
      <c r="I656" s="16">
        <v>1.35</v>
      </c>
      <c r="J656" s="16">
        <v>18</v>
      </c>
      <c r="K656" s="104" t="s">
        <v>110</v>
      </c>
      <c r="L656" s="17">
        <v>30.3</v>
      </c>
      <c r="M656" s="17">
        <v>59.2</v>
      </c>
      <c r="N656" s="19">
        <v>1012.4</v>
      </c>
      <c r="O656" s="17">
        <v>993</v>
      </c>
      <c r="P656" s="16">
        <v>4.84</v>
      </c>
      <c r="Q656" s="16">
        <v>64.400000000000006</v>
      </c>
      <c r="R656" s="18">
        <v>0</v>
      </c>
      <c r="S656">
        <v>1</v>
      </c>
    </row>
    <row r="657" spans="1:19">
      <c r="A657" s="1">
        <v>21</v>
      </c>
      <c r="B657" s="2">
        <v>0.5</v>
      </c>
      <c r="C657" s="17">
        <v>27.4</v>
      </c>
      <c r="D657" s="16">
        <v>28.53</v>
      </c>
      <c r="E657" s="16">
        <v>0.31</v>
      </c>
      <c r="F657" s="16">
        <v>1.87</v>
      </c>
      <c r="G657" s="16">
        <v>1.89</v>
      </c>
      <c r="H657" s="16">
        <v>3.76</v>
      </c>
      <c r="I657" s="16">
        <v>1.43</v>
      </c>
      <c r="J657" s="16">
        <v>16</v>
      </c>
      <c r="K657" s="104" t="s">
        <v>110</v>
      </c>
      <c r="L657" s="17">
        <v>30.6</v>
      </c>
      <c r="M657" s="17">
        <v>58.3</v>
      </c>
      <c r="N657" s="19">
        <v>1011.5</v>
      </c>
      <c r="O657" s="17">
        <v>805</v>
      </c>
      <c r="P657" s="16">
        <v>4.58</v>
      </c>
      <c r="Q657" s="16">
        <v>59.91</v>
      </c>
      <c r="R657" s="18">
        <v>0</v>
      </c>
      <c r="S657">
        <v>1</v>
      </c>
    </row>
    <row r="658" spans="1:19">
      <c r="A658" s="1">
        <v>21</v>
      </c>
      <c r="B658" s="2">
        <v>0.54166666666666696</v>
      </c>
      <c r="C658" s="17">
        <v>26.9</v>
      </c>
      <c r="D658" s="16">
        <v>27.49</v>
      </c>
      <c r="E658" s="16">
        <v>0.31</v>
      </c>
      <c r="F658" s="16">
        <v>2</v>
      </c>
      <c r="G658" s="16">
        <v>1.57</v>
      </c>
      <c r="H658" s="16">
        <v>3.57</v>
      </c>
      <c r="I658" s="16">
        <v>1.49</v>
      </c>
      <c r="J658" s="16">
        <v>16</v>
      </c>
      <c r="K658" s="104" t="s">
        <v>110</v>
      </c>
      <c r="L658" s="17">
        <v>30.3</v>
      </c>
      <c r="M658" s="17">
        <v>57.4</v>
      </c>
      <c r="N658" s="19">
        <v>1010.4</v>
      </c>
      <c r="O658" s="17">
        <v>932</v>
      </c>
      <c r="P658" s="16">
        <v>4.74</v>
      </c>
      <c r="Q658" s="16">
        <v>70.63</v>
      </c>
      <c r="R658" s="18">
        <v>0</v>
      </c>
      <c r="S658">
        <v>1</v>
      </c>
    </row>
    <row r="659" spans="1:19">
      <c r="A659" s="1">
        <v>21</v>
      </c>
      <c r="B659" s="2">
        <v>0.58333333333333304</v>
      </c>
      <c r="C659" s="17">
        <v>27.2</v>
      </c>
      <c r="D659" s="16">
        <v>25.53</v>
      </c>
      <c r="E659" s="16">
        <v>0.28999999999999998</v>
      </c>
      <c r="F659" s="16">
        <v>1.93</v>
      </c>
      <c r="G659" s="16">
        <v>1.63</v>
      </c>
      <c r="H659" s="16">
        <v>3.57</v>
      </c>
      <c r="I659" s="16">
        <v>1.52</v>
      </c>
      <c r="J659" s="16">
        <v>10</v>
      </c>
      <c r="K659" s="104" t="s">
        <v>110</v>
      </c>
      <c r="L659" s="17">
        <v>30.5</v>
      </c>
      <c r="M659" s="17">
        <v>56.8</v>
      </c>
      <c r="N659" s="19">
        <v>1009.3</v>
      </c>
      <c r="O659" s="17">
        <v>864</v>
      </c>
      <c r="P659" s="16">
        <v>4.2699999999999996</v>
      </c>
      <c r="Q659" s="16">
        <v>63.49</v>
      </c>
      <c r="R659" s="18">
        <v>0</v>
      </c>
      <c r="S659">
        <v>1</v>
      </c>
    </row>
    <row r="660" spans="1:19">
      <c r="A660" s="1">
        <v>21</v>
      </c>
      <c r="B660" s="2">
        <v>0.625</v>
      </c>
      <c r="C660" s="17">
        <v>27.7</v>
      </c>
      <c r="D660" s="16">
        <v>25.61</v>
      </c>
      <c r="E660" s="16">
        <v>0.28999999999999998</v>
      </c>
      <c r="F660" s="16">
        <v>1.91</v>
      </c>
      <c r="G660" s="16">
        <v>1.67</v>
      </c>
      <c r="H660" s="16">
        <v>3.58</v>
      </c>
      <c r="I660" s="16">
        <v>0.83</v>
      </c>
      <c r="J660" s="16">
        <v>15</v>
      </c>
      <c r="K660" s="104" t="s">
        <v>110</v>
      </c>
      <c r="L660" s="17">
        <v>30.5</v>
      </c>
      <c r="M660" s="17">
        <v>58.1</v>
      </c>
      <c r="N660" s="19">
        <v>1008.7</v>
      </c>
      <c r="O660" s="17">
        <v>651</v>
      </c>
      <c r="P660" s="16">
        <v>3.95</v>
      </c>
      <c r="Q660" s="16">
        <v>47.17</v>
      </c>
      <c r="R660" s="18">
        <v>0</v>
      </c>
      <c r="S660">
        <v>1</v>
      </c>
    </row>
    <row r="661" spans="1:19">
      <c r="A661" s="1">
        <v>21</v>
      </c>
      <c r="B661" s="2">
        <v>0.66666666666666696</v>
      </c>
      <c r="C661" s="17">
        <v>27.7</v>
      </c>
      <c r="D661" s="16">
        <v>25.85</v>
      </c>
      <c r="E661" s="16">
        <v>0.28999999999999998</v>
      </c>
      <c r="F661" s="16">
        <v>1.86</v>
      </c>
      <c r="G661" s="16">
        <v>1.6</v>
      </c>
      <c r="H661" s="16">
        <v>3.46</v>
      </c>
      <c r="I661" s="16">
        <v>0.94</v>
      </c>
      <c r="J661" s="16">
        <v>16</v>
      </c>
      <c r="K661" s="104" t="s">
        <v>110</v>
      </c>
      <c r="L661" s="17">
        <v>29.8</v>
      </c>
      <c r="M661" s="17">
        <v>63.6</v>
      </c>
      <c r="N661" s="19">
        <v>1008.9</v>
      </c>
      <c r="O661" s="17">
        <v>388</v>
      </c>
      <c r="P661" s="16">
        <v>4.6100000000000003</v>
      </c>
      <c r="Q661" s="16">
        <v>33.700000000000003</v>
      </c>
      <c r="R661" s="18">
        <v>0</v>
      </c>
      <c r="S661">
        <v>1</v>
      </c>
    </row>
    <row r="662" spans="1:19">
      <c r="A662" s="1">
        <v>21</v>
      </c>
      <c r="B662" s="2">
        <v>0.70833333333333304</v>
      </c>
      <c r="C662" s="17">
        <v>27.6</v>
      </c>
      <c r="D662" s="16">
        <v>22.71</v>
      </c>
      <c r="E662" s="16">
        <v>0.34</v>
      </c>
      <c r="F662" s="16">
        <v>1.96</v>
      </c>
      <c r="G662" s="16">
        <v>2.27</v>
      </c>
      <c r="H662" s="16">
        <v>4.24</v>
      </c>
      <c r="I662" s="16">
        <v>0.92</v>
      </c>
      <c r="J662" s="16">
        <v>14</v>
      </c>
      <c r="K662" s="104" t="s">
        <v>110</v>
      </c>
      <c r="L662" s="17">
        <v>29.1</v>
      </c>
      <c r="M662" s="17">
        <v>67.400000000000006</v>
      </c>
      <c r="N662" s="19">
        <v>1009.2</v>
      </c>
      <c r="O662" s="17">
        <v>135</v>
      </c>
      <c r="P662" s="16">
        <v>3.92</v>
      </c>
      <c r="Q662" s="16">
        <v>38.43</v>
      </c>
      <c r="R662" s="18">
        <v>0</v>
      </c>
      <c r="S662">
        <v>1</v>
      </c>
    </row>
    <row r="663" spans="1:19">
      <c r="A663" s="1">
        <v>21</v>
      </c>
      <c r="B663" s="2">
        <v>0.75</v>
      </c>
      <c r="C663" s="17">
        <v>26.5</v>
      </c>
      <c r="D663" s="16">
        <v>20.22</v>
      </c>
      <c r="E663" s="16">
        <v>0.46</v>
      </c>
      <c r="F663" s="16">
        <v>3.31</v>
      </c>
      <c r="G663" s="16">
        <v>4.1100000000000003</v>
      </c>
      <c r="H663" s="16">
        <v>7.41</v>
      </c>
      <c r="I663" s="16">
        <v>1.47</v>
      </c>
      <c r="J663" s="16">
        <v>17</v>
      </c>
      <c r="K663" s="104" t="s">
        <v>110</v>
      </c>
      <c r="L663" s="17">
        <v>28.2</v>
      </c>
      <c r="M663" s="17">
        <v>73.7</v>
      </c>
      <c r="N663" s="19">
        <v>1010</v>
      </c>
      <c r="O663" s="17">
        <v>8</v>
      </c>
      <c r="P663" s="16">
        <v>3.26</v>
      </c>
      <c r="Q663" s="16">
        <v>47.53</v>
      </c>
      <c r="R663" s="18">
        <v>0</v>
      </c>
      <c r="S663">
        <v>1</v>
      </c>
    </row>
    <row r="664" spans="1:19">
      <c r="A664" s="1">
        <v>21</v>
      </c>
      <c r="B664" s="2">
        <v>0.79166666666666696</v>
      </c>
      <c r="C664" s="17">
        <v>26.4</v>
      </c>
      <c r="D664" s="16">
        <v>18.670000000000002</v>
      </c>
      <c r="E664" s="16">
        <v>0.32</v>
      </c>
      <c r="F664" s="16">
        <v>1.35</v>
      </c>
      <c r="G664" s="16">
        <v>3.92</v>
      </c>
      <c r="H664" s="16">
        <v>5.26</v>
      </c>
      <c r="I664" s="16">
        <v>1.53</v>
      </c>
      <c r="J664" s="16">
        <v>14</v>
      </c>
      <c r="K664" s="104" t="s">
        <v>110</v>
      </c>
      <c r="L664" s="17">
        <v>28</v>
      </c>
      <c r="M664" s="17">
        <v>75.5</v>
      </c>
      <c r="N664" s="19">
        <v>1011</v>
      </c>
      <c r="O664" s="17">
        <v>3</v>
      </c>
      <c r="P664" s="16">
        <v>3.3</v>
      </c>
      <c r="Q664" s="16">
        <v>54.13</v>
      </c>
      <c r="R664" s="18">
        <v>0</v>
      </c>
      <c r="S664">
        <v>1</v>
      </c>
    </row>
    <row r="665" spans="1:19">
      <c r="A665" s="1">
        <v>21</v>
      </c>
      <c r="B665" s="2">
        <v>0.83333333333333304</v>
      </c>
      <c r="C665" s="17">
        <v>26.3</v>
      </c>
      <c r="D665" s="16">
        <v>17.09</v>
      </c>
      <c r="E665" s="16">
        <v>0.28999999999999998</v>
      </c>
      <c r="F665" s="16">
        <v>1.32</v>
      </c>
      <c r="G665" s="16">
        <v>2.73</v>
      </c>
      <c r="H665" s="16">
        <v>4.0599999999999996</v>
      </c>
      <c r="I665" s="16">
        <v>1.43</v>
      </c>
      <c r="J665" s="16">
        <v>15</v>
      </c>
      <c r="K665" s="104" t="s">
        <v>110</v>
      </c>
      <c r="L665" s="17">
        <v>27.9</v>
      </c>
      <c r="M665" s="17">
        <v>77.3</v>
      </c>
      <c r="N665" s="19">
        <v>1011.6</v>
      </c>
      <c r="O665" s="17">
        <v>3</v>
      </c>
      <c r="P665" s="16">
        <v>3.27</v>
      </c>
      <c r="Q665" s="16">
        <v>59.49</v>
      </c>
      <c r="R665" s="18">
        <v>0</v>
      </c>
      <c r="S665">
        <v>1</v>
      </c>
    </row>
    <row r="666" spans="1:19">
      <c r="A666" s="1">
        <v>21</v>
      </c>
      <c r="B666" s="2">
        <v>0.875</v>
      </c>
      <c r="C666" s="17">
        <v>26.5</v>
      </c>
      <c r="D666" s="16">
        <v>17.440000000000001</v>
      </c>
      <c r="E666" s="16">
        <v>0.26</v>
      </c>
      <c r="F666" s="16">
        <v>1.37</v>
      </c>
      <c r="G666" s="16">
        <v>1.87</v>
      </c>
      <c r="H666" s="16">
        <v>3.24</v>
      </c>
      <c r="I666" s="16">
        <v>1.55</v>
      </c>
      <c r="J666" s="16">
        <v>9</v>
      </c>
      <c r="K666" s="104" t="s">
        <v>110</v>
      </c>
      <c r="L666" s="17">
        <v>27.6</v>
      </c>
      <c r="M666" s="17">
        <v>77.8</v>
      </c>
      <c r="N666" s="19">
        <v>1012.3</v>
      </c>
      <c r="O666" s="17">
        <v>3</v>
      </c>
      <c r="P666" s="16">
        <v>3.47</v>
      </c>
      <c r="Q666" s="16">
        <v>52.15</v>
      </c>
      <c r="R666" s="18">
        <v>0</v>
      </c>
      <c r="S666">
        <v>1</v>
      </c>
    </row>
    <row r="667" spans="1:19">
      <c r="A667" s="1">
        <v>21</v>
      </c>
      <c r="B667" s="2">
        <v>0.91666666666666696</v>
      </c>
      <c r="C667" s="17">
        <v>26.5</v>
      </c>
      <c r="D667" s="16">
        <v>17.670000000000002</v>
      </c>
      <c r="E667" s="16">
        <v>0.25</v>
      </c>
      <c r="F667" s="16">
        <v>1.17</v>
      </c>
      <c r="G667" s="16">
        <v>1.31</v>
      </c>
      <c r="H667" s="16">
        <v>2.4900000000000002</v>
      </c>
      <c r="I667" s="16">
        <v>1.67</v>
      </c>
      <c r="J667" s="16">
        <v>10</v>
      </c>
      <c r="K667" s="104" t="s">
        <v>110</v>
      </c>
      <c r="L667" s="17">
        <v>27.5</v>
      </c>
      <c r="M667" s="17">
        <v>77.3</v>
      </c>
      <c r="N667" s="19">
        <v>1012.3</v>
      </c>
      <c r="O667" s="17">
        <v>2</v>
      </c>
      <c r="P667" s="16">
        <v>3.61</v>
      </c>
      <c r="Q667" s="16">
        <v>50.39</v>
      </c>
      <c r="R667" s="18">
        <v>0</v>
      </c>
      <c r="S667">
        <v>1</v>
      </c>
    </row>
    <row r="668" spans="1:19">
      <c r="A668" s="1">
        <v>21</v>
      </c>
      <c r="B668" s="2">
        <v>0.95833333333333304</v>
      </c>
      <c r="C668" s="17">
        <v>26.5</v>
      </c>
      <c r="D668" s="16">
        <v>17.63</v>
      </c>
      <c r="E668" s="16">
        <v>0.25</v>
      </c>
      <c r="F668" s="16">
        <v>1.1100000000000001</v>
      </c>
      <c r="G668" s="16">
        <v>1.29</v>
      </c>
      <c r="H668" s="16">
        <v>2.4</v>
      </c>
      <c r="I668" s="16">
        <v>2.34</v>
      </c>
      <c r="J668" s="16">
        <v>8</v>
      </c>
      <c r="K668" s="104" t="s">
        <v>110</v>
      </c>
      <c r="L668" s="17">
        <v>27.4</v>
      </c>
      <c r="M668" s="17">
        <v>77.400000000000006</v>
      </c>
      <c r="N668" s="19">
        <v>1011.9</v>
      </c>
      <c r="O668" s="17">
        <v>3</v>
      </c>
      <c r="P668" s="16">
        <v>3.47</v>
      </c>
      <c r="Q668" s="16">
        <v>51.1</v>
      </c>
      <c r="R668" s="18">
        <v>0</v>
      </c>
      <c r="S668">
        <v>1</v>
      </c>
    </row>
    <row r="670" spans="1:19">
      <c r="A670" s="169" t="s">
        <v>39</v>
      </c>
      <c r="B670" s="170"/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</row>
    <row r="671" spans="1:19">
      <c r="A671" s="167" t="s">
        <v>2</v>
      </c>
      <c r="B671" s="168"/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24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</row>
    <row r="672" spans="1:19">
      <c r="A672" s="163" t="s">
        <v>3</v>
      </c>
      <c r="B672" s="164"/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</row>
    <row r="673" spans="1:19">
      <c r="A673" s="165" t="s">
        <v>4</v>
      </c>
      <c r="B673" s="166"/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</row>
    <row r="674" spans="1:19">
      <c r="A674" s="173" t="s">
        <v>27</v>
      </c>
      <c r="B674" s="174"/>
      <c r="C674" s="20">
        <f t="shared" ref="C674:R674" si="20">24-C670-C671-C672-C673</f>
        <v>24</v>
      </c>
      <c r="D674" s="20">
        <f t="shared" si="20"/>
        <v>24</v>
      </c>
      <c r="E674" s="20">
        <f t="shared" si="20"/>
        <v>24</v>
      </c>
      <c r="F674" s="20">
        <f t="shared" si="20"/>
        <v>24</v>
      </c>
      <c r="G674" s="20">
        <f t="shared" si="20"/>
        <v>24</v>
      </c>
      <c r="H674" s="20">
        <f t="shared" si="20"/>
        <v>24</v>
      </c>
      <c r="I674" s="20">
        <f t="shared" si="20"/>
        <v>24</v>
      </c>
      <c r="J674" s="20">
        <f t="shared" si="20"/>
        <v>24</v>
      </c>
      <c r="K674" s="20">
        <f t="shared" si="20"/>
        <v>0</v>
      </c>
      <c r="L674" s="20">
        <f t="shared" si="20"/>
        <v>24</v>
      </c>
      <c r="M674" s="20">
        <f t="shared" si="20"/>
        <v>24</v>
      </c>
      <c r="N674" s="20">
        <f t="shared" si="20"/>
        <v>24</v>
      </c>
      <c r="O674" s="20">
        <f t="shared" si="20"/>
        <v>24</v>
      </c>
      <c r="P674" s="20">
        <f t="shared" si="20"/>
        <v>24</v>
      </c>
      <c r="Q674" s="20">
        <f t="shared" si="20"/>
        <v>24</v>
      </c>
      <c r="R674" s="20">
        <f t="shared" si="20"/>
        <v>24</v>
      </c>
    </row>
    <row r="675" spans="1:19">
      <c r="A675" s="175" t="s">
        <v>28</v>
      </c>
      <c r="B675" s="176"/>
      <c r="C675" s="21">
        <f>C674/(SUM(S645:S668))</f>
        <v>1</v>
      </c>
      <c r="D675" s="21">
        <f>D674/(SUM(S645:S668))</f>
        <v>1</v>
      </c>
      <c r="E675" s="21">
        <f>E674/(SUM(S645:S668))</f>
        <v>1</v>
      </c>
      <c r="F675" s="21">
        <f>F674/(SUM(S645:S668))</f>
        <v>1</v>
      </c>
      <c r="G675" s="21">
        <f>G674/(SUM(S645:S668))</f>
        <v>1</v>
      </c>
      <c r="H675" s="21">
        <f>H674/(SUM(S645:S668))</f>
        <v>1</v>
      </c>
      <c r="I675" s="21">
        <f>I674/(SUM(S645:S668))</f>
        <v>1</v>
      </c>
      <c r="J675" s="21">
        <f>J674/(SUM(S645:S668))</f>
        <v>1</v>
      </c>
      <c r="K675" s="21">
        <f>K674/(SUM(S645:S668))</f>
        <v>0</v>
      </c>
      <c r="L675" s="21">
        <f>L674/(SUM(S645:S668))</f>
        <v>1</v>
      </c>
      <c r="M675" s="21">
        <f>M674/(SUM(S645:S668))</f>
        <v>1</v>
      </c>
      <c r="N675" s="21">
        <f>N674/(SUM(S645:S668))</f>
        <v>1</v>
      </c>
      <c r="O675" s="21">
        <f>O674/(SUM(S645:S668))</f>
        <v>1</v>
      </c>
      <c r="P675" s="21">
        <f>P674/(SUM(S645:S668))</f>
        <v>1</v>
      </c>
      <c r="Q675" s="21">
        <f>Q674/(SUM(S645:S668))</f>
        <v>1</v>
      </c>
      <c r="R675" s="21">
        <f>R674/(SUM(S645:S668))</f>
        <v>1</v>
      </c>
    </row>
    <row r="677" spans="1:19">
      <c r="A677" s="1">
        <v>22</v>
      </c>
      <c r="B677" s="2">
        <v>0</v>
      </c>
      <c r="C677" s="17">
        <v>26.4</v>
      </c>
      <c r="D677" s="16">
        <v>18.03</v>
      </c>
      <c r="E677" s="16">
        <v>0.25</v>
      </c>
      <c r="F677" s="16">
        <v>1.1599999999999999</v>
      </c>
      <c r="G677" s="16">
        <v>0.96</v>
      </c>
      <c r="H677" s="16">
        <v>2.12</v>
      </c>
      <c r="I677" s="16">
        <v>2.35</v>
      </c>
      <c r="J677" s="16">
        <v>13</v>
      </c>
      <c r="K677" s="104" t="s">
        <v>110</v>
      </c>
      <c r="L677" s="17">
        <v>27.5</v>
      </c>
      <c r="M677" s="17">
        <v>78</v>
      </c>
      <c r="N677" s="19">
        <v>1011.1</v>
      </c>
      <c r="O677" s="17">
        <v>3</v>
      </c>
      <c r="P677" s="17">
        <v>3.59</v>
      </c>
      <c r="Q677" s="16">
        <v>55.27</v>
      </c>
      <c r="R677" s="18">
        <v>0</v>
      </c>
      <c r="S677">
        <v>1</v>
      </c>
    </row>
    <row r="678" spans="1:19">
      <c r="A678" s="1">
        <v>22</v>
      </c>
      <c r="B678" s="2">
        <v>4.1666666666666664E-2</v>
      </c>
      <c r="C678" s="17">
        <v>26.4</v>
      </c>
      <c r="D678" s="16">
        <v>17.82</v>
      </c>
      <c r="E678" s="16">
        <v>0.28000000000000003</v>
      </c>
      <c r="F678" s="16">
        <v>1.45</v>
      </c>
      <c r="G678" s="16">
        <v>0.53</v>
      </c>
      <c r="H678" s="16">
        <v>1.98</v>
      </c>
      <c r="I678" s="16">
        <v>2.63</v>
      </c>
      <c r="J678" s="16">
        <v>11</v>
      </c>
      <c r="K678" s="104" t="s">
        <v>110</v>
      </c>
      <c r="L678" s="17">
        <v>26.9</v>
      </c>
      <c r="M678" s="17">
        <v>82</v>
      </c>
      <c r="N678" s="19">
        <v>1010.3</v>
      </c>
      <c r="O678" s="17">
        <v>4</v>
      </c>
      <c r="P678" s="17">
        <v>3.6</v>
      </c>
      <c r="Q678" s="16">
        <v>56.17</v>
      </c>
      <c r="R678" s="18">
        <v>0</v>
      </c>
      <c r="S678">
        <v>1</v>
      </c>
    </row>
    <row r="679" spans="1:19">
      <c r="A679" s="1">
        <v>22</v>
      </c>
      <c r="B679" s="2">
        <v>8.3333333333333301E-2</v>
      </c>
      <c r="C679" s="17">
        <v>26.5</v>
      </c>
      <c r="D679" s="16">
        <v>19.32</v>
      </c>
      <c r="E679" s="16">
        <v>0.28000000000000003</v>
      </c>
      <c r="F679" s="16">
        <v>1.1399999999999999</v>
      </c>
      <c r="G679" s="16">
        <v>0.54</v>
      </c>
      <c r="H679" s="16">
        <v>1.68</v>
      </c>
      <c r="I679" s="16">
        <v>3.12</v>
      </c>
      <c r="J679" s="16">
        <v>17</v>
      </c>
      <c r="K679" s="104" t="s">
        <v>110</v>
      </c>
      <c r="L679" s="17">
        <v>27</v>
      </c>
      <c r="M679" s="17">
        <v>79.2</v>
      </c>
      <c r="N679" s="19">
        <v>1009.6</v>
      </c>
      <c r="O679" s="17">
        <v>4</v>
      </c>
      <c r="P679" s="17">
        <v>3.6</v>
      </c>
      <c r="Q679" s="16">
        <v>60.03</v>
      </c>
      <c r="R679" s="18">
        <v>0</v>
      </c>
      <c r="S679">
        <v>1</v>
      </c>
    </row>
    <row r="680" spans="1:19">
      <c r="A680" s="1">
        <v>22</v>
      </c>
      <c r="B680" s="2">
        <v>0.125</v>
      </c>
      <c r="C680" s="17">
        <v>26.5</v>
      </c>
      <c r="D680" s="16">
        <v>20.65</v>
      </c>
      <c r="E680" s="16">
        <v>0.27</v>
      </c>
      <c r="F680" s="16">
        <v>1.21</v>
      </c>
      <c r="G680" s="16">
        <v>0.27</v>
      </c>
      <c r="H680" s="16">
        <v>1.48</v>
      </c>
      <c r="I680" s="16">
        <v>3.17</v>
      </c>
      <c r="J680" s="16">
        <v>17</v>
      </c>
      <c r="K680" s="104" t="s">
        <v>110</v>
      </c>
      <c r="L680" s="17">
        <v>27.1</v>
      </c>
      <c r="M680" s="17">
        <v>77.8</v>
      </c>
      <c r="N680" s="19">
        <v>1009.4</v>
      </c>
      <c r="O680" s="17">
        <v>3</v>
      </c>
      <c r="P680" s="17">
        <v>3.37</v>
      </c>
      <c r="Q680" s="16">
        <v>65.47</v>
      </c>
      <c r="R680" s="18">
        <v>0</v>
      </c>
      <c r="S680">
        <v>1</v>
      </c>
    </row>
    <row r="681" spans="1:19">
      <c r="A681" s="1">
        <v>22</v>
      </c>
      <c r="B681" s="2">
        <v>0.16666666666666699</v>
      </c>
      <c r="C681" s="17">
        <v>26.5</v>
      </c>
      <c r="D681" s="16">
        <v>20.63</v>
      </c>
      <c r="E681" s="16">
        <v>0.27</v>
      </c>
      <c r="F681" s="16">
        <v>1.1100000000000001</v>
      </c>
      <c r="G681" s="16">
        <v>0.15</v>
      </c>
      <c r="H681" s="16">
        <v>1.26</v>
      </c>
      <c r="I681" s="16">
        <v>3.63</v>
      </c>
      <c r="J681" s="16">
        <v>21</v>
      </c>
      <c r="K681" s="104" t="s">
        <v>110</v>
      </c>
      <c r="L681" s="17">
        <v>27</v>
      </c>
      <c r="M681" s="17">
        <v>78.400000000000006</v>
      </c>
      <c r="N681" s="19">
        <v>1009.3</v>
      </c>
      <c r="O681" s="17">
        <v>2</v>
      </c>
      <c r="P681" s="17">
        <v>3.3</v>
      </c>
      <c r="Q681" s="16">
        <v>64.13</v>
      </c>
      <c r="R681" s="18">
        <v>0</v>
      </c>
      <c r="S681">
        <v>1</v>
      </c>
    </row>
    <row r="682" spans="1:19">
      <c r="A682" s="1">
        <v>22</v>
      </c>
      <c r="B682" s="2">
        <v>0.20833333333333301</v>
      </c>
      <c r="C682" s="17">
        <v>26.5</v>
      </c>
      <c r="D682" s="16">
        <v>19.34</v>
      </c>
      <c r="E682" s="16">
        <v>0.27</v>
      </c>
      <c r="F682" s="16">
        <v>1.21</v>
      </c>
      <c r="G682" s="16">
        <v>0.37</v>
      </c>
      <c r="H682" s="16">
        <v>1.59</v>
      </c>
      <c r="I682" s="16">
        <v>3.11</v>
      </c>
      <c r="J682" s="16">
        <v>17</v>
      </c>
      <c r="K682" s="104" t="s">
        <v>110</v>
      </c>
      <c r="L682" s="17">
        <v>26.9</v>
      </c>
      <c r="M682" s="17">
        <v>80.7</v>
      </c>
      <c r="N682" s="19">
        <v>1009.6</v>
      </c>
      <c r="O682" s="17">
        <v>2</v>
      </c>
      <c r="P682" s="17">
        <v>2.78</v>
      </c>
      <c r="Q682" s="16">
        <v>73.88</v>
      </c>
      <c r="R682" s="18">
        <v>0</v>
      </c>
      <c r="S682">
        <v>1</v>
      </c>
    </row>
    <row r="683" spans="1:19">
      <c r="A683" s="1">
        <v>22</v>
      </c>
      <c r="B683" s="2">
        <v>0.25</v>
      </c>
      <c r="C683" s="17">
        <v>26.6</v>
      </c>
      <c r="D683" s="16">
        <v>15.74</v>
      </c>
      <c r="E683" s="16">
        <v>0.28000000000000003</v>
      </c>
      <c r="F683" s="16">
        <v>1.29</v>
      </c>
      <c r="G683" s="16">
        <v>1.66</v>
      </c>
      <c r="H683" s="16">
        <v>2.95</v>
      </c>
      <c r="I683" s="16">
        <v>3.18</v>
      </c>
      <c r="J683" s="16">
        <v>14</v>
      </c>
      <c r="K683" s="104" t="s">
        <v>110</v>
      </c>
      <c r="L683" s="17">
        <v>26.2</v>
      </c>
      <c r="M683" s="17">
        <v>86.2</v>
      </c>
      <c r="N683" s="19">
        <v>1010.1</v>
      </c>
      <c r="O683" s="17">
        <v>15</v>
      </c>
      <c r="P683" s="17">
        <v>2.1</v>
      </c>
      <c r="Q683" s="16">
        <v>78.349999999999994</v>
      </c>
      <c r="R683" s="18">
        <v>0.6</v>
      </c>
      <c r="S683">
        <v>1</v>
      </c>
    </row>
    <row r="684" spans="1:19">
      <c r="A684" s="1">
        <v>22</v>
      </c>
      <c r="B684" s="2">
        <v>0.29166666666666702</v>
      </c>
      <c r="C684" s="17">
        <v>26.7</v>
      </c>
      <c r="D684" s="16">
        <v>13.58</v>
      </c>
      <c r="E684" s="16">
        <v>0.33</v>
      </c>
      <c r="F684" s="16">
        <v>2.21</v>
      </c>
      <c r="G684" s="16">
        <v>4.34</v>
      </c>
      <c r="H684" s="16">
        <v>6.55</v>
      </c>
      <c r="I684" s="16">
        <v>3.46</v>
      </c>
      <c r="J684" s="16">
        <v>14</v>
      </c>
      <c r="K684" s="104" t="s">
        <v>110</v>
      </c>
      <c r="L684" s="17">
        <v>26</v>
      </c>
      <c r="M684" s="17">
        <v>87.7</v>
      </c>
      <c r="N684" s="19">
        <v>1011.1</v>
      </c>
      <c r="O684" s="17">
        <v>106</v>
      </c>
      <c r="P684" s="17">
        <v>2.36</v>
      </c>
      <c r="Q684" s="16">
        <v>79.53</v>
      </c>
      <c r="R684" s="18">
        <v>2</v>
      </c>
      <c r="S684">
        <v>1</v>
      </c>
    </row>
    <row r="685" spans="1:19">
      <c r="A685" s="1">
        <v>22</v>
      </c>
      <c r="B685" s="2">
        <v>0.33333333333333298</v>
      </c>
      <c r="C685" s="17">
        <v>26.7</v>
      </c>
      <c r="D685" s="16">
        <v>11.6</v>
      </c>
      <c r="E685" s="16">
        <v>0.43</v>
      </c>
      <c r="F685" s="16">
        <v>3.95</v>
      </c>
      <c r="G685" s="16">
        <v>6.76</v>
      </c>
      <c r="H685" s="16">
        <v>10.71</v>
      </c>
      <c r="I685" s="16">
        <v>3.45</v>
      </c>
      <c r="J685" s="16">
        <v>16</v>
      </c>
      <c r="K685" s="104" t="s">
        <v>110</v>
      </c>
      <c r="L685" s="17">
        <v>26.7</v>
      </c>
      <c r="M685" s="17">
        <v>85.7</v>
      </c>
      <c r="N685" s="19">
        <v>1011.8</v>
      </c>
      <c r="O685" s="17">
        <v>152</v>
      </c>
      <c r="P685" s="16">
        <v>2.41</v>
      </c>
      <c r="Q685" s="16">
        <v>95.61</v>
      </c>
      <c r="R685" s="18">
        <v>0</v>
      </c>
      <c r="S685">
        <v>1</v>
      </c>
    </row>
    <row r="686" spans="1:19">
      <c r="A686" s="1">
        <v>22</v>
      </c>
      <c r="B686" s="2">
        <v>0.375</v>
      </c>
      <c r="C686" s="17">
        <v>26.5</v>
      </c>
      <c r="D686" s="16">
        <v>19.059999999999999</v>
      </c>
      <c r="E686" s="16">
        <v>0.34</v>
      </c>
      <c r="F686" s="16">
        <v>3.33</v>
      </c>
      <c r="G686" s="16">
        <v>3.89</v>
      </c>
      <c r="H686" s="16">
        <v>7.21</v>
      </c>
      <c r="I686" s="16">
        <v>2.95</v>
      </c>
      <c r="J686" s="16">
        <v>16</v>
      </c>
      <c r="K686" s="104" t="s">
        <v>110</v>
      </c>
      <c r="L686" s="17">
        <v>28.3</v>
      </c>
      <c r="M686" s="17">
        <v>73.900000000000006</v>
      </c>
      <c r="N686" s="19">
        <v>1012</v>
      </c>
      <c r="O686" s="17">
        <v>380</v>
      </c>
      <c r="P686" s="16">
        <v>4.16</v>
      </c>
      <c r="Q686" s="16">
        <v>76.45</v>
      </c>
      <c r="R686" s="18">
        <v>0.2</v>
      </c>
      <c r="S686">
        <v>1</v>
      </c>
    </row>
    <row r="687" spans="1:19">
      <c r="A687" s="1">
        <v>22</v>
      </c>
      <c r="B687" s="2">
        <v>0.41666666666666702</v>
      </c>
      <c r="C687" s="17">
        <v>26.6</v>
      </c>
      <c r="D687" s="16">
        <v>17.170000000000002</v>
      </c>
      <c r="E687" s="16">
        <v>0.3</v>
      </c>
      <c r="F687" s="16">
        <v>2.61</v>
      </c>
      <c r="G687" s="16">
        <v>2.8</v>
      </c>
      <c r="H687" s="16">
        <v>5.41</v>
      </c>
      <c r="I687" s="16">
        <v>2.65</v>
      </c>
      <c r="J687" s="16">
        <v>12</v>
      </c>
      <c r="K687" s="104" t="s">
        <v>110</v>
      </c>
      <c r="L687" s="17">
        <v>25.8</v>
      </c>
      <c r="M687" s="17">
        <v>87.1</v>
      </c>
      <c r="N687" s="19">
        <v>1012.3</v>
      </c>
      <c r="O687" s="17">
        <v>168</v>
      </c>
      <c r="P687" s="16">
        <v>4.41</v>
      </c>
      <c r="Q687" s="16">
        <v>64.680000000000007</v>
      </c>
      <c r="R687" s="18">
        <v>7.2</v>
      </c>
      <c r="S687">
        <v>1</v>
      </c>
    </row>
    <row r="688" spans="1:19">
      <c r="A688" s="1">
        <v>22</v>
      </c>
      <c r="B688" s="2">
        <v>0.45833333333333298</v>
      </c>
      <c r="C688" s="17">
        <v>26.8</v>
      </c>
      <c r="D688" s="16">
        <v>17.52</v>
      </c>
      <c r="E688" s="16">
        <v>0.31</v>
      </c>
      <c r="F688" s="16">
        <v>2.86</v>
      </c>
      <c r="G688" s="16">
        <v>2.84</v>
      </c>
      <c r="H688" s="16">
        <v>5.7</v>
      </c>
      <c r="I688" s="16">
        <v>2.3199999999999998</v>
      </c>
      <c r="J688" s="16">
        <v>7</v>
      </c>
      <c r="K688" s="104" t="s">
        <v>110</v>
      </c>
      <c r="L688" s="17">
        <v>27.2</v>
      </c>
      <c r="M688" s="17">
        <v>80.599999999999994</v>
      </c>
      <c r="N688" s="19">
        <v>1011.7</v>
      </c>
      <c r="O688" s="17">
        <v>620</v>
      </c>
      <c r="P688" s="16">
        <v>4.21</v>
      </c>
      <c r="Q688" s="16">
        <v>77.89</v>
      </c>
      <c r="R688" s="18">
        <v>0.2</v>
      </c>
      <c r="S688">
        <v>1</v>
      </c>
    </row>
    <row r="689" spans="1:19">
      <c r="A689" s="1">
        <v>22</v>
      </c>
      <c r="B689" s="2">
        <v>0.5</v>
      </c>
      <c r="C689" s="17">
        <v>26.3</v>
      </c>
      <c r="D689" s="16">
        <v>19.32</v>
      </c>
      <c r="E689" s="16">
        <v>0.31</v>
      </c>
      <c r="F689" s="16">
        <v>2.66</v>
      </c>
      <c r="G689" s="16">
        <v>1.98</v>
      </c>
      <c r="H689" s="16">
        <v>4.6399999999999997</v>
      </c>
      <c r="I689" s="16">
        <v>2.35</v>
      </c>
      <c r="J689" s="16">
        <v>8</v>
      </c>
      <c r="K689" s="104" t="s">
        <v>110</v>
      </c>
      <c r="L689" s="17">
        <v>29.1</v>
      </c>
      <c r="M689" s="17">
        <v>70</v>
      </c>
      <c r="N689" s="19">
        <v>1011</v>
      </c>
      <c r="O689" s="17">
        <v>643</v>
      </c>
      <c r="P689" s="16">
        <v>4.84</v>
      </c>
      <c r="Q689" s="16">
        <v>76.22</v>
      </c>
      <c r="R689" s="18">
        <v>0</v>
      </c>
      <c r="S689">
        <v>1</v>
      </c>
    </row>
    <row r="690" spans="1:19">
      <c r="A690" s="1">
        <v>22</v>
      </c>
      <c r="B690" s="2">
        <v>0.54166666666666696</v>
      </c>
      <c r="C690" s="17">
        <v>26.2</v>
      </c>
      <c r="D690" s="16">
        <v>19.77</v>
      </c>
      <c r="E690" s="16">
        <v>0.32</v>
      </c>
      <c r="F690" s="16">
        <v>2.66</v>
      </c>
      <c r="G690" s="16">
        <v>1.74</v>
      </c>
      <c r="H690" s="16">
        <v>4.4000000000000004</v>
      </c>
      <c r="I690" s="16">
        <v>2.4</v>
      </c>
      <c r="J690" s="16">
        <v>13</v>
      </c>
      <c r="K690" s="104" t="s">
        <v>110</v>
      </c>
      <c r="L690" s="17">
        <v>29.5</v>
      </c>
      <c r="M690" s="17">
        <v>67.3</v>
      </c>
      <c r="N690" s="19">
        <v>1010.1</v>
      </c>
      <c r="O690" s="17">
        <v>864</v>
      </c>
      <c r="P690" s="16">
        <v>4.8099999999999996</v>
      </c>
      <c r="Q690" s="16">
        <v>66.58</v>
      </c>
      <c r="R690" s="18">
        <v>0</v>
      </c>
      <c r="S690">
        <v>1</v>
      </c>
    </row>
    <row r="691" spans="1:19">
      <c r="A691" s="1">
        <v>22</v>
      </c>
      <c r="B691" s="2">
        <v>0.58333333333333304</v>
      </c>
      <c r="C691" s="17">
        <v>26.5</v>
      </c>
      <c r="D691" s="16">
        <v>19.510000000000002</v>
      </c>
      <c r="E691" s="16">
        <v>0.3</v>
      </c>
      <c r="F691" s="16">
        <v>2.16</v>
      </c>
      <c r="G691" s="16">
        <v>1.91</v>
      </c>
      <c r="H691" s="16">
        <v>4.07</v>
      </c>
      <c r="I691" s="16">
        <v>3.05</v>
      </c>
      <c r="J691" s="16">
        <v>16</v>
      </c>
      <c r="K691" s="104" t="s">
        <v>110</v>
      </c>
      <c r="L691" s="17">
        <v>29.6</v>
      </c>
      <c r="M691" s="17">
        <v>67.2</v>
      </c>
      <c r="N691" s="19">
        <v>1009.5</v>
      </c>
      <c r="O691" s="17">
        <v>667</v>
      </c>
      <c r="P691" s="16">
        <v>4.2699999999999996</v>
      </c>
      <c r="Q691" s="16">
        <v>64.42</v>
      </c>
      <c r="R691" s="18">
        <v>0</v>
      </c>
      <c r="S691">
        <v>1</v>
      </c>
    </row>
    <row r="692" spans="1:19">
      <c r="A692" s="1">
        <v>22</v>
      </c>
      <c r="B692" s="2">
        <v>0.625</v>
      </c>
      <c r="C692" s="17">
        <v>26.3</v>
      </c>
      <c r="D692" s="16">
        <v>19.52</v>
      </c>
      <c r="E692" s="16">
        <v>0.3</v>
      </c>
      <c r="F692" s="16">
        <v>2.2200000000000002</v>
      </c>
      <c r="G692" s="16">
        <v>1.87</v>
      </c>
      <c r="H692" s="16">
        <v>4.09</v>
      </c>
      <c r="I692" s="16">
        <v>2.61</v>
      </c>
      <c r="J692" s="16">
        <v>12</v>
      </c>
      <c r="K692" s="104" t="s">
        <v>110</v>
      </c>
      <c r="L692" s="17">
        <v>29.4</v>
      </c>
      <c r="M692" s="17">
        <v>67.8</v>
      </c>
      <c r="N692" s="19">
        <v>1009.2</v>
      </c>
      <c r="O692" s="17">
        <v>532</v>
      </c>
      <c r="P692" s="16">
        <v>4.46</v>
      </c>
      <c r="Q692" s="16">
        <v>63.19</v>
      </c>
      <c r="R692" s="18">
        <v>0</v>
      </c>
      <c r="S692">
        <v>1</v>
      </c>
    </row>
    <row r="693" spans="1:19">
      <c r="A693" s="1">
        <v>22</v>
      </c>
      <c r="B693" s="2">
        <v>0.66666666666666696</v>
      </c>
      <c r="C693" s="17">
        <v>26.4</v>
      </c>
      <c r="D693" s="16">
        <v>19.489999999999998</v>
      </c>
      <c r="E693" s="16">
        <v>0.28999999999999998</v>
      </c>
      <c r="F693" s="16">
        <v>2.2000000000000002</v>
      </c>
      <c r="G693" s="16">
        <v>1.71</v>
      </c>
      <c r="H693" s="16">
        <v>3.91</v>
      </c>
      <c r="I693" s="16">
        <v>2.68</v>
      </c>
      <c r="J693" s="16">
        <v>16</v>
      </c>
      <c r="K693" s="104" t="s">
        <v>110</v>
      </c>
      <c r="L693" s="17">
        <v>29</v>
      </c>
      <c r="M693" s="17">
        <v>68.900000000000006</v>
      </c>
      <c r="N693" s="19">
        <v>1009</v>
      </c>
      <c r="O693" s="17">
        <v>375</v>
      </c>
      <c r="P693" s="16">
        <v>4.8</v>
      </c>
      <c r="Q693" s="16">
        <v>55.36</v>
      </c>
      <c r="R693" s="18">
        <v>0</v>
      </c>
      <c r="S693">
        <v>1</v>
      </c>
    </row>
    <row r="694" spans="1:19">
      <c r="A694" s="1">
        <v>22</v>
      </c>
      <c r="B694" s="2">
        <v>0.70833333333333304</v>
      </c>
      <c r="C694" s="17">
        <v>26.5</v>
      </c>
      <c r="D694" s="16">
        <v>18.59</v>
      </c>
      <c r="E694" s="16">
        <v>0.3</v>
      </c>
      <c r="F694" s="16">
        <v>1.98</v>
      </c>
      <c r="G694" s="16">
        <v>2.4300000000000002</v>
      </c>
      <c r="H694" s="16">
        <v>4.41</v>
      </c>
      <c r="I694" s="16">
        <v>2.72</v>
      </c>
      <c r="J694" s="16">
        <v>20</v>
      </c>
      <c r="K694" s="104" t="s">
        <v>110</v>
      </c>
      <c r="L694" s="17">
        <v>28.2</v>
      </c>
      <c r="M694" s="17">
        <v>73.7</v>
      </c>
      <c r="N694" s="19">
        <v>1009.3</v>
      </c>
      <c r="O694" s="17">
        <v>79</v>
      </c>
      <c r="P694" s="16">
        <v>4.5199999999999996</v>
      </c>
      <c r="Q694" s="16">
        <v>49.05</v>
      </c>
      <c r="R694" s="18">
        <v>0</v>
      </c>
      <c r="S694">
        <v>1</v>
      </c>
    </row>
    <row r="695" spans="1:19">
      <c r="A695" s="1">
        <v>22</v>
      </c>
      <c r="B695" s="2">
        <v>0.75</v>
      </c>
      <c r="C695" s="17">
        <v>26.3</v>
      </c>
      <c r="D695" s="16">
        <v>13.9</v>
      </c>
      <c r="E695" s="16">
        <v>0.47</v>
      </c>
      <c r="F695" s="16">
        <v>3.23</v>
      </c>
      <c r="G695" s="16">
        <v>6.01</v>
      </c>
      <c r="H695" s="16">
        <v>9.25</v>
      </c>
      <c r="I695" s="16">
        <v>2.59</v>
      </c>
      <c r="J695" s="16">
        <v>25</v>
      </c>
      <c r="K695" s="104" t="s">
        <v>110</v>
      </c>
      <c r="L695" s="17">
        <v>27.7</v>
      </c>
      <c r="M695" s="17">
        <v>75.099999999999994</v>
      </c>
      <c r="N695" s="19">
        <v>1009.8</v>
      </c>
      <c r="O695" s="17">
        <v>7</v>
      </c>
      <c r="P695" s="16">
        <v>2.86</v>
      </c>
      <c r="Q695" s="16">
        <v>49.2</v>
      </c>
      <c r="R695" s="18">
        <v>0</v>
      </c>
      <c r="S695">
        <v>1</v>
      </c>
    </row>
    <row r="696" spans="1:19">
      <c r="A696" s="1">
        <v>22</v>
      </c>
      <c r="B696" s="2">
        <v>0.79166666666666696</v>
      </c>
      <c r="C696" s="17">
        <v>26.5</v>
      </c>
      <c r="D696" s="16">
        <v>12.76</v>
      </c>
      <c r="E696" s="16">
        <v>0.37</v>
      </c>
      <c r="F696" s="16">
        <v>2.04</v>
      </c>
      <c r="G696" s="16">
        <v>6.99</v>
      </c>
      <c r="H696" s="16">
        <v>9.0299999999999994</v>
      </c>
      <c r="I696" s="16">
        <v>3.08</v>
      </c>
      <c r="J696" s="16">
        <v>20</v>
      </c>
      <c r="K696" s="104" t="s">
        <v>110</v>
      </c>
      <c r="L696" s="17">
        <v>27.4</v>
      </c>
      <c r="M696" s="17">
        <v>76.2</v>
      </c>
      <c r="N696" s="19">
        <v>1010.4</v>
      </c>
      <c r="O696" s="17">
        <v>2</v>
      </c>
      <c r="P696" s="16">
        <v>2.46</v>
      </c>
      <c r="Q696" s="16">
        <v>53.41</v>
      </c>
      <c r="R696" s="18">
        <v>0</v>
      </c>
      <c r="S696">
        <v>1</v>
      </c>
    </row>
    <row r="697" spans="1:19">
      <c r="A697" s="1">
        <v>22</v>
      </c>
      <c r="B697" s="2">
        <v>0.83333333333333304</v>
      </c>
      <c r="C697" s="17">
        <v>26.5</v>
      </c>
      <c r="D697" s="16">
        <v>15.87</v>
      </c>
      <c r="E697" s="16">
        <v>0.33</v>
      </c>
      <c r="F697" s="16">
        <v>1.61</v>
      </c>
      <c r="G697" s="16">
        <v>4.96</v>
      </c>
      <c r="H697" s="16">
        <v>6.56</v>
      </c>
      <c r="I697" s="16">
        <v>2.98</v>
      </c>
      <c r="J697" s="16">
        <v>23</v>
      </c>
      <c r="K697" s="104" t="s">
        <v>110</v>
      </c>
      <c r="L697" s="17">
        <v>27.2</v>
      </c>
      <c r="M697" s="17">
        <v>77.2</v>
      </c>
      <c r="N697" s="19">
        <v>1011.1</v>
      </c>
      <c r="O697" s="17">
        <v>2</v>
      </c>
      <c r="P697" s="16">
        <v>2.99</v>
      </c>
      <c r="Q697" s="16">
        <v>44.69</v>
      </c>
      <c r="R697" s="18">
        <v>0</v>
      </c>
      <c r="S697">
        <v>1</v>
      </c>
    </row>
    <row r="698" spans="1:19">
      <c r="A698" s="1">
        <v>22</v>
      </c>
      <c r="B698" s="2">
        <v>0.875</v>
      </c>
      <c r="C698" s="17">
        <v>26.6</v>
      </c>
      <c r="D698" s="16">
        <v>16.64</v>
      </c>
      <c r="E698" s="16">
        <v>0.32</v>
      </c>
      <c r="F698" s="16">
        <v>1.32</v>
      </c>
      <c r="G698" s="16">
        <v>3.11</v>
      </c>
      <c r="H698" s="16">
        <v>4.43</v>
      </c>
      <c r="I698" s="16">
        <v>2.91</v>
      </c>
      <c r="J698" s="16">
        <v>19</v>
      </c>
      <c r="K698" s="104" t="s">
        <v>110</v>
      </c>
      <c r="L698" s="17">
        <v>27</v>
      </c>
      <c r="M698" s="17">
        <v>77.599999999999994</v>
      </c>
      <c r="N698" s="19">
        <v>1011.8</v>
      </c>
      <c r="O698" s="17">
        <v>2</v>
      </c>
      <c r="P698" s="16">
        <v>2.3199999999999998</v>
      </c>
      <c r="Q698" s="16">
        <v>52.42</v>
      </c>
      <c r="R698" s="18">
        <v>0</v>
      </c>
      <c r="S698">
        <v>1</v>
      </c>
    </row>
    <row r="699" spans="1:19">
      <c r="A699" s="1">
        <v>22</v>
      </c>
      <c r="B699" s="2">
        <v>0.91666666666666696</v>
      </c>
      <c r="C699" s="17">
        <v>26.7</v>
      </c>
      <c r="D699" s="16">
        <v>15.76</v>
      </c>
      <c r="E699" s="16">
        <v>0.34</v>
      </c>
      <c r="F699" s="16">
        <v>1.22</v>
      </c>
      <c r="G699" s="16">
        <v>4.17</v>
      </c>
      <c r="H699" s="16">
        <v>5.39</v>
      </c>
      <c r="I699" s="16">
        <v>2.97</v>
      </c>
      <c r="J699" s="16">
        <v>19</v>
      </c>
      <c r="K699" s="104" t="s">
        <v>110</v>
      </c>
      <c r="L699" s="17">
        <v>26.9</v>
      </c>
      <c r="M699" s="17">
        <v>78.400000000000006</v>
      </c>
      <c r="N699" s="19">
        <v>1011.9</v>
      </c>
      <c r="O699" s="17">
        <v>2</v>
      </c>
      <c r="P699" s="16">
        <v>2.5499999999999998</v>
      </c>
      <c r="Q699" s="16">
        <v>56.31</v>
      </c>
      <c r="R699" s="18">
        <v>0</v>
      </c>
      <c r="S699">
        <v>1</v>
      </c>
    </row>
    <row r="700" spans="1:19">
      <c r="A700" s="1">
        <v>22</v>
      </c>
      <c r="B700" s="2">
        <v>0.95833333333333304</v>
      </c>
      <c r="C700" s="17">
        <v>26.6</v>
      </c>
      <c r="D700" s="16">
        <v>16.91</v>
      </c>
      <c r="E700" s="16">
        <v>0.32</v>
      </c>
      <c r="F700" s="16">
        <v>1.22</v>
      </c>
      <c r="G700" s="16">
        <v>2.7</v>
      </c>
      <c r="H700" s="16">
        <v>3.92</v>
      </c>
      <c r="I700" s="16">
        <v>3.66</v>
      </c>
      <c r="J700" s="16">
        <v>16</v>
      </c>
      <c r="K700" s="104" t="s">
        <v>110</v>
      </c>
      <c r="L700" s="17">
        <v>26.8</v>
      </c>
      <c r="M700" s="17">
        <v>80.099999999999994</v>
      </c>
      <c r="N700" s="19">
        <v>1011.6</v>
      </c>
      <c r="O700" s="17">
        <v>2</v>
      </c>
      <c r="P700" s="16">
        <v>2.81</v>
      </c>
      <c r="Q700" s="16">
        <v>56.95</v>
      </c>
      <c r="R700" s="18">
        <v>0</v>
      </c>
      <c r="S700">
        <v>1</v>
      </c>
    </row>
    <row r="702" spans="1:19">
      <c r="A702" s="169" t="s">
        <v>39</v>
      </c>
      <c r="B702" s="170"/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</row>
    <row r="703" spans="1:19">
      <c r="A703" s="167" t="s">
        <v>2</v>
      </c>
      <c r="B703" s="168"/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24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</row>
    <row r="704" spans="1:19">
      <c r="A704" s="163" t="s">
        <v>3</v>
      </c>
      <c r="B704" s="164"/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</row>
    <row r="705" spans="1:19">
      <c r="A705" s="165" t="s">
        <v>4</v>
      </c>
      <c r="B705" s="166"/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</row>
    <row r="706" spans="1:19">
      <c r="A706" s="173" t="s">
        <v>27</v>
      </c>
      <c r="B706" s="174"/>
      <c r="C706" s="20">
        <f t="shared" ref="C706:R706" si="21">24-C702-C703-C704-C705</f>
        <v>24</v>
      </c>
      <c r="D706" s="20">
        <f t="shared" si="21"/>
        <v>24</v>
      </c>
      <c r="E706" s="20">
        <f t="shared" si="21"/>
        <v>24</v>
      </c>
      <c r="F706" s="20">
        <f t="shared" si="21"/>
        <v>24</v>
      </c>
      <c r="G706" s="20">
        <f t="shared" si="21"/>
        <v>24</v>
      </c>
      <c r="H706" s="20">
        <f t="shared" si="21"/>
        <v>24</v>
      </c>
      <c r="I706" s="20">
        <f t="shared" si="21"/>
        <v>24</v>
      </c>
      <c r="J706" s="20">
        <f t="shared" si="21"/>
        <v>24</v>
      </c>
      <c r="K706" s="20">
        <f t="shared" si="21"/>
        <v>0</v>
      </c>
      <c r="L706" s="20">
        <f t="shared" si="21"/>
        <v>24</v>
      </c>
      <c r="M706" s="20">
        <f t="shared" si="21"/>
        <v>24</v>
      </c>
      <c r="N706" s="20">
        <f t="shared" si="21"/>
        <v>24</v>
      </c>
      <c r="O706" s="20">
        <f t="shared" si="21"/>
        <v>24</v>
      </c>
      <c r="P706" s="20">
        <f t="shared" si="21"/>
        <v>24</v>
      </c>
      <c r="Q706" s="20">
        <f t="shared" si="21"/>
        <v>24</v>
      </c>
      <c r="R706" s="20">
        <f t="shared" si="21"/>
        <v>24</v>
      </c>
    </row>
    <row r="707" spans="1:19">
      <c r="A707" s="175" t="s">
        <v>28</v>
      </c>
      <c r="B707" s="176"/>
      <c r="C707" s="21">
        <f>C706/(SUM(S677:S700))</f>
        <v>1</v>
      </c>
      <c r="D707" s="21">
        <f>D706/(SUM(S677:S700))</f>
        <v>1</v>
      </c>
      <c r="E707" s="21">
        <f>E706/(SUM(S677:S700))</f>
        <v>1</v>
      </c>
      <c r="F707" s="21">
        <f>F706/(SUM(S677:S700))</f>
        <v>1</v>
      </c>
      <c r="G707" s="21">
        <f>G706/(SUM(S677:S700))</f>
        <v>1</v>
      </c>
      <c r="H707" s="21">
        <f>H706/(SUM(S677:S700))</f>
        <v>1</v>
      </c>
      <c r="I707" s="21">
        <f>I706/(SUM(S677:S700))</f>
        <v>1</v>
      </c>
      <c r="J707" s="21">
        <f>J706/(SUM(S677:S700))</f>
        <v>1</v>
      </c>
      <c r="K707" s="21">
        <f>K706/(SUM(S677:S700))</f>
        <v>0</v>
      </c>
      <c r="L707" s="21">
        <f>L706/(SUM(S677:S700))</f>
        <v>1</v>
      </c>
      <c r="M707" s="21">
        <f>M706/(SUM(S677:S700))</f>
        <v>1</v>
      </c>
      <c r="N707" s="21">
        <f>N706/(SUM(S677:S700))</f>
        <v>1</v>
      </c>
      <c r="O707" s="21">
        <f>O706/(SUM(S677:S700))</f>
        <v>1</v>
      </c>
      <c r="P707" s="21">
        <f>P706/(SUM(S677:S700))</f>
        <v>1</v>
      </c>
      <c r="Q707" s="21">
        <f>Q706/(SUM(S677:S700))</f>
        <v>1</v>
      </c>
      <c r="R707" s="21">
        <f>R706/(SUM(S677:S700))</f>
        <v>1</v>
      </c>
    </row>
    <row r="709" spans="1:19">
      <c r="A709" s="1">
        <v>23</v>
      </c>
      <c r="B709" s="2">
        <v>0</v>
      </c>
      <c r="C709" s="17">
        <v>26.6</v>
      </c>
      <c r="D709" s="16">
        <v>17.23</v>
      </c>
      <c r="E709" s="16">
        <v>0.3</v>
      </c>
      <c r="F709" s="16">
        <v>1.1599999999999999</v>
      </c>
      <c r="G709" s="16">
        <v>1.89</v>
      </c>
      <c r="H709" s="16">
        <v>3.05</v>
      </c>
      <c r="I709" s="16">
        <v>3.36</v>
      </c>
      <c r="J709" s="16">
        <v>19</v>
      </c>
      <c r="K709" s="104" t="s">
        <v>110</v>
      </c>
      <c r="L709" s="17">
        <v>26.8</v>
      </c>
      <c r="M709" s="17">
        <v>78.7</v>
      </c>
      <c r="N709" s="19">
        <v>1010.9</v>
      </c>
      <c r="O709" s="17">
        <v>2</v>
      </c>
      <c r="P709" s="17">
        <v>3</v>
      </c>
      <c r="Q709" s="16">
        <v>55.32</v>
      </c>
      <c r="R709" s="18">
        <v>0</v>
      </c>
      <c r="S709">
        <v>1</v>
      </c>
    </row>
    <row r="710" spans="1:19">
      <c r="A710" s="1">
        <v>23</v>
      </c>
      <c r="B710" s="2">
        <v>4.1666666666666664E-2</v>
      </c>
      <c r="C710" s="17">
        <v>26.6</v>
      </c>
      <c r="D710" s="16">
        <v>18.510000000000002</v>
      </c>
      <c r="E710" s="16">
        <v>0.28000000000000003</v>
      </c>
      <c r="F710" s="16">
        <v>1.07</v>
      </c>
      <c r="G710" s="16">
        <v>1.4</v>
      </c>
      <c r="H710" s="16">
        <v>2.4700000000000002</v>
      </c>
      <c r="I710" s="16">
        <v>2.0099999999999998</v>
      </c>
      <c r="J710" s="16">
        <v>17</v>
      </c>
      <c r="K710" s="104" t="s">
        <v>110</v>
      </c>
      <c r="L710" s="17">
        <v>26.8</v>
      </c>
      <c r="M710" s="17">
        <v>78.900000000000006</v>
      </c>
      <c r="N710" s="19">
        <v>1010.3</v>
      </c>
      <c r="O710" s="17">
        <v>3</v>
      </c>
      <c r="P710" s="17">
        <v>2.75</v>
      </c>
      <c r="Q710" s="16">
        <v>54.34</v>
      </c>
      <c r="R710" s="18">
        <v>0</v>
      </c>
      <c r="S710">
        <v>1</v>
      </c>
    </row>
    <row r="711" spans="1:19">
      <c r="A711" s="1">
        <v>23</v>
      </c>
      <c r="B711" s="2">
        <v>8.3333333333333301E-2</v>
      </c>
      <c r="C711" s="17">
        <v>26.6</v>
      </c>
      <c r="D711" s="16">
        <v>18.75</v>
      </c>
      <c r="E711" s="16">
        <v>0.28000000000000003</v>
      </c>
      <c r="F711" s="16">
        <v>1.1299999999999999</v>
      </c>
      <c r="G711" s="16">
        <v>0.8</v>
      </c>
      <c r="H711" s="16">
        <v>1.93</v>
      </c>
      <c r="I711" s="16">
        <v>1.65</v>
      </c>
      <c r="J711" s="16">
        <v>16</v>
      </c>
      <c r="K711" s="104" t="s">
        <v>110</v>
      </c>
      <c r="L711" s="17">
        <v>26.8</v>
      </c>
      <c r="M711" s="17">
        <v>78.3</v>
      </c>
      <c r="N711" s="19">
        <v>1010.1</v>
      </c>
      <c r="O711" s="17">
        <v>3</v>
      </c>
      <c r="P711" s="17">
        <v>2.95</v>
      </c>
      <c r="Q711" s="16">
        <v>59.04</v>
      </c>
      <c r="R711" s="18">
        <v>0</v>
      </c>
      <c r="S711">
        <v>1</v>
      </c>
    </row>
    <row r="712" spans="1:19">
      <c r="A712" s="1">
        <v>23</v>
      </c>
      <c r="B712" s="2">
        <v>0.125</v>
      </c>
      <c r="C712" s="17">
        <v>26.6</v>
      </c>
      <c r="D712" s="16">
        <v>18.82</v>
      </c>
      <c r="E712" s="16">
        <v>0.28000000000000003</v>
      </c>
      <c r="F712" s="16">
        <v>1.25</v>
      </c>
      <c r="G712" s="16">
        <v>0.71</v>
      </c>
      <c r="H712" s="16">
        <v>1.97</v>
      </c>
      <c r="I712" s="16">
        <v>2.17</v>
      </c>
      <c r="J712" s="16">
        <v>15</v>
      </c>
      <c r="K712" s="104" t="s">
        <v>110</v>
      </c>
      <c r="L712" s="17">
        <v>26.7</v>
      </c>
      <c r="M712" s="17">
        <v>78.400000000000006</v>
      </c>
      <c r="N712" s="19">
        <v>1009.7</v>
      </c>
      <c r="O712" s="17">
        <v>2</v>
      </c>
      <c r="P712" s="17">
        <v>2.89</v>
      </c>
      <c r="Q712" s="16">
        <v>60.6</v>
      </c>
      <c r="R712" s="18">
        <v>0</v>
      </c>
      <c r="S712">
        <v>1</v>
      </c>
    </row>
    <row r="713" spans="1:19">
      <c r="A713" s="1">
        <v>23</v>
      </c>
      <c r="B713" s="2">
        <v>0.16666666666666699</v>
      </c>
      <c r="C713" s="17">
        <v>26.5</v>
      </c>
      <c r="D713" s="16">
        <v>18.850000000000001</v>
      </c>
      <c r="E713" s="16">
        <v>0.27</v>
      </c>
      <c r="F713" s="16">
        <v>0.95</v>
      </c>
      <c r="G713" s="16">
        <v>0.71</v>
      </c>
      <c r="H713" s="16">
        <v>1.66</v>
      </c>
      <c r="I713" s="16">
        <v>2.46</v>
      </c>
      <c r="J713" s="16">
        <v>10</v>
      </c>
      <c r="K713" s="104" t="s">
        <v>110</v>
      </c>
      <c r="L713" s="17">
        <v>26.6</v>
      </c>
      <c r="M713" s="17">
        <v>78.099999999999994</v>
      </c>
      <c r="N713" s="19">
        <v>1009.7</v>
      </c>
      <c r="O713" s="17">
        <v>2</v>
      </c>
      <c r="P713" s="17">
        <v>2.72</v>
      </c>
      <c r="Q713" s="16">
        <v>67.95</v>
      </c>
      <c r="R713" s="18">
        <v>0</v>
      </c>
      <c r="S713">
        <v>1</v>
      </c>
    </row>
    <row r="714" spans="1:19">
      <c r="A714" s="1">
        <v>23</v>
      </c>
      <c r="B714" s="2">
        <v>0.20833333333333301</v>
      </c>
      <c r="C714" s="17">
        <v>26.6</v>
      </c>
      <c r="D714" s="16">
        <v>18.2</v>
      </c>
      <c r="E714" s="16">
        <v>0.27</v>
      </c>
      <c r="F714" s="16">
        <v>1.0900000000000001</v>
      </c>
      <c r="G714" s="16">
        <v>1.24</v>
      </c>
      <c r="H714" s="16">
        <v>2.3199999999999998</v>
      </c>
      <c r="I714" s="16">
        <v>2.2200000000000002</v>
      </c>
      <c r="J714" s="16">
        <v>16</v>
      </c>
      <c r="K714" s="104" t="s">
        <v>110</v>
      </c>
      <c r="L714" s="17">
        <v>26.4</v>
      </c>
      <c r="M714" s="17">
        <v>78.7</v>
      </c>
      <c r="N714" s="19">
        <v>1010</v>
      </c>
      <c r="O714" s="17">
        <v>2</v>
      </c>
      <c r="P714" s="17">
        <v>2.0499999999999998</v>
      </c>
      <c r="Q714" s="16">
        <v>71.69</v>
      </c>
      <c r="R714" s="18">
        <v>0</v>
      </c>
      <c r="S714">
        <v>1</v>
      </c>
    </row>
    <row r="715" spans="1:19">
      <c r="A715" s="1">
        <v>23</v>
      </c>
      <c r="B715" s="2">
        <v>0.25</v>
      </c>
      <c r="C715" s="17">
        <v>26.5</v>
      </c>
      <c r="D715" s="16">
        <v>17.07</v>
      </c>
      <c r="E715" s="16">
        <v>0.3</v>
      </c>
      <c r="F715" s="16">
        <v>1.24</v>
      </c>
      <c r="G715" s="16">
        <v>2.2999999999999998</v>
      </c>
      <c r="H715" s="16">
        <v>3.53</v>
      </c>
      <c r="I715" s="16">
        <v>2.33</v>
      </c>
      <c r="J715" s="16">
        <v>15</v>
      </c>
      <c r="K715" s="104" t="s">
        <v>110</v>
      </c>
      <c r="L715" s="17">
        <v>26.7</v>
      </c>
      <c r="M715" s="17">
        <v>79.8</v>
      </c>
      <c r="N715" s="19">
        <v>1010.4</v>
      </c>
      <c r="O715" s="17">
        <v>25</v>
      </c>
      <c r="P715" s="17">
        <v>2.4300000000000002</v>
      </c>
      <c r="Q715" s="16">
        <v>81.86</v>
      </c>
      <c r="R715" s="18">
        <v>0</v>
      </c>
      <c r="S715">
        <v>1</v>
      </c>
    </row>
    <row r="716" spans="1:19">
      <c r="A716" s="1">
        <v>23</v>
      </c>
      <c r="B716" s="2">
        <v>0.29166666666666702</v>
      </c>
      <c r="C716" s="17">
        <v>26.4</v>
      </c>
      <c r="D716" s="16">
        <v>15.52</v>
      </c>
      <c r="E716" s="16">
        <v>0.34</v>
      </c>
      <c r="F716" s="16">
        <v>2.76</v>
      </c>
      <c r="G716" s="16">
        <v>4.08</v>
      </c>
      <c r="H716" s="16">
        <v>6.84</v>
      </c>
      <c r="I716" s="16">
        <v>1.68</v>
      </c>
      <c r="J716" s="16">
        <v>20</v>
      </c>
      <c r="K716" s="104" t="s">
        <v>110</v>
      </c>
      <c r="L716" s="17">
        <v>27.2</v>
      </c>
      <c r="M716" s="17">
        <v>77.599999999999994</v>
      </c>
      <c r="N716" s="19">
        <v>1010.9</v>
      </c>
      <c r="O716" s="17">
        <v>160</v>
      </c>
      <c r="P716" s="17">
        <v>3</v>
      </c>
      <c r="Q716" s="16">
        <v>88.68</v>
      </c>
      <c r="R716" s="18">
        <v>0</v>
      </c>
      <c r="S716">
        <v>1</v>
      </c>
    </row>
    <row r="717" spans="1:19">
      <c r="A717" s="1">
        <v>23</v>
      </c>
      <c r="B717" s="2">
        <v>0.33333333333333298</v>
      </c>
      <c r="C717" s="17">
        <v>26</v>
      </c>
      <c r="D717" s="16">
        <v>18.96</v>
      </c>
      <c r="E717" s="16">
        <v>0.35</v>
      </c>
      <c r="F717" s="16">
        <v>2.72</v>
      </c>
      <c r="G717" s="16">
        <v>3.1</v>
      </c>
      <c r="H717" s="16">
        <v>5.82</v>
      </c>
      <c r="I717" s="16">
        <v>1.69</v>
      </c>
      <c r="J717" s="16">
        <v>21</v>
      </c>
      <c r="K717" s="104" t="s">
        <v>110</v>
      </c>
      <c r="L717" s="17">
        <v>28.3</v>
      </c>
      <c r="M717" s="17">
        <v>69.8</v>
      </c>
      <c r="N717" s="19">
        <v>1011.4</v>
      </c>
      <c r="O717" s="17">
        <v>399</v>
      </c>
      <c r="P717" s="16">
        <v>4.1500000000000004</v>
      </c>
      <c r="Q717" s="16">
        <v>74.23</v>
      </c>
      <c r="R717" s="18">
        <v>0</v>
      </c>
      <c r="S717">
        <v>1</v>
      </c>
    </row>
    <row r="718" spans="1:19">
      <c r="A718" s="1">
        <v>23</v>
      </c>
      <c r="B718" s="2">
        <v>0.375</v>
      </c>
      <c r="C718" s="17">
        <v>26.2</v>
      </c>
      <c r="D718" s="16">
        <v>18.260000000000002</v>
      </c>
      <c r="E718" s="16">
        <v>0.35</v>
      </c>
      <c r="F718" s="16">
        <v>2.79</v>
      </c>
      <c r="G718" s="16">
        <v>2.95</v>
      </c>
      <c r="H718" s="16">
        <v>5.74</v>
      </c>
      <c r="I718" s="16">
        <v>1.99</v>
      </c>
      <c r="J718" s="16">
        <v>14</v>
      </c>
      <c r="K718" s="104" t="s">
        <v>110</v>
      </c>
      <c r="L718" s="17">
        <v>27.9</v>
      </c>
      <c r="M718" s="17">
        <v>76</v>
      </c>
      <c r="N718" s="19">
        <v>1011.7</v>
      </c>
      <c r="O718" s="17">
        <v>309</v>
      </c>
      <c r="P718" s="16">
        <v>4.09</v>
      </c>
      <c r="Q718" s="16">
        <v>73.97</v>
      </c>
      <c r="R718" s="18">
        <v>0.2</v>
      </c>
      <c r="S718">
        <v>1</v>
      </c>
    </row>
    <row r="719" spans="1:19">
      <c r="A719" s="1">
        <v>23</v>
      </c>
      <c r="B719" s="2">
        <v>0.41666666666666702</v>
      </c>
      <c r="C719" s="17">
        <v>26.3</v>
      </c>
      <c r="D719" s="16">
        <v>21.07</v>
      </c>
      <c r="E719" s="16">
        <v>0.35</v>
      </c>
      <c r="F719" s="16">
        <v>2.91</v>
      </c>
      <c r="G719" s="16">
        <v>2.67</v>
      </c>
      <c r="H719" s="16">
        <v>5.58</v>
      </c>
      <c r="I719" s="16">
        <v>1.85</v>
      </c>
      <c r="J719" s="16">
        <v>20</v>
      </c>
      <c r="K719" s="104" t="s">
        <v>110</v>
      </c>
      <c r="L719" s="17">
        <v>28.9</v>
      </c>
      <c r="M719" s="17">
        <v>69.8</v>
      </c>
      <c r="N719" s="19">
        <v>1011.7</v>
      </c>
      <c r="O719" s="17">
        <v>833</v>
      </c>
      <c r="P719" s="16">
        <v>5.01</v>
      </c>
      <c r="Q719" s="16">
        <v>81.239999999999995</v>
      </c>
      <c r="R719" s="18">
        <v>0</v>
      </c>
      <c r="S719">
        <v>1</v>
      </c>
    </row>
    <row r="720" spans="1:19">
      <c r="A720" s="1">
        <v>23</v>
      </c>
      <c r="B720" s="2">
        <v>0.45833333333333298</v>
      </c>
      <c r="C720" s="17">
        <v>26.2</v>
      </c>
      <c r="D720" s="16">
        <v>22.64</v>
      </c>
      <c r="E720" s="16">
        <v>0.31</v>
      </c>
      <c r="F720" s="16">
        <v>2.2200000000000002</v>
      </c>
      <c r="G720" s="16">
        <v>1.88</v>
      </c>
      <c r="H720" s="16">
        <v>4.1100000000000003</v>
      </c>
      <c r="I720" s="16">
        <v>1.78</v>
      </c>
      <c r="J720" s="16">
        <v>12</v>
      </c>
      <c r="K720" s="104" t="s">
        <v>110</v>
      </c>
      <c r="L720" s="17">
        <v>30.4</v>
      </c>
      <c r="M720" s="17">
        <v>59.7</v>
      </c>
      <c r="N720" s="19">
        <v>1011.2</v>
      </c>
      <c r="O720" s="17">
        <v>1078</v>
      </c>
      <c r="P720" s="16">
        <v>4.95</v>
      </c>
      <c r="Q720" s="16">
        <v>75.59</v>
      </c>
      <c r="R720" s="18">
        <v>0</v>
      </c>
      <c r="S720">
        <v>1</v>
      </c>
    </row>
    <row r="721" spans="1:19">
      <c r="A721" s="1">
        <v>23</v>
      </c>
      <c r="B721" s="2">
        <v>0.5</v>
      </c>
      <c r="C721" s="17">
        <v>26.9</v>
      </c>
      <c r="D721" s="16">
        <v>21.46</v>
      </c>
      <c r="E721" s="16">
        <v>0.31</v>
      </c>
      <c r="F721" s="16">
        <v>2.66</v>
      </c>
      <c r="G721" s="16">
        <v>1.87</v>
      </c>
      <c r="H721" s="16">
        <v>4.53</v>
      </c>
      <c r="I721" s="16">
        <v>1.64</v>
      </c>
      <c r="J721" s="16">
        <v>11</v>
      </c>
      <c r="K721" s="104" t="s">
        <v>110</v>
      </c>
      <c r="L721" s="17">
        <v>30.5</v>
      </c>
      <c r="M721" s="17">
        <v>59.7</v>
      </c>
      <c r="N721" s="19">
        <v>1010.5</v>
      </c>
      <c r="O721" s="17">
        <v>872</v>
      </c>
      <c r="P721" s="16">
        <v>4.8099999999999996</v>
      </c>
      <c r="Q721" s="16">
        <v>62.92</v>
      </c>
      <c r="R721" s="18">
        <v>0.2</v>
      </c>
      <c r="S721">
        <v>1</v>
      </c>
    </row>
    <row r="722" spans="1:19">
      <c r="A722" s="1">
        <v>23</v>
      </c>
      <c r="B722" s="2">
        <v>0.54166666666666696</v>
      </c>
      <c r="C722" s="17">
        <v>26.5</v>
      </c>
      <c r="D722" s="16">
        <v>22.48</v>
      </c>
      <c r="E722" s="16">
        <v>0.34</v>
      </c>
      <c r="F722" s="16">
        <v>2.7</v>
      </c>
      <c r="G722" s="16">
        <v>1.52</v>
      </c>
      <c r="H722" s="16">
        <v>4.22</v>
      </c>
      <c r="I722" s="16">
        <v>1.75</v>
      </c>
      <c r="J722" s="16">
        <v>16</v>
      </c>
      <c r="K722" s="104" t="s">
        <v>110</v>
      </c>
      <c r="L722" s="17">
        <v>30.2</v>
      </c>
      <c r="M722" s="17">
        <v>61</v>
      </c>
      <c r="N722" s="19">
        <v>1009.4</v>
      </c>
      <c r="O722" s="17">
        <v>840</v>
      </c>
      <c r="P722" s="16">
        <v>4.76</v>
      </c>
      <c r="Q722" s="16">
        <v>66.34</v>
      </c>
      <c r="R722" s="18">
        <v>0</v>
      </c>
      <c r="S722">
        <v>1</v>
      </c>
    </row>
    <row r="723" spans="1:19">
      <c r="A723" s="1">
        <v>23</v>
      </c>
      <c r="B723" s="2">
        <v>0.58333333333333304</v>
      </c>
      <c r="C723" s="17">
        <v>26.7</v>
      </c>
      <c r="D723" s="16">
        <v>21.41</v>
      </c>
      <c r="E723" s="16">
        <v>0.31</v>
      </c>
      <c r="F723" s="16">
        <v>2.38</v>
      </c>
      <c r="G723" s="16">
        <v>1.84</v>
      </c>
      <c r="H723" s="16">
        <v>4.22</v>
      </c>
      <c r="I723" s="16">
        <v>2.0099999999999998</v>
      </c>
      <c r="J723" s="16">
        <v>10</v>
      </c>
      <c r="K723" s="104" t="s">
        <v>110</v>
      </c>
      <c r="L723" s="17">
        <v>30.1</v>
      </c>
      <c r="M723" s="17">
        <v>60.8</v>
      </c>
      <c r="N723" s="19">
        <v>1008.2</v>
      </c>
      <c r="O723" s="17">
        <v>851</v>
      </c>
      <c r="P723" s="16">
        <v>4.95</v>
      </c>
      <c r="Q723" s="16">
        <v>64.23</v>
      </c>
      <c r="R723" s="18">
        <v>0</v>
      </c>
      <c r="S723">
        <v>1</v>
      </c>
    </row>
    <row r="724" spans="1:19">
      <c r="A724" s="1">
        <v>23</v>
      </c>
      <c r="B724" s="2">
        <v>0.625</v>
      </c>
      <c r="C724" s="17">
        <v>27.6</v>
      </c>
      <c r="D724" s="16">
        <v>21.07</v>
      </c>
      <c r="E724" s="16">
        <v>0.3</v>
      </c>
      <c r="F724" s="16">
        <v>2.29</v>
      </c>
      <c r="G724" s="16">
        <v>1.85</v>
      </c>
      <c r="H724" s="16">
        <v>4.1399999999999997</v>
      </c>
      <c r="I724" s="16">
        <v>1.59</v>
      </c>
      <c r="J724" s="16">
        <v>13</v>
      </c>
      <c r="K724" s="104" t="s">
        <v>110</v>
      </c>
      <c r="L724" s="17">
        <v>30</v>
      </c>
      <c r="M724" s="17">
        <v>62.3</v>
      </c>
      <c r="N724" s="19">
        <v>1007.7</v>
      </c>
      <c r="O724" s="17">
        <v>641</v>
      </c>
      <c r="P724" s="16">
        <v>4.93</v>
      </c>
      <c r="Q724" s="16">
        <v>54.28</v>
      </c>
      <c r="R724" s="18">
        <v>0</v>
      </c>
      <c r="S724">
        <v>1</v>
      </c>
    </row>
    <row r="725" spans="1:19">
      <c r="A725" s="1">
        <v>23</v>
      </c>
      <c r="B725" s="2">
        <v>0.66666666666666696</v>
      </c>
      <c r="C725" s="17">
        <v>27.7</v>
      </c>
      <c r="D725" s="16">
        <v>20.04</v>
      </c>
      <c r="E725" s="16">
        <v>0.31</v>
      </c>
      <c r="F725" s="16">
        <v>2.12</v>
      </c>
      <c r="G725" s="16">
        <v>1.88</v>
      </c>
      <c r="H725" s="16">
        <v>4</v>
      </c>
      <c r="I725" s="16">
        <v>1.46</v>
      </c>
      <c r="J725" s="16">
        <v>11</v>
      </c>
      <c r="K725" s="104" t="s">
        <v>110</v>
      </c>
      <c r="L725" s="17">
        <v>29.7</v>
      </c>
      <c r="M725" s="17">
        <v>64.3</v>
      </c>
      <c r="N725" s="19">
        <v>1007.5</v>
      </c>
      <c r="O725" s="17">
        <v>395</v>
      </c>
      <c r="P725" s="16">
        <v>4.3899999999999997</v>
      </c>
      <c r="Q725" s="16">
        <v>45.62</v>
      </c>
      <c r="R725" s="18">
        <v>0</v>
      </c>
      <c r="S725">
        <v>1</v>
      </c>
    </row>
    <row r="726" spans="1:19">
      <c r="A726" s="1">
        <v>23</v>
      </c>
      <c r="B726" s="2">
        <v>0.70833333333333304</v>
      </c>
      <c r="C726" s="17">
        <v>27.2</v>
      </c>
      <c r="D726" s="16">
        <v>19.36</v>
      </c>
      <c r="E726" s="16">
        <v>0.33</v>
      </c>
      <c r="F726" s="16">
        <v>2.41</v>
      </c>
      <c r="G726" s="16">
        <v>2.46</v>
      </c>
      <c r="H726" s="16">
        <v>4.87</v>
      </c>
      <c r="I726" s="16">
        <v>1.51</v>
      </c>
      <c r="J726" s="16">
        <v>18</v>
      </c>
      <c r="K726" s="104" t="s">
        <v>110</v>
      </c>
      <c r="L726" s="17">
        <v>28.8</v>
      </c>
      <c r="M726" s="17">
        <v>69.8</v>
      </c>
      <c r="N726" s="19">
        <v>1007.6</v>
      </c>
      <c r="O726" s="17">
        <v>138</v>
      </c>
      <c r="P726" s="16">
        <v>4.17</v>
      </c>
      <c r="Q726" s="16">
        <v>40.76</v>
      </c>
      <c r="R726" s="18">
        <v>0</v>
      </c>
      <c r="S726">
        <v>1</v>
      </c>
    </row>
    <row r="727" spans="1:19">
      <c r="A727" s="1">
        <v>23</v>
      </c>
      <c r="B727" s="2">
        <v>0.75</v>
      </c>
      <c r="C727" s="17">
        <v>26.5</v>
      </c>
      <c r="D727" s="16">
        <v>17.440000000000001</v>
      </c>
      <c r="E727" s="16">
        <v>0.46</v>
      </c>
      <c r="F727" s="16">
        <v>2.96</v>
      </c>
      <c r="G727" s="16">
        <v>3.92</v>
      </c>
      <c r="H727" s="16">
        <v>6.88</v>
      </c>
      <c r="I727" s="16">
        <v>1.98</v>
      </c>
      <c r="J727" s="16">
        <v>20</v>
      </c>
      <c r="K727" s="104" t="s">
        <v>110</v>
      </c>
      <c r="L727" s="17">
        <v>27.9</v>
      </c>
      <c r="M727" s="17">
        <v>75.7</v>
      </c>
      <c r="N727" s="19">
        <v>1008.4</v>
      </c>
      <c r="O727" s="17">
        <v>6</v>
      </c>
      <c r="P727" s="16">
        <v>3.58</v>
      </c>
      <c r="Q727" s="16">
        <v>42.83</v>
      </c>
      <c r="R727" s="18">
        <v>0</v>
      </c>
      <c r="S727">
        <v>1</v>
      </c>
    </row>
    <row r="728" spans="1:19">
      <c r="A728" s="1">
        <v>23</v>
      </c>
      <c r="B728" s="2">
        <v>0.79166666666666696</v>
      </c>
      <c r="C728" s="17">
        <v>26.6</v>
      </c>
      <c r="D728" s="16">
        <v>16.7</v>
      </c>
      <c r="E728" s="16">
        <v>0.34</v>
      </c>
      <c r="F728" s="16">
        <v>1.49</v>
      </c>
      <c r="G728" s="16">
        <v>3.59</v>
      </c>
      <c r="H728" s="16">
        <v>5.08</v>
      </c>
      <c r="I728" s="16">
        <v>2.38</v>
      </c>
      <c r="J728" s="16">
        <v>20</v>
      </c>
      <c r="K728" s="104" t="s">
        <v>110</v>
      </c>
      <c r="L728" s="17">
        <v>27.5</v>
      </c>
      <c r="M728" s="17">
        <v>78.400000000000006</v>
      </c>
      <c r="N728" s="19">
        <v>1009</v>
      </c>
      <c r="O728" s="17">
        <v>2</v>
      </c>
      <c r="P728" s="16">
        <v>3.2</v>
      </c>
      <c r="Q728" s="16">
        <v>42.37</v>
      </c>
      <c r="R728" s="18">
        <v>0</v>
      </c>
      <c r="S728">
        <v>1</v>
      </c>
    </row>
    <row r="729" spans="1:19">
      <c r="A729" s="1">
        <v>23</v>
      </c>
      <c r="B729" s="2">
        <v>0.83333333333333304</v>
      </c>
      <c r="C729" s="17">
        <v>26.6</v>
      </c>
      <c r="D729" s="16">
        <v>14.36</v>
      </c>
      <c r="E729" s="16">
        <v>0.32</v>
      </c>
      <c r="F729" s="16">
        <v>1.47</v>
      </c>
      <c r="G729" s="16">
        <v>3.59</v>
      </c>
      <c r="H729" s="16">
        <v>5.0599999999999996</v>
      </c>
      <c r="I729" s="16">
        <v>2.76</v>
      </c>
      <c r="J729" s="16">
        <v>18</v>
      </c>
      <c r="K729" s="104" t="s">
        <v>110</v>
      </c>
      <c r="L729" s="17">
        <v>27.5</v>
      </c>
      <c r="M729" s="17">
        <v>77.8</v>
      </c>
      <c r="N729" s="19">
        <v>1009.8</v>
      </c>
      <c r="O729" s="17">
        <v>2</v>
      </c>
      <c r="P729" s="16">
        <v>2.92</v>
      </c>
      <c r="Q729" s="16">
        <v>46.06</v>
      </c>
      <c r="R729" s="18">
        <v>0</v>
      </c>
      <c r="S729">
        <v>1</v>
      </c>
    </row>
    <row r="730" spans="1:19">
      <c r="A730" s="1">
        <v>23</v>
      </c>
      <c r="B730" s="2">
        <v>0.875</v>
      </c>
      <c r="C730" s="17">
        <v>26.6</v>
      </c>
      <c r="D730" s="16">
        <v>14.62</v>
      </c>
      <c r="E730" s="16">
        <v>0.3</v>
      </c>
      <c r="F730" s="16">
        <v>1.37</v>
      </c>
      <c r="G730" s="16">
        <v>2.4700000000000002</v>
      </c>
      <c r="H730" s="16">
        <v>3.84</v>
      </c>
      <c r="I730" s="16">
        <v>2.5099999999999998</v>
      </c>
      <c r="J730" s="16">
        <v>14</v>
      </c>
      <c r="K730" s="104" t="s">
        <v>110</v>
      </c>
      <c r="L730" s="17">
        <v>27.5</v>
      </c>
      <c r="M730" s="17">
        <v>78.8</v>
      </c>
      <c r="N730" s="19">
        <v>1010.7</v>
      </c>
      <c r="O730" s="17">
        <v>3</v>
      </c>
      <c r="P730" s="16">
        <v>2.95</v>
      </c>
      <c r="Q730" s="16">
        <v>46.3</v>
      </c>
      <c r="R730" s="18">
        <v>0</v>
      </c>
      <c r="S730">
        <v>1</v>
      </c>
    </row>
    <row r="731" spans="1:19">
      <c r="A731" s="1">
        <v>23</v>
      </c>
      <c r="B731" s="2">
        <v>0.91666666666666696</v>
      </c>
      <c r="C731" s="17">
        <v>26.6</v>
      </c>
      <c r="D731" s="16">
        <v>15.81</v>
      </c>
      <c r="E731" s="16">
        <v>0.28000000000000003</v>
      </c>
      <c r="F731" s="16">
        <v>1.23</v>
      </c>
      <c r="G731" s="16">
        <v>1.97</v>
      </c>
      <c r="H731" s="16">
        <v>3.19</v>
      </c>
      <c r="I731" s="16">
        <v>2.37</v>
      </c>
      <c r="J731" s="16">
        <v>12</v>
      </c>
      <c r="K731" s="104" t="s">
        <v>110</v>
      </c>
      <c r="L731" s="17">
        <v>27.5</v>
      </c>
      <c r="M731" s="17">
        <v>78.7</v>
      </c>
      <c r="N731" s="19">
        <v>1011</v>
      </c>
      <c r="O731" s="17">
        <v>3</v>
      </c>
      <c r="P731" s="16">
        <v>3.09</v>
      </c>
      <c r="Q731" s="16">
        <v>49.42</v>
      </c>
      <c r="R731" s="18">
        <v>0</v>
      </c>
      <c r="S731">
        <v>1</v>
      </c>
    </row>
    <row r="732" spans="1:19">
      <c r="A732" s="1">
        <v>23</v>
      </c>
      <c r="B732" s="2">
        <v>0.95833333333333304</v>
      </c>
      <c r="C732" s="17">
        <v>26.6</v>
      </c>
      <c r="D732" s="16">
        <v>16.91</v>
      </c>
      <c r="E732" s="16">
        <v>0.28000000000000003</v>
      </c>
      <c r="F732" s="16">
        <v>1.28</v>
      </c>
      <c r="G732" s="16">
        <v>1.97</v>
      </c>
      <c r="H732" s="16">
        <v>3.25</v>
      </c>
      <c r="I732" s="16">
        <v>2.71</v>
      </c>
      <c r="J732" s="16">
        <v>10</v>
      </c>
      <c r="K732" s="104" t="s">
        <v>110</v>
      </c>
      <c r="L732" s="17">
        <v>27.5</v>
      </c>
      <c r="M732" s="17">
        <v>78</v>
      </c>
      <c r="N732" s="19">
        <v>1010.8</v>
      </c>
      <c r="O732" s="17">
        <v>3</v>
      </c>
      <c r="P732" s="16">
        <v>3.69</v>
      </c>
      <c r="Q732" s="16">
        <v>50.03</v>
      </c>
      <c r="R732" s="18">
        <v>0</v>
      </c>
      <c r="S732">
        <v>1</v>
      </c>
    </row>
    <row r="734" spans="1:19">
      <c r="A734" s="169" t="s">
        <v>39</v>
      </c>
      <c r="B734" s="170"/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</row>
    <row r="735" spans="1:19">
      <c r="A735" s="167" t="s">
        <v>2</v>
      </c>
      <c r="B735" s="168"/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24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</row>
    <row r="736" spans="1:19">
      <c r="A736" s="163" t="s">
        <v>3</v>
      </c>
      <c r="B736" s="164"/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</row>
    <row r="737" spans="1:19">
      <c r="A737" s="165" t="s">
        <v>4</v>
      </c>
      <c r="B737" s="166"/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</row>
    <row r="738" spans="1:19">
      <c r="A738" s="173" t="s">
        <v>27</v>
      </c>
      <c r="B738" s="174"/>
      <c r="C738" s="20">
        <f t="shared" ref="C738:R738" si="22">24-C734-C735-C736-C737</f>
        <v>24</v>
      </c>
      <c r="D738" s="20">
        <f t="shared" si="22"/>
        <v>24</v>
      </c>
      <c r="E738" s="20">
        <f t="shared" si="22"/>
        <v>24</v>
      </c>
      <c r="F738" s="20">
        <f t="shared" si="22"/>
        <v>24</v>
      </c>
      <c r="G738" s="20">
        <f t="shared" si="22"/>
        <v>24</v>
      </c>
      <c r="H738" s="20">
        <f t="shared" si="22"/>
        <v>24</v>
      </c>
      <c r="I738" s="20">
        <f t="shared" si="22"/>
        <v>24</v>
      </c>
      <c r="J738" s="20">
        <f t="shared" si="22"/>
        <v>24</v>
      </c>
      <c r="K738" s="20">
        <f t="shared" si="22"/>
        <v>0</v>
      </c>
      <c r="L738" s="20">
        <f t="shared" si="22"/>
        <v>24</v>
      </c>
      <c r="M738" s="20">
        <f t="shared" si="22"/>
        <v>24</v>
      </c>
      <c r="N738" s="20">
        <f t="shared" si="22"/>
        <v>24</v>
      </c>
      <c r="O738" s="20">
        <f t="shared" si="22"/>
        <v>24</v>
      </c>
      <c r="P738" s="20">
        <f t="shared" si="22"/>
        <v>24</v>
      </c>
      <c r="Q738" s="20">
        <f t="shared" si="22"/>
        <v>24</v>
      </c>
      <c r="R738" s="20">
        <f t="shared" si="22"/>
        <v>24</v>
      </c>
    </row>
    <row r="739" spans="1:19">
      <c r="A739" s="175" t="s">
        <v>28</v>
      </c>
      <c r="B739" s="176"/>
      <c r="C739" s="21">
        <f>C738/(SUM(S709:S732))</f>
        <v>1</v>
      </c>
      <c r="D739" s="21">
        <f>D738/(SUM(S709:S732))</f>
        <v>1</v>
      </c>
      <c r="E739" s="21">
        <f>E738/(SUM(S709:S732))</f>
        <v>1</v>
      </c>
      <c r="F739" s="21">
        <f>F738/(SUM(S709:S732))</f>
        <v>1</v>
      </c>
      <c r="G739" s="21">
        <f>G738/(SUM(S709:S732))</f>
        <v>1</v>
      </c>
      <c r="H739" s="21">
        <f>H738/(SUM(S709:S732))</f>
        <v>1</v>
      </c>
      <c r="I739" s="21">
        <f>I738/(SUM(S709:S732))</f>
        <v>1</v>
      </c>
      <c r="J739" s="21">
        <f>J738/(SUM(S709:S732))</f>
        <v>1</v>
      </c>
      <c r="K739" s="21">
        <f>K738/(SUM(S709:S732))</f>
        <v>0</v>
      </c>
      <c r="L739" s="21">
        <f>L738/(SUM(S709:S732))</f>
        <v>1</v>
      </c>
      <c r="M739" s="21">
        <f>M738/(SUM(S709:S732))</f>
        <v>1</v>
      </c>
      <c r="N739" s="21">
        <f>N738/(SUM(S709:S732))</f>
        <v>1</v>
      </c>
      <c r="O739" s="21">
        <f>O738/(SUM(S709:S732))</f>
        <v>1</v>
      </c>
      <c r="P739" s="21">
        <f>P738/(SUM(S709:S732))</f>
        <v>1</v>
      </c>
      <c r="Q739" s="21">
        <f>Q738/(SUM(S709:S732))</f>
        <v>1</v>
      </c>
      <c r="R739" s="21">
        <f>R738/(SUM(S709:S732))</f>
        <v>1</v>
      </c>
    </row>
    <row r="741" spans="1:19">
      <c r="A741" s="1">
        <v>24</v>
      </c>
      <c r="B741" s="2">
        <v>0</v>
      </c>
      <c r="C741" s="17">
        <v>26.5</v>
      </c>
      <c r="D741" s="16">
        <v>17.77</v>
      </c>
      <c r="E741" s="16">
        <v>0.27</v>
      </c>
      <c r="F741" s="16">
        <v>1.17</v>
      </c>
      <c r="G741" s="16">
        <v>1.3</v>
      </c>
      <c r="H741" s="16">
        <v>2.4700000000000002</v>
      </c>
      <c r="I741" s="16">
        <v>3.01</v>
      </c>
      <c r="J741" s="16">
        <v>12</v>
      </c>
      <c r="K741" s="104" t="s">
        <v>110</v>
      </c>
      <c r="L741" s="17">
        <v>27.5</v>
      </c>
      <c r="M741" s="17">
        <v>77.7</v>
      </c>
      <c r="N741" s="19">
        <v>1010.3</v>
      </c>
      <c r="O741" s="17">
        <v>3</v>
      </c>
      <c r="P741" s="17">
        <v>3.62</v>
      </c>
      <c r="Q741" s="16">
        <v>56.8</v>
      </c>
      <c r="R741" s="18">
        <v>0</v>
      </c>
      <c r="S741">
        <v>1</v>
      </c>
    </row>
    <row r="742" spans="1:19">
      <c r="A742" s="1">
        <v>24</v>
      </c>
      <c r="B742" s="2">
        <v>4.1666666666666664E-2</v>
      </c>
      <c r="C742" s="17">
        <v>26.5</v>
      </c>
      <c r="D742" s="16">
        <v>17.829999999999998</v>
      </c>
      <c r="E742" s="16">
        <v>0.28000000000000003</v>
      </c>
      <c r="F742" s="16">
        <v>1.28</v>
      </c>
      <c r="G742" s="16">
        <v>1.03</v>
      </c>
      <c r="H742" s="16">
        <v>2.31</v>
      </c>
      <c r="I742" s="16">
        <v>2.21</v>
      </c>
      <c r="J742" s="16">
        <v>13</v>
      </c>
      <c r="K742" s="104" t="s">
        <v>110</v>
      </c>
      <c r="L742" s="17">
        <v>27.3</v>
      </c>
      <c r="M742" s="17">
        <v>77.8</v>
      </c>
      <c r="N742" s="19">
        <v>1009.7</v>
      </c>
      <c r="O742" s="17">
        <v>3</v>
      </c>
      <c r="P742" s="17">
        <v>3.43</v>
      </c>
      <c r="Q742" s="16">
        <v>59.13</v>
      </c>
      <c r="R742" s="18">
        <v>0</v>
      </c>
      <c r="S742">
        <v>1</v>
      </c>
    </row>
    <row r="743" spans="1:19">
      <c r="A743" s="1">
        <v>24</v>
      </c>
      <c r="B743" s="2">
        <v>8.3333333333333301E-2</v>
      </c>
      <c r="C743" s="17">
        <v>26.3</v>
      </c>
      <c r="D743" s="16">
        <v>18.559999999999999</v>
      </c>
      <c r="E743" s="16">
        <v>0.26</v>
      </c>
      <c r="F743" s="16">
        <v>1.2</v>
      </c>
      <c r="G743" s="16">
        <v>0.5</v>
      </c>
      <c r="H743" s="16">
        <v>1.7</v>
      </c>
      <c r="I743" s="16">
        <v>2.36</v>
      </c>
      <c r="J743" s="16">
        <v>16</v>
      </c>
      <c r="K743" s="104" t="s">
        <v>110</v>
      </c>
      <c r="L743" s="17">
        <v>27.2</v>
      </c>
      <c r="M743" s="17">
        <v>77.5</v>
      </c>
      <c r="N743" s="19">
        <v>1009</v>
      </c>
      <c r="O743" s="17">
        <v>3</v>
      </c>
      <c r="P743" s="17">
        <v>4.0199999999999996</v>
      </c>
      <c r="Q743" s="16">
        <v>61.39</v>
      </c>
      <c r="R743" s="18">
        <v>0</v>
      </c>
      <c r="S743">
        <v>1</v>
      </c>
    </row>
    <row r="744" spans="1:19">
      <c r="A744" s="1">
        <v>24</v>
      </c>
      <c r="B744" s="2">
        <v>0.125</v>
      </c>
      <c r="C744" s="17">
        <v>26.4</v>
      </c>
      <c r="D744" s="16">
        <v>19.25</v>
      </c>
      <c r="E744" s="16">
        <v>0.26</v>
      </c>
      <c r="F744" s="16">
        <v>1.1000000000000001</v>
      </c>
      <c r="G744" s="16">
        <v>0.41</v>
      </c>
      <c r="H744" s="16">
        <v>1.51</v>
      </c>
      <c r="I744" s="16">
        <v>2.34</v>
      </c>
      <c r="J744" s="16">
        <v>12</v>
      </c>
      <c r="K744" s="104" t="s">
        <v>110</v>
      </c>
      <c r="L744" s="17">
        <v>27.2</v>
      </c>
      <c r="M744" s="17">
        <v>76.2</v>
      </c>
      <c r="N744" s="19">
        <v>1008.8</v>
      </c>
      <c r="O744" s="17">
        <v>3</v>
      </c>
      <c r="P744" s="17">
        <v>3.64</v>
      </c>
      <c r="Q744" s="16">
        <v>69.63</v>
      </c>
      <c r="R744" s="18">
        <v>0</v>
      </c>
      <c r="S744">
        <v>1</v>
      </c>
    </row>
    <row r="745" spans="1:19">
      <c r="A745" s="1">
        <v>24</v>
      </c>
      <c r="B745" s="2">
        <v>0.16666666666666699</v>
      </c>
      <c r="C745" s="17">
        <v>26.5</v>
      </c>
      <c r="D745" s="16">
        <v>18.98</v>
      </c>
      <c r="E745" s="16">
        <v>0.25</v>
      </c>
      <c r="F745" s="16">
        <v>1.1399999999999999</v>
      </c>
      <c r="G745" s="16">
        <v>0.47</v>
      </c>
      <c r="H745" s="16">
        <v>1.61</v>
      </c>
      <c r="I745" s="16">
        <v>1.63</v>
      </c>
      <c r="J745" s="16">
        <v>10</v>
      </c>
      <c r="K745" s="104" t="s">
        <v>110</v>
      </c>
      <c r="L745" s="17">
        <v>27.2</v>
      </c>
      <c r="M745" s="17">
        <v>77.099999999999994</v>
      </c>
      <c r="N745" s="19">
        <v>1008.7</v>
      </c>
      <c r="O745" s="17">
        <v>3</v>
      </c>
      <c r="P745" s="17">
        <v>3.22</v>
      </c>
      <c r="Q745" s="16">
        <v>69.56</v>
      </c>
      <c r="R745" s="18">
        <v>0</v>
      </c>
      <c r="S745">
        <v>1</v>
      </c>
    </row>
    <row r="746" spans="1:19">
      <c r="A746" s="1">
        <v>24</v>
      </c>
      <c r="B746" s="2">
        <v>0.20833333333333301</v>
      </c>
      <c r="C746" s="17">
        <v>26.4</v>
      </c>
      <c r="D746" s="16">
        <v>19.510000000000002</v>
      </c>
      <c r="E746" s="16">
        <v>0.25</v>
      </c>
      <c r="F746" s="16">
        <v>1.21</v>
      </c>
      <c r="G746" s="16">
        <v>0.41</v>
      </c>
      <c r="H746" s="16">
        <v>1.62</v>
      </c>
      <c r="I746" s="16">
        <v>2.41</v>
      </c>
      <c r="J746" s="16">
        <v>12</v>
      </c>
      <c r="K746" s="104" t="s">
        <v>110</v>
      </c>
      <c r="L746" s="17">
        <v>27.1</v>
      </c>
      <c r="M746" s="17">
        <v>76.900000000000006</v>
      </c>
      <c r="N746" s="19">
        <v>1008.9</v>
      </c>
      <c r="O746" s="17">
        <v>3</v>
      </c>
      <c r="P746" s="17">
        <v>3.28</v>
      </c>
      <c r="Q746" s="16">
        <v>67.95</v>
      </c>
      <c r="R746" s="18">
        <v>0</v>
      </c>
      <c r="S746">
        <v>1</v>
      </c>
    </row>
    <row r="747" spans="1:19">
      <c r="A747" s="1">
        <v>24</v>
      </c>
      <c r="B747" s="2">
        <v>0.25</v>
      </c>
      <c r="C747" s="17">
        <v>26.3</v>
      </c>
      <c r="D747" s="16">
        <v>19.22</v>
      </c>
      <c r="E747" s="16">
        <v>0.27</v>
      </c>
      <c r="F747" s="16">
        <v>1.1299999999999999</v>
      </c>
      <c r="G747" s="16">
        <v>0.89</v>
      </c>
      <c r="H747" s="16">
        <v>2.02</v>
      </c>
      <c r="I747" s="16">
        <v>2.31</v>
      </c>
      <c r="J747" s="16">
        <v>18</v>
      </c>
      <c r="K747" s="104" t="s">
        <v>110</v>
      </c>
      <c r="L747" s="17">
        <v>27.1</v>
      </c>
      <c r="M747" s="17">
        <v>78.3</v>
      </c>
      <c r="N747" s="19">
        <v>1009.5</v>
      </c>
      <c r="O747" s="17">
        <v>19</v>
      </c>
      <c r="P747" s="17">
        <v>3.61</v>
      </c>
      <c r="Q747" s="16">
        <v>72.739999999999995</v>
      </c>
      <c r="R747" s="18">
        <v>0</v>
      </c>
      <c r="S747">
        <v>1</v>
      </c>
    </row>
    <row r="748" spans="1:19">
      <c r="A748" s="1">
        <v>24</v>
      </c>
      <c r="B748" s="2">
        <v>0.29166666666666702</v>
      </c>
      <c r="C748" s="17">
        <v>26.5</v>
      </c>
      <c r="D748" s="16">
        <v>16.96</v>
      </c>
      <c r="E748" s="16">
        <v>0.28999999999999998</v>
      </c>
      <c r="F748" s="16">
        <v>1.8</v>
      </c>
      <c r="G748" s="16">
        <v>2.23</v>
      </c>
      <c r="H748" s="16">
        <v>4.04</v>
      </c>
      <c r="I748" s="16">
        <v>2.2400000000000002</v>
      </c>
      <c r="J748" s="16">
        <v>17</v>
      </c>
      <c r="K748" s="104" t="s">
        <v>110</v>
      </c>
      <c r="L748" s="17">
        <v>26.5</v>
      </c>
      <c r="M748" s="17">
        <v>84.3</v>
      </c>
      <c r="N748" s="19">
        <v>1010.3</v>
      </c>
      <c r="O748" s="17">
        <v>143</v>
      </c>
      <c r="P748" s="17">
        <v>3.1</v>
      </c>
      <c r="Q748" s="16">
        <v>88.49</v>
      </c>
      <c r="R748" s="18">
        <v>0.2</v>
      </c>
      <c r="S748">
        <v>1</v>
      </c>
    </row>
    <row r="749" spans="1:19">
      <c r="A749" s="1">
        <v>24</v>
      </c>
      <c r="B749" s="2">
        <v>0.33333333333333298</v>
      </c>
      <c r="C749" s="17">
        <v>26.2</v>
      </c>
      <c r="D749" s="16">
        <v>17.91</v>
      </c>
      <c r="E749" s="16">
        <v>0.3</v>
      </c>
      <c r="F749" s="16">
        <v>2.31</v>
      </c>
      <c r="G749" s="16">
        <v>2.59</v>
      </c>
      <c r="H749" s="16">
        <v>4.9000000000000004</v>
      </c>
      <c r="I749" s="16">
        <v>2.0099999999999998</v>
      </c>
      <c r="J749" s="16">
        <v>24</v>
      </c>
      <c r="K749" s="104" t="s">
        <v>110</v>
      </c>
      <c r="L749" s="17">
        <v>28</v>
      </c>
      <c r="M749" s="17">
        <v>76</v>
      </c>
      <c r="N749" s="19">
        <v>1010.9</v>
      </c>
      <c r="O749" s="17">
        <v>330</v>
      </c>
      <c r="P749" s="16">
        <v>4.4000000000000004</v>
      </c>
      <c r="Q749" s="16">
        <v>86.22</v>
      </c>
      <c r="R749" s="18">
        <v>0</v>
      </c>
      <c r="S749">
        <v>1</v>
      </c>
    </row>
    <row r="750" spans="1:19">
      <c r="A750" s="1">
        <v>24</v>
      </c>
      <c r="B750" s="2">
        <v>0.375</v>
      </c>
      <c r="C750" s="17">
        <v>26.2</v>
      </c>
      <c r="D750" s="16">
        <v>17.25</v>
      </c>
      <c r="E750" s="16">
        <v>0.31</v>
      </c>
      <c r="F750" s="16">
        <v>3.12</v>
      </c>
      <c r="G750" s="16">
        <v>3.03</v>
      </c>
      <c r="H750" s="16">
        <v>6.14</v>
      </c>
      <c r="I750" s="16">
        <v>1.6</v>
      </c>
      <c r="J750" s="16">
        <v>24</v>
      </c>
      <c r="K750" s="104" t="s">
        <v>110</v>
      </c>
      <c r="L750" s="17">
        <v>28.4</v>
      </c>
      <c r="M750" s="17">
        <v>73.5</v>
      </c>
      <c r="N750" s="19">
        <v>1011.5</v>
      </c>
      <c r="O750" s="17">
        <v>405</v>
      </c>
      <c r="P750" s="16">
        <v>3.73</v>
      </c>
      <c r="Q750" s="16">
        <v>106.61</v>
      </c>
      <c r="R750" s="18">
        <v>0</v>
      </c>
      <c r="S750">
        <v>1</v>
      </c>
    </row>
    <row r="751" spans="1:19">
      <c r="A751" s="1">
        <v>24</v>
      </c>
      <c r="B751" s="2">
        <v>0.41666666666666702</v>
      </c>
      <c r="C751" s="17">
        <v>25.9</v>
      </c>
      <c r="D751" s="16">
        <v>22.69</v>
      </c>
      <c r="E751" s="16">
        <v>0.31</v>
      </c>
      <c r="F751" s="16">
        <v>2.35</v>
      </c>
      <c r="G751" s="16">
        <v>2.19</v>
      </c>
      <c r="H751" s="16">
        <v>4.55</v>
      </c>
      <c r="I751" s="16">
        <v>2.0499999999999998</v>
      </c>
      <c r="J751" s="16">
        <v>17</v>
      </c>
      <c r="K751" s="104" t="s">
        <v>110</v>
      </c>
      <c r="L751" s="17">
        <v>30</v>
      </c>
      <c r="M751" s="17">
        <v>63.9</v>
      </c>
      <c r="N751" s="19">
        <v>1011.3</v>
      </c>
      <c r="O751" s="17">
        <v>726</v>
      </c>
      <c r="P751" s="16">
        <v>3.8</v>
      </c>
      <c r="Q751" s="16">
        <v>84.21</v>
      </c>
      <c r="R751" s="18">
        <v>0</v>
      </c>
      <c r="S751">
        <v>1</v>
      </c>
    </row>
    <row r="752" spans="1:19">
      <c r="A752" s="1">
        <v>24</v>
      </c>
      <c r="B752" s="2">
        <v>0.45833333333333298</v>
      </c>
      <c r="C752" s="17">
        <v>25.9</v>
      </c>
      <c r="D752" s="16">
        <v>24.38</v>
      </c>
      <c r="E752" s="16">
        <v>0.28000000000000003</v>
      </c>
      <c r="F752" s="16">
        <v>2.08</v>
      </c>
      <c r="G752" s="16">
        <v>2.08</v>
      </c>
      <c r="H752" s="16">
        <v>4.16</v>
      </c>
      <c r="I752" s="16">
        <v>2.2599999999999998</v>
      </c>
      <c r="J752" s="16">
        <v>23</v>
      </c>
      <c r="K752" s="104" t="s">
        <v>110</v>
      </c>
      <c r="L752" s="17">
        <v>30.7</v>
      </c>
      <c r="M752" s="17">
        <v>58.4</v>
      </c>
      <c r="N752" s="19">
        <v>1010.7</v>
      </c>
      <c r="O752" s="17">
        <v>820</v>
      </c>
      <c r="P752" s="16">
        <v>4.4400000000000004</v>
      </c>
      <c r="Q752" s="16">
        <v>79.47</v>
      </c>
      <c r="R752" s="18">
        <v>0</v>
      </c>
      <c r="S752">
        <v>1</v>
      </c>
    </row>
    <row r="753" spans="1:19">
      <c r="A753" s="1">
        <v>24</v>
      </c>
      <c r="B753" s="2">
        <v>0.5</v>
      </c>
      <c r="C753" s="17">
        <v>26</v>
      </c>
      <c r="D753" s="16">
        <v>24.55</v>
      </c>
      <c r="E753" s="16">
        <v>0.27</v>
      </c>
      <c r="F753" s="16">
        <v>2.0099999999999998</v>
      </c>
      <c r="G753" s="16">
        <v>1.56</v>
      </c>
      <c r="H753" s="16">
        <v>3.57</v>
      </c>
      <c r="I753" s="16">
        <v>1.87</v>
      </c>
      <c r="J753" s="16">
        <v>25</v>
      </c>
      <c r="K753" s="104" t="s">
        <v>110</v>
      </c>
      <c r="L753" s="17">
        <v>30.9</v>
      </c>
      <c r="M753" s="17">
        <v>55.9</v>
      </c>
      <c r="N753" s="19">
        <v>1009.8</v>
      </c>
      <c r="O753" s="17">
        <v>871</v>
      </c>
      <c r="P753" s="16">
        <v>5.24</v>
      </c>
      <c r="Q753" s="16">
        <v>73.83</v>
      </c>
      <c r="R753" s="18">
        <v>0</v>
      </c>
      <c r="S753">
        <v>1</v>
      </c>
    </row>
    <row r="754" spans="1:19">
      <c r="A754" s="1">
        <v>24</v>
      </c>
      <c r="B754" s="2">
        <v>0.54166666666666696</v>
      </c>
      <c r="C754" s="17">
        <v>25.9</v>
      </c>
      <c r="D754" s="16">
        <v>24.24</v>
      </c>
      <c r="E754" s="16">
        <v>0.28000000000000003</v>
      </c>
      <c r="F754" s="16">
        <v>1.75</v>
      </c>
      <c r="G754" s="16">
        <v>1.58</v>
      </c>
      <c r="H754" s="16">
        <v>3.33</v>
      </c>
      <c r="I754" s="16">
        <v>1.68</v>
      </c>
      <c r="J754" s="16">
        <v>17</v>
      </c>
      <c r="K754" s="104" t="s">
        <v>110</v>
      </c>
      <c r="L754" s="17">
        <v>30.8</v>
      </c>
      <c r="M754" s="17">
        <v>55.9</v>
      </c>
      <c r="N754" s="19">
        <v>1008.9</v>
      </c>
      <c r="O754" s="17">
        <v>893</v>
      </c>
      <c r="P754" s="16">
        <v>5.23</v>
      </c>
      <c r="Q754" s="16">
        <v>69.13</v>
      </c>
      <c r="R754" s="18">
        <v>0</v>
      </c>
      <c r="S754">
        <v>1</v>
      </c>
    </row>
    <row r="755" spans="1:19">
      <c r="A755" s="1">
        <v>24</v>
      </c>
      <c r="B755" s="2">
        <v>0.58333333333333304</v>
      </c>
      <c r="C755" s="17">
        <v>25.8</v>
      </c>
      <c r="D755" s="16">
        <v>23.87</v>
      </c>
      <c r="E755" s="16">
        <v>0.27</v>
      </c>
      <c r="F755" s="16">
        <v>1.8</v>
      </c>
      <c r="G755" s="16">
        <v>1.34</v>
      </c>
      <c r="H755" s="16">
        <v>3.14</v>
      </c>
      <c r="I755" s="16">
        <v>1.8</v>
      </c>
      <c r="J755" s="16">
        <v>20</v>
      </c>
      <c r="K755" s="104" t="s">
        <v>110</v>
      </c>
      <c r="L755" s="17">
        <v>30.4</v>
      </c>
      <c r="M755" s="17">
        <v>57.5</v>
      </c>
      <c r="N755" s="19">
        <v>1008.3</v>
      </c>
      <c r="O755" s="17">
        <v>786</v>
      </c>
      <c r="P755" s="16">
        <v>5.45</v>
      </c>
      <c r="Q755" s="16">
        <v>62.09</v>
      </c>
      <c r="R755" s="18">
        <v>0</v>
      </c>
      <c r="S755">
        <v>1</v>
      </c>
    </row>
    <row r="756" spans="1:19">
      <c r="A756" s="1">
        <v>24</v>
      </c>
      <c r="B756" s="2">
        <v>0.625</v>
      </c>
      <c r="C756" s="17">
        <v>26.2</v>
      </c>
      <c r="D756" s="16">
        <v>23.54</v>
      </c>
      <c r="E756" s="16">
        <v>0.28000000000000003</v>
      </c>
      <c r="F756" s="16">
        <v>1.63</v>
      </c>
      <c r="G756" s="16">
        <v>1.42</v>
      </c>
      <c r="H756" s="16">
        <v>3.05</v>
      </c>
      <c r="I756" s="16">
        <v>1.96</v>
      </c>
      <c r="J756" s="16">
        <v>22</v>
      </c>
      <c r="K756" s="104" t="s">
        <v>110</v>
      </c>
      <c r="L756" s="17">
        <v>29.9</v>
      </c>
      <c r="M756" s="17">
        <v>60.2</v>
      </c>
      <c r="N756" s="19">
        <v>1007.8</v>
      </c>
      <c r="O756" s="17">
        <v>637</v>
      </c>
      <c r="P756" s="16">
        <v>5.4</v>
      </c>
      <c r="Q756" s="16">
        <v>52.28</v>
      </c>
      <c r="R756" s="18">
        <v>0</v>
      </c>
      <c r="S756">
        <v>1</v>
      </c>
    </row>
    <row r="757" spans="1:19">
      <c r="A757" s="1">
        <v>24</v>
      </c>
      <c r="B757" s="2">
        <v>0.66666666666666696</v>
      </c>
      <c r="C757" s="17">
        <v>26.6</v>
      </c>
      <c r="D757" s="16">
        <v>23.12</v>
      </c>
      <c r="E757" s="16">
        <v>0.28999999999999998</v>
      </c>
      <c r="F757" s="16">
        <v>1.8</v>
      </c>
      <c r="G757" s="16">
        <v>1.49</v>
      </c>
      <c r="H757" s="16">
        <v>3.29</v>
      </c>
      <c r="I757" s="16">
        <v>2.08</v>
      </c>
      <c r="J757" s="16">
        <v>22</v>
      </c>
      <c r="K757" s="104" t="s">
        <v>110</v>
      </c>
      <c r="L757" s="17">
        <v>29.6</v>
      </c>
      <c r="M757" s="17">
        <v>62.7</v>
      </c>
      <c r="N757" s="19">
        <v>1007.6</v>
      </c>
      <c r="O757" s="17">
        <v>383</v>
      </c>
      <c r="P757" s="16">
        <v>5.0999999999999996</v>
      </c>
      <c r="Q757" s="16">
        <v>46.08</v>
      </c>
      <c r="R757" s="18">
        <v>0</v>
      </c>
      <c r="S757">
        <v>1</v>
      </c>
    </row>
    <row r="758" spans="1:19">
      <c r="A758" s="1">
        <v>24</v>
      </c>
      <c r="B758" s="2">
        <v>0.70833333333333304</v>
      </c>
      <c r="C758" s="17">
        <v>26.2</v>
      </c>
      <c r="D758" s="16">
        <v>22.21</v>
      </c>
      <c r="E758" s="16">
        <v>0.28000000000000003</v>
      </c>
      <c r="F758" s="16">
        <v>1.53</v>
      </c>
      <c r="G758" s="16">
        <v>1.2</v>
      </c>
      <c r="H758" s="16">
        <v>2.74</v>
      </c>
      <c r="I758" s="16">
        <v>2.2799999999999998</v>
      </c>
      <c r="J758" s="16">
        <v>17</v>
      </c>
      <c r="K758" s="104" t="s">
        <v>110</v>
      </c>
      <c r="L758" s="17">
        <v>29</v>
      </c>
      <c r="M758" s="17">
        <v>66.7</v>
      </c>
      <c r="N758" s="19">
        <v>1007.5</v>
      </c>
      <c r="O758" s="17">
        <v>137</v>
      </c>
      <c r="P758" s="16">
        <v>4.7</v>
      </c>
      <c r="Q758" s="16">
        <v>39.42</v>
      </c>
      <c r="R758" s="18">
        <v>0</v>
      </c>
      <c r="S758">
        <v>1</v>
      </c>
    </row>
    <row r="759" spans="1:19">
      <c r="A759" s="1">
        <v>24</v>
      </c>
      <c r="B759" s="2">
        <v>0.75</v>
      </c>
      <c r="C759" s="17">
        <v>26</v>
      </c>
      <c r="D759" s="16">
        <v>19.34</v>
      </c>
      <c r="E759" s="16">
        <v>0.28000000000000003</v>
      </c>
      <c r="F759" s="16">
        <v>1.25</v>
      </c>
      <c r="G759" s="16">
        <v>1.68</v>
      </c>
      <c r="H759" s="16">
        <v>2.92</v>
      </c>
      <c r="I759" s="16">
        <v>2</v>
      </c>
      <c r="J759" s="16">
        <v>32</v>
      </c>
      <c r="K759" s="104" t="s">
        <v>110</v>
      </c>
      <c r="L759" s="17">
        <v>28.1</v>
      </c>
      <c r="M759" s="17">
        <v>73.900000000000006</v>
      </c>
      <c r="N759" s="19">
        <v>1007.8</v>
      </c>
      <c r="O759" s="17">
        <v>8</v>
      </c>
      <c r="P759" s="16">
        <v>3.95</v>
      </c>
      <c r="Q759" s="16">
        <v>45.42</v>
      </c>
      <c r="R759" s="18">
        <v>0</v>
      </c>
      <c r="S759">
        <v>1</v>
      </c>
    </row>
    <row r="760" spans="1:19">
      <c r="A760" s="1">
        <v>24</v>
      </c>
      <c r="B760" s="2">
        <v>0.79166666666666696</v>
      </c>
      <c r="C760" s="17">
        <v>26.4</v>
      </c>
      <c r="D760" s="16">
        <v>18.77</v>
      </c>
      <c r="E760" s="16">
        <v>0.28999999999999998</v>
      </c>
      <c r="F760" s="16">
        <v>1.34</v>
      </c>
      <c r="G760" s="16">
        <v>2.46</v>
      </c>
      <c r="H760" s="16">
        <v>3.8</v>
      </c>
      <c r="I760" s="16">
        <v>2.42</v>
      </c>
      <c r="J760" s="16">
        <v>26</v>
      </c>
      <c r="K760" s="104" t="s">
        <v>110</v>
      </c>
      <c r="L760" s="17">
        <v>27.8</v>
      </c>
      <c r="M760" s="17">
        <v>75.599999999999994</v>
      </c>
      <c r="N760" s="19">
        <v>1008.5</v>
      </c>
      <c r="O760" s="17">
        <v>2</v>
      </c>
      <c r="P760" s="16">
        <v>3.52</v>
      </c>
      <c r="Q760" s="16">
        <v>48.76</v>
      </c>
      <c r="R760" s="18">
        <v>0</v>
      </c>
      <c r="S760">
        <v>1</v>
      </c>
    </row>
    <row r="761" spans="1:19">
      <c r="A761" s="1">
        <v>24</v>
      </c>
      <c r="B761" s="2">
        <v>0.83333333333333304</v>
      </c>
      <c r="C761" s="17">
        <v>26.3</v>
      </c>
      <c r="D761" s="16">
        <v>18.079999999999998</v>
      </c>
      <c r="E761" s="16">
        <v>0.3</v>
      </c>
      <c r="F761" s="16">
        <v>1.32</v>
      </c>
      <c r="G761" s="16">
        <v>2.82</v>
      </c>
      <c r="H761" s="16">
        <v>4.13</v>
      </c>
      <c r="I761" s="16">
        <v>2.2200000000000002</v>
      </c>
      <c r="J761" s="16">
        <v>23</v>
      </c>
      <c r="K761" s="104" t="s">
        <v>110</v>
      </c>
      <c r="L761" s="17">
        <v>27.7</v>
      </c>
      <c r="M761" s="17">
        <v>76</v>
      </c>
      <c r="N761" s="19">
        <v>1009.2</v>
      </c>
      <c r="O761" s="17">
        <v>2</v>
      </c>
      <c r="P761" s="16">
        <v>3.2</v>
      </c>
      <c r="Q761" s="16">
        <v>50.02</v>
      </c>
      <c r="R761" s="18">
        <v>0</v>
      </c>
      <c r="S761">
        <v>1</v>
      </c>
    </row>
    <row r="762" spans="1:19">
      <c r="A762" s="1">
        <v>24</v>
      </c>
      <c r="B762" s="2">
        <v>0.875</v>
      </c>
      <c r="C762" s="17">
        <v>26.4</v>
      </c>
      <c r="D762" s="16">
        <v>19.010000000000002</v>
      </c>
      <c r="E762" s="16">
        <v>0.28999999999999998</v>
      </c>
      <c r="F762" s="16">
        <v>1.25</v>
      </c>
      <c r="G762" s="16">
        <v>2.13</v>
      </c>
      <c r="H762" s="16">
        <v>3.38</v>
      </c>
      <c r="I762" s="16">
        <v>2.44</v>
      </c>
      <c r="J762" s="16">
        <v>21</v>
      </c>
      <c r="K762" s="104" t="s">
        <v>110</v>
      </c>
      <c r="L762" s="17">
        <v>27.6</v>
      </c>
      <c r="M762" s="17">
        <v>77.400000000000006</v>
      </c>
      <c r="N762" s="19">
        <v>1009.7</v>
      </c>
      <c r="O762" s="17">
        <v>2</v>
      </c>
      <c r="P762" s="16">
        <v>3.41</v>
      </c>
      <c r="Q762" s="16">
        <v>53.02</v>
      </c>
      <c r="R762" s="18">
        <v>0</v>
      </c>
      <c r="S762">
        <v>1</v>
      </c>
    </row>
    <row r="763" spans="1:19">
      <c r="A763" s="1">
        <v>24</v>
      </c>
      <c r="B763" s="2">
        <v>0.91666666666666696</v>
      </c>
      <c r="C763" s="17">
        <v>26.3</v>
      </c>
      <c r="D763" s="16">
        <v>20.52</v>
      </c>
      <c r="E763" s="16">
        <v>0.26</v>
      </c>
      <c r="F763" s="16">
        <v>1.17</v>
      </c>
      <c r="G763" s="16">
        <v>1.5</v>
      </c>
      <c r="H763" s="16">
        <v>2.67</v>
      </c>
      <c r="I763" s="16">
        <v>2.39</v>
      </c>
      <c r="J763" s="16">
        <v>27</v>
      </c>
      <c r="K763" s="104" t="s">
        <v>110</v>
      </c>
      <c r="L763" s="17">
        <v>27.6</v>
      </c>
      <c r="M763" s="17">
        <v>77.099999999999994</v>
      </c>
      <c r="N763" s="19">
        <v>1010</v>
      </c>
      <c r="O763" s="17">
        <v>3</v>
      </c>
      <c r="P763" s="16">
        <v>3.55</v>
      </c>
      <c r="Q763" s="16">
        <v>55.29</v>
      </c>
      <c r="R763" s="18">
        <v>0</v>
      </c>
      <c r="S763">
        <v>1</v>
      </c>
    </row>
    <row r="764" spans="1:19">
      <c r="A764" s="1">
        <v>24</v>
      </c>
      <c r="B764" s="2">
        <v>0.95833333333333304</v>
      </c>
      <c r="C764" s="17">
        <v>26.3</v>
      </c>
      <c r="D764" s="16">
        <v>20.92</v>
      </c>
      <c r="E764" s="16">
        <v>0.25</v>
      </c>
      <c r="F764" s="16">
        <v>1.33</v>
      </c>
      <c r="G764" s="16">
        <v>1.1299999999999999</v>
      </c>
      <c r="H764" s="16">
        <v>2.46</v>
      </c>
      <c r="I764" s="16">
        <v>2.21</v>
      </c>
      <c r="J764" s="16">
        <v>21</v>
      </c>
      <c r="K764" s="104" t="s">
        <v>110</v>
      </c>
      <c r="L764" s="17">
        <v>27.4</v>
      </c>
      <c r="M764" s="17">
        <v>77.2</v>
      </c>
      <c r="N764" s="19">
        <v>1009.7</v>
      </c>
      <c r="O764" s="17">
        <v>2</v>
      </c>
      <c r="P764" s="16">
        <v>3.63</v>
      </c>
      <c r="Q764" s="16">
        <v>57.41</v>
      </c>
      <c r="R764" s="18">
        <v>0</v>
      </c>
      <c r="S764">
        <v>1</v>
      </c>
    </row>
    <row r="766" spans="1:19">
      <c r="A766" s="169" t="s">
        <v>39</v>
      </c>
      <c r="B766" s="170"/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</row>
    <row r="767" spans="1:19">
      <c r="A767" s="167" t="s">
        <v>2</v>
      </c>
      <c r="B767" s="168"/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24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</row>
    <row r="768" spans="1:19">
      <c r="A768" s="163" t="s">
        <v>3</v>
      </c>
      <c r="B768" s="164"/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</row>
    <row r="769" spans="1:19">
      <c r="A769" s="165" t="s">
        <v>4</v>
      </c>
      <c r="B769" s="166"/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</row>
    <row r="770" spans="1:19">
      <c r="A770" s="173" t="s">
        <v>27</v>
      </c>
      <c r="B770" s="174"/>
      <c r="C770" s="20">
        <f t="shared" ref="C770:R770" si="23">24-C766-C767-C768-C769</f>
        <v>24</v>
      </c>
      <c r="D770" s="20">
        <f t="shared" si="23"/>
        <v>24</v>
      </c>
      <c r="E770" s="20">
        <f t="shared" si="23"/>
        <v>24</v>
      </c>
      <c r="F770" s="20">
        <f t="shared" si="23"/>
        <v>24</v>
      </c>
      <c r="G770" s="20">
        <f t="shared" si="23"/>
        <v>24</v>
      </c>
      <c r="H770" s="20">
        <f t="shared" si="23"/>
        <v>24</v>
      </c>
      <c r="I770" s="20">
        <f t="shared" si="23"/>
        <v>24</v>
      </c>
      <c r="J770" s="20">
        <f t="shared" si="23"/>
        <v>24</v>
      </c>
      <c r="K770" s="20">
        <f t="shared" si="23"/>
        <v>0</v>
      </c>
      <c r="L770" s="20">
        <f t="shared" si="23"/>
        <v>24</v>
      </c>
      <c r="M770" s="20">
        <f t="shared" si="23"/>
        <v>24</v>
      </c>
      <c r="N770" s="20">
        <f t="shared" si="23"/>
        <v>24</v>
      </c>
      <c r="O770" s="20">
        <f t="shared" si="23"/>
        <v>24</v>
      </c>
      <c r="P770" s="20">
        <f t="shared" si="23"/>
        <v>24</v>
      </c>
      <c r="Q770" s="20">
        <f t="shared" si="23"/>
        <v>24</v>
      </c>
      <c r="R770" s="20">
        <f t="shared" si="23"/>
        <v>24</v>
      </c>
    </row>
    <row r="771" spans="1:19">
      <c r="A771" s="175" t="s">
        <v>28</v>
      </c>
      <c r="B771" s="176"/>
      <c r="C771" s="21">
        <f>C770/(SUM(S741:S764))</f>
        <v>1</v>
      </c>
      <c r="D771" s="21">
        <f>D770/(SUM(S741:S764))</f>
        <v>1</v>
      </c>
      <c r="E771" s="21">
        <f>E770/(SUM(S741:S764))</f>
        <v>1</v>
      </c>
      <c r="F771" s="21">
        <f>F770/(SUM(S741:S764))</f>
        <v>1</v>
      </c>
      <c r="G771" s="21">
        <f>G770/(SUM(S741:S764))</f>
        <v>1</v>
      </c>
      <c r="H771" s="21">
        <f>H770/(SUM(S741:S764))</f>
        <v>1</v>
      </c>
      <c r="I771" s="21">
        <f>I770/(SUM(S741:S764))</f>
        <v>1</v>
      </c>
      <c r="J771" s="21">
        <f>J770/(SUM(S741:S764))</f>
        <v>1</v>
      </c>
      <c r="K771" s="21">
        <f>K770/(SUM(S741:S764))</f>
        <v>0</v>
      </c>
      <c r="L771" s="21">
        <f>L770/(SUM(S741:S764))</f>
        <v>1</v>
      </c>
      <c r="M771" s="21">
        <f>M770/(SUM(S741:S764))</f>
        <v>1</v>
      </c>
      <c r="N771" s="21">
        <f>N770/(SUM(S741:S764))</f>
        <v>1</v>
      </c>
      <c r="O771" s="21">
        <f>O770/(SUM(S741:S764))</f>
        <v>1</v>
      </c>
      <c r="P771" s="21">
        <f>P770/(SUM(S741:S764))</f>
        <v>1</v>
      </c>
      <c r="Q771" s="21">
        <f>Q770/(SUM(S741:S764))</f>
        <v>1</v>
      </c>
      <c r="R771" s="21">
        <f>R770/(SUM(S741:S764))</f>
        <v>1</v>
      </c>
    </row>
    <row r="773" spans="1:19">
      <c r="A773" s="1">
        <v>25</v>
      </c>
      <c r="B773" s="2">
        <v>0</v>
      </c>
      <c r="C773" s="17">
        <v>26.4</v>
      </c>
      <c r="D773" s="16">
        <v>21.45</v>
      </c>
      <c r="E773" s="16">
        <v>0.25</v>
      </c>
      <c r="F773" s="16">
        <v>1.05</v>
      </c>
      <c r="G773" s="16">
        <v>1.04</v>
      </c>
      <c r="H773" s="16">
        <v>2.09</v>
      </c>
      <c r="I773" s="16">
        <v>2.11</v>
      </c>
      <c r="J773" s="16">
        <v>28</v>
      </c>
      <c r="K773" s="104" t="s">
        <v>110</v>
      </c>
      <c r="L773" s="17">
        <v>27.3</v>
      </c>
      <c r="M773" s="17">
        <v>77</v>
      </c>
      <c r="N773" s="19">
        <v>1009</v>
      </c>
      <c r="O773" s="17">
        <v>3</v>
      </c>
      <c r="P773" s="17">
        <v>3.48</v>
      </c>
      <c r="Q773" s="16">
        <v>63.26</v>
      </c>
      <c r="R773" s="18">
        <v>0</v>
      </c>
      <c r="S773">
        <v>1</v>
      </c>
    </row>
    <row r="774" spans="1:19">
      <c r="A774" s="1">
        <v>25</v>
      </c>
      <c r="B774" s="2">
        <v>4.1666666666666664E-2</v>
      </c>
      <c r="C774" s="17">
        <v>26.4</v>
      </c>
      <c r="D774" s="16">
        <v>21.27</v>
      </c>
      <c r="E774" s="16">
        <v>0.2</v>
      </c>
      <c r="F774" s="16">
        <v>1.17</v>
      </c>
      <c r="G774" s="16">
        <v>0.92</v>
      </c>
      <c r="H774" s="16">
        <v>2.08</v>
      </c>
      <c r="I774" s="16">
        <v>2.63</v>
      </c>
      <c r="J774" s="16">
        <v>25</v>
      </c>
      <c r="K774" s="104" t="s">
        <v>110</v>
      </c>
      <c r="L774" s="17">
        <v>27.3</v>
      </c>
      <c r="M774" s="17">
        <v>77.8</v>
      </c>
      <c r="N774" s="19">
        <v>1008.2</v>
      </c>
      <c r="O774" s="17">
        <v>3</v>
      </c>
      <c r="P774" s="17">
        <v>3.33</v>
      </c>
      <c r="Q774" s="16">
        <v>72.739999999999995</v>
      </c>
      <c r="R774" s="18">
        <v>0</v>
      </c>
      <c r="S774">
        <v>1</v>
      </c>
    </row>
    <row r="775" spans="1:19">
      <c r="A775" s="1">
        <v>25</v>
      </c>
      <c r="B775" s="2">
        <v>8.3333333333333301E-2</v>
      </c>
      <c r="C775" s="17">
        <v>26.3</v>
      </c>
      <c r="D775" s="16">
        <v>21.37</v>
      </c>
      <c r="E775" s="16">
        <v>0.19</v>
      </c>
      <c r="F775" s="16">
        <v>1.25</v>
      </c>
      <c r="G775" s="16">
        <v>0.65</v>
      </c>
      <c r="H775" s="16">
        <v>1.9</v>
      </c>
      <c r="I775" s="16">
        <v>2.59</v>
      </c>
      <c r="J775" s="16">
        <v>26</v>
      </c>
      <c r="K775" s="104" t="s">
        <v>110</v>
      </c>
      <c r="L775" s="17">
        <v>27.2</v>
      </c>
      <c r="M775" s="17">
        <v>76.099999999999994</v>
      </c>
      <c r="N775" s="19">
        <v>1007.6</v>
      </c>
      <c r="O775" s="17">
        <v>2</v>
      </c>
      <c r="P775" s="17">
        <v>3.14</v>
      </c>
      <c r="Q775" s="16">
        <v>70.12</v>
      </c>
      <c r="R775" s="18">
        <v>0</v>
      </c>
      <c r="S775">
        <v>1</v>
      </c>
    </row>
    <row r="776" spans="1:19">
      <c r="A776" s="1">
        <v>25</v>
      </c>
      <c r="B776" s="2">
        <v>0.125</v>
      </c>
      <c r="C776" s="17">
        <v>26.3</v>
      </c>
      <c r="D776" s="16">
        <v>21.84</v>
      </c>
      <c r="E776" s="16">
        <v>0.18</v>
      </c>
      <c r="F776" s="16">
        <v>1.1399999999999999</v>
      </c>
      <c r="G776" s="16">
        <v>0.5</v>
      </c>
      <c r="H776" s="16">
        <v>1.64</v>
      </c>
      <c r="I776" s="16">
        <v>2.5</v>
      </c>
      <c r="J776" s="16">
        <v>22</v>
      </c>
      <c r="K776" s="104" t="s">
        <v>110</v>
      </c>
      <c r="L776" s="17">
        <v>27.1</v>
      </c>
      <c r="M776" s="17">
        <v>75.7</v>
      </c>
      <c r="N776" s="19">
        <v>1007.3</v>
      </c>
      <c r="O776" s="17">
        <v>2</v>
      </c>
      <c r="P776" s="17">
        <v>3.68</v>
      </c>
      <c r="Q776" s="16">
        <v>74.540000000000006</v>
      </c>
      <c r="R776" s="18">
        <v>0</v>
      </c>
      <c r="S776">
        <v>1</v>
      </c>
    </row>
    <row r="777" spans="1:19">
      <c r="A777" s="1">
        <v>25</v>
      </c>
      <c r="B777" s="2">
        <v>0.16666666666666699</v>
      </c>
      <c r="C777" s="17">
        <v>26.4</v>
      </c>
      <c r="D777" s="16">
        <v>21.8</v>
      </c>
      <c r="E777" s="16">
        <v>0.17</v>
      </c>
      <c r="F777" s="16">
        <v>1.03</v>
      </c>
      <c r="G777" s="16">
        <v>0.47</v>
      </c>
      <c r="H777" s="16">
        <v>1.5</v>
      </c>
      <c r="I777" s="16">
        <v>2.87</v>
      </c>
      <c r="J777" s="16">
        <v>25</v>
      </c>
      <c r="K777" s="104" t="s">
        <v>110</v>
      </c>
      <c r="L777" s="17">
        <v>27</v>
      </c>
      <c r="M777" s="17">
        <v>75.3</v>
      </c>
      <c r="N777" s="19">
        <v>1007.4</v>
      </c>
      <c r="O777" s="17">
        <v>2</v>
      </c>
      <c r="P777" s="17">
        <v>2.98</v>
      </c>
      <c r="Q777" s="16">
        <v>77.31</v>
      </c>
      <c r="R777" s="18">
        <v>0</v>
      </c>
      <c r="S777">
        <v>1</v>
      </c>
    </row>
    <row r="778" spans="1:19">
      <c r="A778" s="1">
        <v>25</v>
      </c>
      <c r="B778" s="2">
        <v>0.20833333333333301</v>
      </c>
      <c r="C778" s="17">
        <v>26.4</v>
      </c>
      <c r="D778" s="16">
        <v>21.9</v>
      </c>
      <c r="E778" s="16">
        <v>0.19</v>
      </c>
      <c r="F778" s="16">
        <v>1.1200000000000001</v>
      </c>
      <c r="G778" s="16">
        <v>0.43</v>
      </c>
      <c r="H778" s="16">
        <v>1.56</v>
      </c>
      <c r="I778" s="16">
        <v>2.82</v>
      </c>
      <c r="J778" s="16">
        <v>26</v>
      </c>
      <c r="K778" s="104" t="s">
        <v>110</v>
      </c>
      <c r="L778" s="17">
        <v>27</v>
      </c>
      <c r="M778" s="17">
        <v>75.3</v>
      </c>
      <c r="N778" s="19">
        <v>1007.9</v>
      </c>
      <c r="O778" s="17">
        <v>2</v>
      </c>
      <c r="P778" s="17">
        <v>2.96</v>
      </c>
      <c r="Q778" s="16">
        <v>80.760000000000005</v>
      </c>
      <c r="R778" s="18">
        <v>0</v>
      </c>
      <c r="S778">
        <v>1</v>
      </c>
    </row>
    <row r="779" spans="1:19">
      <c r="A779" s="1">
        <v>25</v>
      </c>
      <c r="B779" s="2">
        <v>0.25</v>
      </c>
      <c r="C779" s="17">
        <v>26.4</v>
      </c>
      <c r="D779" s="16">
        <v>18.420000000000002</v>
      </c>
      <c r="E779" s="16">
        <v>0.24</v>
      </c>
      <c r="F779" s="16">
        <v>1.36</v>
      </c>
      <c r="G779" s="16">
        <v>1.63</v>
      </c>
      <c r="H779" s="16">
        <v>2.99</v>
      </c>
      <c r="I779" s="16">
        <v>2.59</v>
      </c>
      <c r="J779" s="16">
        <v>28</v>
      </c>
      <c r="K779" s="104" t="s">
        <v>110</v>
      </c>
      <c r="L779" s="17">
        <v>26.6</v>
      </c>
      <c r="M779" s="17">
        <v>78.400000000000006</v>
      </c>
      <c r="N779" s="19">
        <v>1008.5</v>
      </c>
      <c r="O779" s="17">
        <v>29</v>
      </c>
      <c r="P779" s="17">
        <v>2.06</v>
      </c>
      <c r="Q779" s="16">
        <v>108.1</v>
      </c>
      <c r="R779" s="18">
        <v>0</v>
      </c>
      <c r="S779">
        <v>1</v>
      </c>
    </row>
    <row r="780" spans="1:19">
      <c r="A780" s="1">
        <v>25</v>
      </c>
      <c r="B780" s="2">
        <v>0.29166666666666702</v>
      </c>
      <c r="C780" s="17">
        <v>26.4</v>
      </c>
      <c r="D780" s="16">
        <v>15.61</v>
      </c>
      <c r="E780" s="16">
        <v>0.28000000000000003</v>
      </c>
      <c r="F780" s="16">
        <v>1.98</v>
      </c>
      <c r="G780" s="16">
        <v>3.32</v>
      </c>
      <c r="H780" s="16">
        <v>5.3</v>
      </c>
      <c r="I780" s="16">
        <v>2.4700000000000002</v>
      </c>
      <c r="J780" s="16">
        <v>28</v>
      </c>
      <c r="K780" s="104" t="s">
        <v>110</v>
      </c>
      <c r="L780" s="17">
        <v>26.8</v>
      </c>
      <c r="M780" s="17">
        <v>77.900000000000006</v>
      </c>
      <c r="N780" s="19">
        <v>1009.2</v>
      </c>
      <c r="O780" s="17">
        <v>159</v>
      </c>
      <c r="P780" s="17">
        <v>2.66</v>
      </c>
      <c r="Q780" s="16">
        <v>120.59</v>
      </c>
      <c r="R780" s="18">
        <v>0</v>
      </c>
      <c r="S780">
        <v>1</v>
      </c>
    </row>
    <row r="781" spans="1:19">
      <c r="A781" s="1">
        <v>25</v>
      </c>
      <c r="B781" s="2">
        <v>0.33333333333333298</v>
      </c>
      <c r="C781" s="17">
        <v>26.1</v>
      </c>
      <c r="D781" s="16">
        <v>19.579999999999998</v>
      </c>
      <c r="E781" s="16">
        <v>0.26</v>
      </c>
      <c r="F781" s="16">
        <v>1.9</v>
      </c>
      <c r="G781" s="16">
        <v>1.87</v>
      </c>
      <c r="H781" s="16">
        <v>3.76</v>
      </c>
      <c r="I781" s="16">
        <v>1.97</v>
      </c>
      <c r="J781" s="16">
        <v>34</v>
      </c>
      <c r="K781" s="104" t="s">
        <v>110</v>
      </c>
      <c r="L781" s="17">
        <v>28.4</v>
      </c>
      <c r="M781" s="17">
        <v>69.7</v>
      </c>
      <c r="N781" s="19">
        <v>1010.1</v>
      </c>
      <c r="O781" s="17">
        <v>459</v>
      </c>
      <c r="P781" s="16">
        <v>3.6</v>
      </c>
      <c r="Q781" s="16">
        <v>105.45</v>
      </c>
      <c r="R781" s="18">
        <v>0</v>
      </c>
      <c r="S781">
        <v>1</v>
      </c>
    </row>
    <row r="782" spans="1:19">
      <c r="A782" s="1">
        <v>25</v>
      </c>
      <c r="B782" s="2">
        <v>0.375</v>
      </c>
      <c r="C782" s="17">
        <v>25.9</v>
      </c>
      <c r="D782" s="16">
        <v>22.28</v>
      </c>
      <c r="E782" s="16">
        <v>0.24</v>
      </c>
      <c r="F782" s="16">
        <v>1.57</v>
      </c>
      <c r="G782" s="16">
        <v>1.36</v>
      </c>
      <c r="H782" s="16">
        <v>2.93</v>
      </c>
      <c r="I782" s="16">
        <v>2.27</v>
      </c>
      <c r="J782" s="16">
        <v>23</v>
      </c>
      <c r="K782" s="104" t="s">
        <v>110</v>
      </c>
      <c r="L782" s="17">
        <v>29.1</v>
      </c>
      <c r="M782" s="17">
        <v>65.099999999999994</v>
      </c>
      <c r="N782" s="19">
        <v>1010.8</v>
      </c>
      <c r="O782" s="17">
        <v>422</v>
      </c>
      <c r="P782" s="16">
        <v>3.96</v>
      </c>
      <c r="Q782" s="16">
        <v>86.6</v>
      </c>
      <c r="R782" s="18">
        <v>0</v>
      </c>
      <c r="S782">
        <v>1</v>
      </c>
    </row>
    <row r="783" spans="1:19">
      <c r="A783" s="1">
        <v>25</v>
      </c>
      <c r="B783" s="2">
        <v>0.41666666666666702</v>
      </c>
      <c r="C783" s="17">
        <v>25.7</v>
      </c>
      <c r="D783" s="16">
        <v>24.02</v>
      </c>
      <c r="E783" s="16">
        <v>0.23</v>
      </c>
      <c r="F783" s="16">
        <v>1.53</v>
      </c>
      <c r="G783" s="16">
        <v>0.82</v>
      </c>
      <c r="H783" s="16">
        <v>2.34</v>
      </c>
      <c r="I783" s="16">
        <v>2.2999999999999998</v>
      </c>
      <c r="J783" s="16">
        <v>26</v>
      </c>
      <c r="K783" s="104" t="s">
        <v>110</v>
      </c>
      <c r="L783" s="17">
        <v>29.9</v>
      </c>
      <c r="M783" s="17">
        <v>60.7</v>
      </c>
      <c r="N783" s="19">
        <v>1010.9</v>
      </c>
      <c r="O783" s="17">
        <v>650</v>
      </c>
      <c r="P783" s="16">
        <v>4.84</v>
      </c>
      <c r="Q783" s="16">
        <v>75.709999999999994</v>
      </c>
      <c r="R783" s="18">
        <v>0</v>
      </c>
      <c r="S783">
        <v>1</v>
      </c>
    </row>
    <row r="784" spans="1:19">
      <c r="A784" s="1">
        <v>25</v>
      </c>
      <c r="B784" s="2">
        <v>0.45833333333333298</v>
      </c>
      <c r="C784" s="17">
        <v>25.7</v>
      </c>
      <c r="D784" s="16">
        <v>24.12</v>
      </c>
      <c r="E784" s="16">
        <v>0.25</v>
      </c>
      <c r="F784" s="16">
        <v>1.5</v>
      </c>
      <c r="G784" s="16">
        <v>0.84</v>
      </c>
      <c r="H784" s="16">
        <v>2.34</v>
      </c>
      <c r="I784" s="16">
        <v>2.17</v>
      </c>
      <c r="J784" s="16">
        <v>19</v>
      </c>
      <c r="K784" s="104" t="s">
        <v>110</v>
      </c>
      <c r="L784" s="17">
        <v>30.5</v>
      </c>
      <c r="M784" s="17">
        <v>56.8</v>
      </c>
      <c r="N784" s="19">
        <v>1010.5</v>
      </c>
      <c r="O784" s="17">
        <v>881</v>
      </c>
      <c r="P784" s="16">
        <v>4.59</v>
      </c>
      <c r="Q784" s="16">
        <v>76.02</v>
      </c>
      <c r="R784" s="18">
        <v>0</v>
      </c>
      <c r="S784">
        <v>1</v>
      </c>
    </row>
    <row r="785" spans="1:19">
      <c r="A785" s="1">
        <v>25</v>
      </c>
      <c r="B785" s="2">
        <v>0.5</v>
      </c>
      <c r="C785" s="17">
        <v>25.7</v>
      </c>
      <c r="D785" s="16">
        <v>24.35</v>
      </c>
      <c r="E785" s="16">
        <v>0.24</v>
      </c>
      <c r="F785" s="16">
        <v>1.49</v>
      </c>
      <c r="G785" s="16">
        <v>0.9</v>
      </c>
      <c r="H785" s="16">
        <v>2.4</v>
      </c>
      <c r="I785" s="16">
        <v>2.3199999999999998</v>
      </c>
      <c r="J785" s="16">
        <v>21</v>
      </c>
      <c r="K785" s="104" t="s">
        <v>110</v>
      </c>
      <c r="L785" s="17">
        <v>30.7</v>
      </c>
      <c r="M785" s="17">
        <v>55.4</v>
      </c>
      <c r="N785" s="19">
        <v>1009.7</v>
      </c>
      <c r="O785" s="17">
        <v>895</v>
      </c>
      <c r="P785" s="16">
        <v>5.22</v>
      </c>
      <c r="Q785" s="16">
        <v>67.06</v>
      </c>
      <c r="R785" s="18">
        <v>0</v>
      </c>
      <c r="S785">
        <v>1</v>
      </c>
    </row>
    <row r="786" spans="1:19">
      <c r="A786" s="1">
        <v>25</v>
      </c>
      <c r="B786" s="2">
        <v>0.54166666666666696</v>
      </c>
      <c r="C786" s="17">
        <v>25.6</v>
      </c>
      <c r="D786" s="16">
        <v>24.38</v>
      </c>
      <c r="E786" s="16">
        <v>0.26</v>
      </c>
      <c r="F786" s="16">
        <v>1.53</v>
      </c>
      <c r="G786" s="16">
        <v>0.73</v>
      </c>
      <c r="H786" s="16">
        <v>2.2599999999999998</v>
      </c>
      <c r="I786" s="16">
        <v>2.23</v>
      </c>
      <c r="J786" s="16">
        <v>16</v>
      </c>
      <c r="K786" s="104" t="s">
        <v>110</v>
      </c>
      <c r="L786" s="17">
        <v>30.5</v>
      </c>
      <c r="M786" s="17">
        <v>56.8</v>
      </c>
      <c r="N786" s="19">
        <v>1008.9</v>
      </c>
      <c r="O786" s="17">
        <v>840</v>
      </c>
      <c r="P786" s="16">
        <v>5.04</v>
      </c>
      <c r="Q786" s="16">
        <v>64.180000000000007</v>
      </c>
      <c r="R786" s="18">
        <v>0</v>
      </c>
      <c r="S786">
        <v>1</v>
      </c>
    </row>
    <row r="787" spans="1:19">
      <c r="A787" s="1">
        <v>25</v>
      </c>
      <c r="B787" s="2">
        <v>0.58333333333333304</v>
      </c>
      <c r="C787" s="17">
        <v>25.5</v>
      </c>
      <c r="D787" s="16">
        <v>23.35</v>
      </c>
      <c r="E787" s="16">
        <v>0.26</v>
      </c>
      <c r="F787" s="16">
        <v>1.48</v>
      </c>
      <c r="G787" s="16">
        <v>0.53</v>
      </c>
      <c r="H787" s="16">
        <v>2.02</v>
      </c>
      <c r="I787" s="16">
        <v>2.4500000000000002</v>
      </c>
      <c r="J787" s="16">
        <v>19</v>
      </c>
      <c r="K787" s="104" t="s">
        <v>110</v>
      </c>
      <c r="L787" s="17">
        <v>30.3</v>
      </c>
      <c r="M787" s="17">
        <v>58.4</v>
      </c>
      <c r="N787" s="19">
        <v>1008.2</v>
      </c>
      <c r="O787" s="17">
        <v>825</v>
      </c>
      <c r="P787" s="16">
        <v>4.8899999999999997</v>
      </c>
      <c r="Q787" s="16">
        <v>63.16</v>
      </c>
      <c r="R787" s="18">
        <v>0</v>
      </c>
      <c r="S787">
        <v>1</v>
      </c>
    </row>
    <row r="788" spans="1:19">
      <c r="A788" s="1">
        <v>25</v>
      </c>
      <c r="B788" s="2">
        <v>0.625</v>
      </c>
      <c r="C788" s="17">
        <v>26</v>
      </c>
      <c r="D788" s="16">
        <v>23.05</v>
      </c>
      <c r="E788" s="16">
        <v>0.25</v>
      </c>
      <c r="F788" s="16">
        <v>1.29</v>
      </c>
      <c r="G788" s="16">
        <v>0.68</v>
      </c>
      <c r="H788" s="16">
        <v>1.97</v>
      </c>
      <c r="I788" s="16">
        <v>2.64</v>
      </c>
      <c r="J788" s="16">
        <v>17</v>
      </c>
      <c r="K788" s="104" t="s">
        <v>110</v>
      </c>
      <c r="L788" s="17">
        <v>30.2</v>
      </c>
      <c r="M788" s="17">
        <v>59.9</v>
      </c>
      <c r="N788" s="19">
        <v>1007.8</v>
      </c>
      <c r="O788" s="17">
        <v>608</v>
      </c>
      <c r="P788" s="16">
        <v>4.8</v>
      </c>
      <c r="Q788" s="16">
        <v>56.05</v>
      </c>
      <c r="R788" s="18">
        <v>0</v>
      </c>
      <c r="S788">
        <v>1</v>
      </c>
    </row>
    <row r="789" spans="1:19">
      <c r="A789" s="1">
        <v>25</v>
      </c>
      <c r="B789" s="2">
        <v>0.66666666666666696</v>
      </c>
      <c r="C789" s="17">
        <v>26.1</v>
      </c>
      <c r="D789" s="16">
        <v>22.68</v>
      </c>
      <c r="E789" s="16">
        <v>0.25</v>
      </c>
      <c r="F789" s="16">
        <v>1.21</v>
      </c>
      <c r="G789" s="16">
        <v>0.69</v>
      </c>
      <c r="H789" s="16">
        <v>1.9</v>
      </c>
      <c r="I789" s="16">
        <v>2.29</v>
      </c>
      <c r="J789" s="16">
        <v>20</v>
      </c>
      <c r="K789" s="104" t="s">
        <v>110</v>
      </c>
      <c r="L789" s="17">
        <v>29.9</v>
      </c>
      <c r="M789" s="17">
        <v>60.8</v>
      </c>
      <c r="N789" s="19">
        <v>1007.7</v>
      </c>
      <c r="O789" s="17">
        <v>379</v>
      </c>
      <c r="P789" s="16">
        <v>4.28</v>
      </c>
      <c r="Q789" s="16">
        <v>54.8</v>
      </c>
      <c r="R789" s="18">
        <v>0</v>
      </c>
      <c r="S789">
        <v>1</v>
      </c>
    </row>
    <row r="790" spans="1:19">
      <c r="A790" s="1">
        <v>25</v>
      </c>
      <c r="B790" s="2">
        <v>0.70833333333333304</v>
      </c>
      <c r="C790" s="17">
        <v>25.8</v>
      </c>
      <c r="D790" s="16">
        <v>21.83</v>
      </c>
      <c r="E790" s="16">
        <v>0.26</v>
      </c>
      <c r="F790" s="16">
        <v>1.37</v>
      </c>
      <c r="G790" s="16">
        <v>0.77</v>
      </c>
      <c r="H790" s="16">
        <v>2.14</v>
      </c>
      <c r="I790" s="16">
        <v>2.57</v>
      </c>
      <c r="J790" s="16">
        <v>14</v>
      </c>
      <c r="K790" s="104" t="s">
        <v>110</v>
      </c>
      <c r="L790" s="17">
        <v>29.4</v>
      </c>
      <c r="M790" s="17">
        <v>62.7</v>
      </c>
      <c r="N790" s="19">
        <v>1007.9</v>
      </c>
      <c r="O790" s="17">
        <v>131</v>
      </c>
      <c r="P790" s="16">
        <v>4.13</v>
      </c>
      <c r="Q790" s="16">
        <v>42.52</v>
      </c>
      <c r="R790" s="18">
        <v>0</v>
      </c>
      <c r="S790">
        <v>1</v>
      </c>
    </row>
    <row r="791" spans="1:19">
      <c r="A791" s="1">
        <v>25</v>
      </c>
      <c r="B791" s="2">
        <v>0.75</v>
      </c>
      <c r="C791" s="17">
        <v>25.8</v>
      </c>
      <c r="D791" s="16">
        <v>20.5</v>
      </c>
      <c r="E791" s="16">
        <v>0.25</v>
      </c>
      <c r="F791" s="16">
        <v>1.19</v>
      </c>
      <c r="G791" s="16">
        <v>0.94</v>
      </c>
      <c r="H791" s="16">
        <v>2.13</v>
      </c>
      <c r="I791" s="16">
        <v>2.86</v>
      </c>
      <c r="J791" s="16">
        <v>25</v>
      </c>
      <c r="K791" s="104" t="s">
        <v>110</v>
      </c>
      <c r="L791" s="17">
        <v>28.4</v>
      </c>
      <c r="M791" s="17">
        <v>70</v>
      </c>
      <c r="N791" s="19">
        <v>1008</v>
      </c>
      <c r="O791" s="17">
        <v>8</v>
      </c>
      <c r="P791" s="16">
        <v>3.85</v>
      </c>
      <c r="Q791" s="16">
        <v>41.16</v>
      </c>
      <c r="R791" s="18">
        <v>0</v>
      </c>
      <c r="S791">
        <v>1</v>
      </c>
    </row>
    <row r="792" spans="1:19">
      <c r="A792" s="1">
        <v>25</v>
      </c>
      <c r="B792" s="2">
        <v>0.79166666666666696</v>
      </c>
      <c r="C792" s="17">
        <v>26.3</v>
      </c>
      <c r="D792" s="16">
        <v>20.54</v>
      </c>
      <c r="E792" s="16">
        <v>0.26</v>
      </c>
      <c r="F792" s="16">
        <v>1.1399999999999999</v>
      </c>
      <c r="G792" s="16">
        <v>1.9</v>
      </c>
      <c r="H792" s="16">
        <v>3.03</v>
      </c>
      <c r="I792" s="16">
        <v>2.5</v>
      </c>
      <c r="J792" s="16">
        <v>22</v>
      </c>
      <c r="K792" s="104" t="s">
        <v>110</v>
      </c>
      <c r="L792" s="17">
        <v>27.9</v>
      </c>
      <c r="M792" s="17">
        <v>72.8</v>
      </c>
      <c r="N792" s="19">
        <v>1008.5</v>
      </c>
      <c r="O792" s="17">
        <v>2</v>
      </c>
      <c r="P792" s="16">
        <v>3.24</v>
      </c>
      <c r="Q792" s="16">
        <v>34.78</v>
      </c>
      <c r="R792" s="18">
        <v>0</v>
      </c>
      <c r="S792">
        <v>1</v>
      </c>
    </row>
    <row r="793" spans="1:19">
      <c r="A793" s="1">
        <v>25</v>
      </c>
      <c r="B793" s="2">
        <v>0.83333333333333304</v>
      </c>
      <c r="C793" s="17">
        <v>26.3</v>
      </c>
      <c r="D793" s="16">
        <v>23.81</v>
      </c>
      <c r="E793" s="16">
        <v>0.25</v>
      </c>
      <c r="F793" s="16">
        <v>1.07</v>
      </c>
      <c r="G793" s="16">
        <v>1.88</v>
      </c>
      <c r="H793" s="16">
        <v>2.95</v>
      </c>
      <c r="I793" s="16">
        <v>2.5299999999999998</v>
      </c>
      <c r="J793" s="16">
        <v>20</v>
      </c>
      <c r="K793" s="104" t="s">
        <v>110</v>
      </c>
      <c r="L793" s="17">
        <v>27.7</v>
      </c>
      <c r="M793" s="17">
        <v>75.8</v>
      </c>
      <c r="N793" s="19">
        <v>1009.1</v>
      </c>
      <c r="O793" s="17">
        <v>2</v>
      </c>
      <c r="P793" s="16">
        <v>3.04</v>
      </c>
      <c r="Q793" s="16">
        <v>38.99</v>
      </c>
      <c r="R793" s="18">
        <v>0</v>
      </c>
      <c r="S793">
        <v>1</v>
      </c>
    </row>
    <row r="794" spans="1:19">
      <c r="A794" s="1">
        <v>25</v>
      </c>
      <c r="B794" s="2">
        <v>0.875</v>
      </c>
      <c r="C794" s="17">
        <v>26.3</v>
      </c>
      <c r="D794" s="16">
        <v>21.43</v>
      </c>
      <c r="E794" s="16">
        <v>0.25</v>
      </c>
      <c r="F794" s="16">
        <v>1.24</v>
      </c>
      <c r="G794" s="16">
        <v>1.51</v>
      </c>
      <c r="H794" s="16">
        <v>2.74</v>
      </c>
      <c r="I794" s="16">
        <v>2.25</v>
      </c>
      <c r="J794" s="16">
        <v>28</v>
      </c>
      <c r="K794" s="104" t="s">
        <v>110</v>
      </c>
      <c r="L794" s="17">
        <v>27.4</v>
      </c>
      <c r="M794" s="17">
        <v>77.900000000000006</v>
      </c>
      <c r="N794" s="19">
        <v>1009.8</v>
      </c>
      <c r="O794" s="17">
        <v>2</v>
      </c>
      <c r="P794" s="16">
        <v>3.47</v>
      </c>
      <c r="Q794" s="16">
        <v>42.65</v>
      </c>
      <c r="R794" s="18">
        <v>0</v>
      </c>
      <c r="S794">
        <v>1</v>
      </c>
    </row>
    <row r="795" spans="1:19">
      <c r="A795" s="1">
        <v>25</v>
      </c>
      <c r="B795" s="2">
        <v>0.91666666666666696</v>
      </c>
      <c r="C795" s="17">
        <v>26.3</v>
      </c>
      <c r="D795" s="16">
        <v>20.05</v>
      </c>
      <c r="E795" s="16">
        <v>0.23</v>
      </c>
      <c r="F795" s="16">
        <v>1.2</v>
      </c>
      <c r="G795" s="16">
        <v>1.07</v>
      </c>
      <c r="H795" s="16">
        <v>2.27</v>
      </c>
      <c r="I795" s="16">
        <v>2.16</v>
      </c>
      <c r="J795" s="16">
        <v>27</v>
      </c>
      <c r="K795" s="104" t="s">
        <v>110</v>
      </c>
      <c r="L795" s="17">
        <v>27.3</v>
      </c>
      <c r="M795" s="17">
        <v>78.2</v>
      </c>
      <c r="N795" s="19">
        <v>1010.1</v>
      </c>
      <c r="O795" s="17">
        <v>2</v>
      </c>
      <c r="P795" s="16">
        <v>3.66</v>
      </c>
      <c r="Q795" s="16">
        <v>46.03</v>
      </c>
      <c r="R795" s="18">
        <v>0</v>
      </c>
      <c r="S795">
        <v>1</v>
      </c>
    </row>
    <row r="796" spans="1:19">
      <c r="A796" s="1">
        <v>25</v>
      </c>
      <c r="B796" s="2">
        <v>0.95833333333333304</v>
      </c>
      <c r="C796" s="17">
        <v>26.4</v>
      </c>
      <c r="D796" s="16">
        <v>20.309999999999999</v>
      </c>
      <c r="E796" s="16">
        <v>0.21</v>
      </c>
      <c r="F796" s="16">
        <v>1.08</v>
      </c>
      <c r="G796" s="16">
        <v>0.91</v>
      </c>
      <c r="H796" s="16">
        <v>2</v>
      </c>
      <c r="I796" s="16">
        <v>2.41</v>
      </c>
      <c r="J796" s="16">
        <v>26</v>
      </c>
      <c r="K796" s="104" t="s">
        <v>110</v>
      </c>
      <c r="L796" s="17">
        <v>27.3</v>
      </c>
      <c r="M796" s="17">
        <v>77.900000000000006</v>
      </c>
      <c r="N796" s="19">
        <v>1010.1</v>
      </c>
      <c r="O796" s="17">
        <v>3</v>
      </c>
      <c r="P796" s="16">
        <v>3.09</v>
      </c>
      <c r="Q796" s="16">
        <v>46.4</v>
      </c>
      <c r="R796" s="18">
        <v>0</v>
      </c>
      <c r="S796">
        <v>1</v>
      </c>
    </row>
    <row r="798" spans="1:19">
      <c r="A798" s="169" t="s">
        <v>39</v>
      </c>
      <c r="B798" s="170"/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</row>
    <row r="799" spans="1:19">
      <c r="A799" s="167" t="s">
        <v>2</v>
      </c>
      <c r="B799" s="168"/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24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</row>
    <row r="800" spans="1:19">
      <c r="A800" s="163" t="s">
        <v>3</v>
      </c>
      <c r="B800" s="164"/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</row>
    <row r="801" spans="1:19">
      <c r="A801" s="165" t="s">
        <v>4</v>
      </c>
      <c r="B801" s="166"/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</row>
    <row r="802" spans="1:19">
      <c r="A802" s="173" t="s">
        <v>27</v>
      </c>
      <c r="B802" s="174"/>
      <c r="C802" s="20">
        <f t="shared" ref="C802:R802" si="24">24-C798-C799-C800-C801</f>
        <v>24</v>
      </c>
      <c r="D802" s="20">
        <f t="shared" si="24"/>
        <v>24</v>
      </c>
      <c r="E802" s="20">
        <f t="shared" si="24"/>
        <v>24</v>
      </c>
      <c r="F802" s="20">
        <f t="shared" si="24"/>
        <v>24</v>
      </c>
      <c r="G802" s="20">
        <f t="shared" si="24"/>
        <v>24</v>
      </c>
      <c r="H802" s="20">
        <f t="shared" si="24"/>
        <v>24</v>
      </c>
      <c r="I802" s="20">
        <f t="shared" si="24"/>
        <v>24</v>
      </c>
      <c r="J802" s="20">
        <f t="shared" si="24"/>
        <v>24</v>
      </c>
      <c r="K802" s="20">
        <f t="shared" si="24"/>
        <v>0</v>
      </c>
      <c r="L802" s="20">
        <f t="shared" si="24"/>
        <v>24</v>
      </c>
      <c r="M802" s="20">
        <f t="shared" si="24"/>
        <v>24</v>
      </c>
      <c r="N802" s="20">
        <f t="shared" si="24"/>
        <v>24</v>
      </c>
      <c r="O802" s="20">
        <f t="shared" si="24"/>
        <v>24</v>
      </c>
      <c r="P802" s="20">
        <f t="shared" si="24"/>
        <v>24</v>
      </c>
      <c r="Q802" s="20">
        <f t="shared" si="24"/>
        <v>24</v>
      </c>
      <c r="R802" s="20">
        <f t="shared" si="24"/>
        <v>24</v>
      </c>
    </row>
    <row r="803" spans="1:19">
      <c r="A803" s="175" t="s">
        <v>28</v>
      </c>
      <c r="B803" s="176"/>
      <c r="C803" s="21">
        <f>C802/(SUM(S773:S796))</f>
        <v>1</v>
      </c>
      <c r="D803" s="21">
        <f>D802/(SUM(S773:S796))</f>
        <v>1</v>
      </c>
      <c r="E803" s="21">
        <f>E802/(SUM(S773:S796))</f>
        <v>1</v>
      </c>
      <c r="F803" s="21">
        <f>F802/(SUM(S773:S796))</f>
        <v>1</v>
      </c>
      <c r="G803" s="21">
        <f>G802/(SUM(S773:S796))</f>
        <v>1</v>
      </c>
      <c r="H803" s="21">
        <f>H802/(SUM(S773:S796))</f>
        <v>1</v>
      </c>
      <c r="I803" s="21">
        <f>I802/(SUM(S773:S796))</f>
        <v>1</v>
      </c>
      <c r="J803" s="21">
        <f>J802/(SUM(S773:S796))</f>
        <v>1</v>
      </c>
      <c r="K803" s="21">
        <f>K802/(SUM(S773:S796))</f>
        <v>0</v>
      </c>
      <c r="L803" s="21">
        <f>L802/(SUM(S773:S796))</f>
        <v>1</v>
      </c>
      <c r="M803" s="21">
        <f>M802/(SUM(S773:S796))</f>
        <v>1</v>
      </c>
      <c r="N803" s="21">
        <f>N802/(SUM(S773:S796))</f>
        <v>1</v>
      </c>
      <c r="O803" s="21">
        <f>O802/(SUM(S773:S796))</f>
        <v>1</v>
      </c>
      <c r="P803" s="21">
        <f>P802/(SUM(S773:S796))</f>
        <v>1</v>
      </c>
      <c r="Q803" s="21">
        <f>Q802/(SUM(S773:S796))</f>
        <v>1</v>
      </c>
      <c r="R803" s="21">
        <f>R802/(SUM(S773:S796))</f>
        <v>1</v>
      </c>
    </row>
    <row r="805" spans="1:19">
      <c r="A805" s="1">
        <v>26</v>
      </c>
      <c r="B805" s="2">
        <v>0</v>
      </c>
      <c r="C805" s="17">
        <v>26.5</v>
      </c>
      <c r="D805" s="16">
        <v>19.940000000000001</v>
      </c>
      <c r="E805" s="16">
        <v>0.22</v>
      </c>
      <c r="F805" s="16">
        <v>0.9</v>
      </c>
      <c r="G805" s="16">
        <v>0.89</v>
      </c>
      <c r="H805" s="16">
        <v>1.8</v>
      </c>
      <c r="I805" s="16">
        <v>2.58</v>
      </c>
      <c r="J805" s="16">
        <v>27</v>
      </c>
      <c r="K805" s="104" t="s">
        <v>110</v>
      </c>
      <c r="L805" s="17">
        <v>27.3</v>
      </c>
      <c r="M805" s="17">
        <v>77.2</v>
      </c>
      <c r="N805" s="19">
        <v>1009.8</v>
      </c>
      <c r="O805" s="17">
        <v>2</v>
      </c>
      <c r="P805" s="17">
        <v>3.01</v>
      </c>
      <c r="Q805" s="16">
        <v>53.6</v>
      </c>
      <c r="R805" s="18">
        <v>0</v>
      </c>
      <c r="S805">
        <v>1</v>
      </c>
    </row>
    <row r="806" spans="1:19">
      <c r="A806" s="1">
        <v>26</v>
      </c>
      <c r="B806" s="2">
        <v>4.1666666666666664E-2</v>
      </c>
      <c r="C806" s="17">
        <v>26.5</v>
      </c>
      <c r="D806" s="16">
        <v>20.059999999999999</v>
      </c>
      <c r="E806" s="16">
        <v>0.27</v>
      </c>
      <c r="F806" s="16">
        <v>1.04</v>
      </c>
      <c r="G806" s="16">
        <v>0.68</v>
      </c>
      <c r="H806" s="16">
        <v>1.72</v>
      </c>
      <c r="I806" s="16">
        <v>1.59</v>
      </c>
      <c r="J806" s="16">
        <v>25</v>
      </c>
      <c r="K806" s="104" t="s">
        <v>110</v>
      </c>
      <c r="L806" s="17">
        <v>27.2</v>
      </c>
      <c r="M806" s="17">
        <v>77.5</v>
      </c>
      <c r="N806" s="19">
        <v>1009.1</v>
      </c>
      <c r="O806" s="17">
        <v>3</v>
      </c>
      <c r="P806" s="17">
        <v>2.64</v>
      </c>
      <c r="Q806" s="16">
        <v>53.89</v>
      </c>
      <c r="R806" s="18">
        <v>0</v>
      </c>
      <c r="S806">
        <v>1</v>
      </c>
    </row>
    <row r="807" spans="1:19">
      <c r="A807" s="1">
        <v>26</v>
      </c>
      <c r="B807" s="2">
        <v>8.3333333333333301E-2</v>
      </c>
      <c r="C807" s="17">
        <v>26.5</v>
      </c>
      <c r="D807" s="16">
        <v>19.93</v>
      </c>
      <c r="E807" s="16">
        <v>0.28999999999999998</v>
      </c>
      <c r="F807" s="16">
        <v>1.07</v>
      </c>
      <c r="G807" s="16">
        <v>0.59</v>
      </c>
      <c r="H807" s="16">
        <v>1.66</v>
      </c>
      <c r="I807" s="16">
        <v>2.06</v>
      </c>
      <c r="J807" s="16">
        <v>29</v>
      </c>
      <c r="K807" s="104" t="s">
        <v>110</v>
      </c>
      <c r="L807" s="17">
        <v>27.1</v>
      </c>
      <c r="M807" s="17">
        <v>78.2</v>
      </c>
      <c r="N807" s="19">
        <v>1008.4</v>
      </c>
      <c r="O807" s="17">
        <v>2</v>
      </c>
      <c r="P807" s="17">
        <v>2.63</v>
      </c>
      <c r="Q807" s="16">
        <v>58.87</v>
      </c>
      <c r="R807" s="18">
        <v>0</v>
      </c>
      <c r="S807">
        <v>1</v>
      </c>
    </row>
    <row r="808" spans="1:19">
      <c r="A808" s="1">
        <v>26</v>
      </c>
      <c r="B808" s="2">
        <v>0.125</v>
      </c>
      <c r="C808" s="17">
        <v>26.4</v>
      </c>
      <c r="D808" s="16">
        <v>21.4</v>
      </c>
      <c r="E808" s="16">
        <v>0.28000000000000003</v>
      </c>
      <c r="F808" s="16">
        <v>1.1599999999999999</v>
      </c>
      <c r="G808" s="16">
        <v>0.28000000000000003</v>
      </c>
      <c r="H808" s="16">
        <v>1.44</v>
      </c>
      <c r="I808" s="16">
        <v>1.97</v>
      </c>
      <c r="J808" s="16">
        <v>25</v>
      </c>
      <c r="K808" s="104" t="s">
        <v>110</v>
      </c>
      <c r="L808" s="17">
        <v>27</v>
      </c>
      <c r="M808" s="17">
        <v>78.3</v>
      </c>
      <c r="N808" s="19">
        <v>1008</v>
      </c>
      <c r="O808" s="17">
        <v>2</v>
      </c>
      <c r="P808" s="17">
        <v>2.74</v>
      </c>
      <c r="Q808" s="16">
        <v>60.73</v>
      </c>
      <c r="R808" s="18">
        <v>0</v>
      </c>
      <c r="S808">
        <v>1</v>
      </c>
    </row>
    <row r="809" spans="1:19">
      <c r="A809" s="1">
        <v>26</v>
      </c>
      <c r="B809" s="2">
        <v>0.16666666666666699</v>
      </c>
      <c r="C809" s="17">
        <v>26.4</v>
      </c>
      <c r="D809" s="16">
        <v>21.39</v>
      </c>
      <c r="E809" s="16">
        <v>0.28000000000000003</v>
      </c>
      <c r="F809" s="16">
        <v>1.1200000000000001</v>
      </c>
      <c r="G809" s="16">
        <v>0.33</v>
      </c>
      <c r="H809" s="16">
        <v>1.45</v>
      </c>
      <c r="I809" s="16">
        <v>2.37</v>
      </c>
      <c r="J809" s="16">
        <v>30</v>
      </c>
      <c r="K809" s="104" t="s">
        <v>110</v>
      </c>
      <c r="L809" s="17">
        <v>26.9</v>
      </c>
      <c r="M809" s="17">
        <v>78.5</v>
      </c>
      <c r="N809" s="19">
        <v>1008</v>
      </c>
      <c r="O809" s="17">
        <v>2</v>
      </c>
      <c r="P809" s="17">
        <v>2.77</v>
      </c>
      <c r="Q809" s="16">
        <v>64.92</v>
      </c>
      <c r="R809" s="18">
        <v>0</v>
      </c>
      <c r="S809">
        <v>1</v>
      </c>
    </row>
    <row r="810" spans="1:19">
      <c r="A810" s="1">
        <v>26</v>
      </c>
      <c r="B810" s="2">
        <v>0.20833333333333301</v>
      </c>
      <c r="C810" s="17">
        <v>26.4</v>
      </c>
      <c r="D810" s="16">
        <v>20.84</v>
      </c>
      <c r="E810" s="16">
        <v>0.28000000000000003</v>
      </c>
      <c r="F810" s="16">
        <v>1.02</v>
      </c>
      <c r="G810" s="16">
        <v>0.61</v>
      </c>
      <c r="H810" s="16">
        <v>1.63</v>
      </c>
      <c r="I810" s="16">
        <v>2.38</v>
      </c>
      <c r="J810" s="16">
        <v>25</v>
      </c>
      <c r="K810" s="104" t="s">
        <v>110</v>
      </c>
      <c r="L810" s="17">
        <v>26.9</v>
      </c>
      <c r="M810" s="17">
        <v>78</v>
      </c>
      <c r="N810" s="19">
        <v>1008.3</v>
      </c>
      <c r="O810" s="17">
        <v>2</v>
      </c>
      <c r="P810" s="17">
        <v>2.46</v>
      </c>
      <c r="Q810" s="16">
        <v>71.81</v>
      </c>
      <c r="R810" s="18">
        <v>0</v>
      </c>
      <c r="S810">
        <v>1</v>
      </c>
    </row>
    <row r="811" spans="1:19">
      <c r="A811" s="1">
        <v>26</v>
      </c>
      <c r="B811" s="2">
        <v>0.25</v>
      </c>
      <c r="C811" s="17">
        <v>26.3</v>
      </c>
      <c r="D811" s="16">
        <v>18.87</v>
      </c>
      <c r="E811" s="16">
        <v>0.28000000000000003</v>
      </c>
      <c r="F811" s="16">
        <v>1.37</v>
      </c>
      <c r="G811" s="16">
        <v>1.97</v>
      </c>
      <c r="H811" s="16">
        <v>3.34</v>
      </c>
      <c r="I811" s="16">
        <v>2.02</v>
      </c>
      <c r="J811" s="16">
        <v>26</v>
      </c>
      <c r="K811" s="104" t="s">
        <v>110</v>
      </c>
      <c r="L811" s="17">
        <v>26.9</v>
      </c>
      <c r="M811" s="17">
        <v>77.400000000000006</v>
      </c>
      <c r="N811" s="19">
        <v>1008.8</v>
      </c>
      <c r="O811" s="17">
        <v>28</v>
      </c>
      <c r="P811" s="17">
        <v>2.2200000000000002</v>
      </c>
      <c r="Q811" s="16">
        <v>72.400000000000006</v>
      </c>
      <c r="R811" s="18">
        <v>0</v>
      </c>
      <c r="S811">
        <v>1</v>
      </c>
    </row>
    <row r="812" spans="1:19">
      <c r="A812" s="1">
        <v>26</v>
      </c>
      <c r="B812" s="2">
        <v>0.29166666666666702</v>
      </c>
      <c r="C812" s="17">
        <v>26.1</v>
      </c>
      <c r="D812" s="16">
        <v>19.5</v>
      </c>
      <c r="E812" s="16">
        <v>0.31</v>
      </c>
      <c r="F812" s="16">
        <v>1.92</v>
      </c>
      <c r="G812" s="16">
        <v>2.82</v>
      </c>
      <c r="H812" s="16">
        <v>4.74</v>
      </c>
      <c r="I812" s="16">
        <v>1.66</v>
      </c>
      <c r="J812" s="16">
        <v>26</v>
      </c>
      <c r="K812" s="104" t="s">
        <v>110</v>
      </c>
      <c r="L812" s="17">
        <v>27.7</v>
      </c>
      <c r="M812" s="17">
        <v>72.400000000000006</v>
      </c>
      <c r="N812" s="19">
        <v>1009.4</v>
      </c>
      <c r="O812" s="17">
        <v>230</v>
      </c>
      <c r="P812" s="17">
        <v>3.32</v>
      </c>
      <c r="Q812" s="16">
        <v>65.64</v>
      </c>
      <c r="R812" s="18">
        <v>0</v>
      </c>
      <c r="S812">
        <v>1</v>
      </c>
    </row>
    <row r="813" spans="1:19">
      <c r="A813" s="1">
        <v>26</v>
      </c>
      <c r="B813" s="2">
        <v>0.33333333333333298</v>
      </c>
      <c r="C813" s="17">
        <v>25.7</v>
      </c>
      <c r="D813" s="16">
        <v>20.43</v>
      </c>
      <c r="E813" s="16">
        <v>0.33</v>
      </c>
      <c r="F813" s="16">
        <v>2.4500000000000002</v>
      </c>
      <c r="G813" s="16">
        <v>2.37</v>
      </c>
      <c r="H813" s="16">
        <v>4.82</v>
      </c>
      <c r="I813" s="16">
        <v>1.61</v>
      </c>
      <c r="J813" s="16">
        <v>25</v>
      </c>
      <c r="K813" s="104" t="s">
        <v>110</v>
      </c>
      <c r="L813" s="17">
        <v>28.4</v>
      </c>
      <c r="M813" s="17">
        <v>69.099999999999994</v>
      </c>
      <c r="N813" s="19">
        <v>1009.9</v>
      </c>
      <c r="O813" s="17">
        <v>380</v>
      </c>
      <c r="P813" s="16">
        <v>4.13</v>
      </c>
      <c r="Q813" s="16">
        <v>58.41</v>
      </c>
      <c r="R813" s="18">
        <v>0</v>
      </c>
      <c r="S813">
        <v>1</v>
      </c>
    </row>
    <row r="814" spans="1:19">
      <c r="A814" s="1">
        <v>26</v>
      </c>
      <c r="B814" s="2">
        <v>0.375</v>
      </c>
      <c r="C814" s="17">
        <v>26</v>
      </c>
      <c r="D814" s="16">
        <v>20.149999999999999</v>
      </c>
      <c r="E814" s="16">
        <v>0.32</v>
      </c>
      <c r="F814" s="16">
        <v>2.66</v>
      </c>
      <c r="G814" s="16">
        <v>2.3199999999999998</v>
      </c>
      <c r="H814" s="16">
        <v>4.99</v>
      </c>
      <c r="I814" s="16">
        <v>1.83</v>
      </c>
      <c r="J814" s="16">
        <v>28</v>
      </c>
      <c r="K814" s="104" t="s">
        <v>110</v>
      </c>
      <c r="L814" s="17">
        <v>29.2</v>
      </c>
      <c r="M814" s="17">
        <v>66.099999999999994</v>
      </c>
      <c r="N814" s="19">
        <v>1010.3</v>
      </c>
      <c r="O814" s="17">
        <v>520</v>
      </c>
      <c r="P814" s="16">
        <v>4.18</v>
      </c>
      <c r="Q814" s="16">
        <v>57.3</v>
      </c>
      <c r="R814" s="18">
        <v>0</v>
      </c>
      <c r="S814">
        <v>1</v>
      </c>
    </row>
    <row r="815" spans="1:19">
      <c r="A815" s="1">
        <v>26</v>
      </c>
      <c r="B815" s="2">
        <v>0.41666666666666702</v>
      </c>
      <c r="C815" s="17">
        <v>26.5</v>
      </c>
      <c r="D815" s="16">
        <v>20.83</v>
      </c>
      <c r="E815" s="16">
        <v>0.3</v>
      </c>
      <c r="F815" s="16">
        <v>2.13</v>
      </c>
      <c r="G815" s="16">
        <v>1.52</v>
      </c>
      <c r="H815" s="16">
        <v>3.65</v>
      </c>
      <c r="I815" s="16">
        <v>1.73</v>
      </c>
      <c r="J815" s="16">
        <v>25</v>
      </c>
      <c r="K815" s="104" t="s">
        <v>110</v>
      </c>
      <c r="L815" s="17">
        <v>29.9</v>
      </c>
      <c r="M815" s="17">
        <v>61.2</v>
      </c>
      <c r="N815" s="19">
        <v>1010.2</v>
      </c>
      <c r="O815" s="17">
        <v>878</v>
      </c>
      <c r="P815" s="16">
        <v>4.74</v>
      </c>
      <c r="Q815" s="16">
        <v>55.81</v>
      </c>
      <c r="R815" s="18">
        <v>0</v>
      </c>
      <c r="S815">
        <v>1</v>
      </c>
    </row>
    <row r="816" spans="1:19">
      <c r="A816" s="1">
        <v>26</v>
      </c>
      <c r="B816" s="2">
        <v>0.45833333333333298</v>
      </c>
      <c r="C816" s="17">
        <v>27.7</v>
      </c>
      <c r="D816" s="16">
        <v>20.329999999999998</v>
      </c>
      <c r="E816" s="16">
        <v>0.32</v>
      </c>
      <c r="F816" s="16">
        <v>2.2400000000000002</v>
      </c>
      <c r="G816" s="16">
        <v>1.97</v>
      </c>
      <c r="H816" s="16">
        <v>4.22</v>
      </c>
      <c r="I816" s="16">
        <v>1.46</v>
      </c>
      <c r="J816" s="16">
        <v>25</v>
      </c>
      <c r="K816" s="104" t="s">
        <v>110</v>
      </c>
      <c r="L816" s="17">
        <v>30.4</v>
      </c>
      <c r="M816" s="17">
        <v>58.6</v>
      </c>
      <c r="N816" s="19">
        <v>1009.7</v>
      </c>
      <c r="O816" s="17">
        <v>1004</v>
      </c>
      <c r="P816" s="16">
        <v>4.7</v>
      </c>
      <c r="Q816" s="16">
        <v>53.3</v>
      </c>
      <c r="R816" s="18">
        <v>0</v>
      </c>
      <c r="S816">
        <v>1</v>
      </c>
    </row>
    <row r="817" spans="1:19">
      <c r="A817" s="1">
        <v>26</v>
      </c>
      <c r="B817" s="2">
        <v>0.5</v>
      </c>
      <c r="C817" s="17">
        <v>27.7</v>
      </c>
      <c r="D817" s="16">
        <v>20.75</v>
      </c>
      <c r="E817" s="16">
        <v>0.31</v>
      </c>
      <c r="F817" s="16">
        <v>2.5299999999999998</v>
      </c>
      <c r="G817" s="16">
        <v>2.0299999999999998</v>
      </c>
      <c r="H817" s="16">
        <v>4.5599999999999996</v>
      </c>
      <c r="I817" s="16">
        <v>1.27</v>
      </c>
      <c r="J817" s="16">
        <v>25</v>
      </c>
      <c r="K817" s="104" t="s">
        <v>110</v>
      </c>
      <c r="L817" s="17">
        <v>30.4</v>
      </c>
      <c r="M817" s="17">
        <v>58.5</v>
      </c>
      <c r="N817" s="19">
        <v>1008.9</v>
      </c>
      <c r="O817" s="17">
        <v>759</v>
      </c>
      <c r="P817" s="16">
        <v>3.92</v>
      </c>
      <c r="Q817" s="16">
        <v>55.76</v>
      </c>
      <c r="R817" s="18">
        <v>0</v>
      </c>
      <c r="S817">
        <v>1</v>
      </c>
    </row>
    <row r="818" spans="1:19">
      <c r="A818" s="1">
        <v>26</v>
      </c>
      <c r="B818" s="2">
        <v>0.54166666666666696</v>
      </c>
      <c r="C818" s="17">
        <v>27.3</v>
      </c>
      <c r="D818" s="16">
        <v>19.940000000000001</v>
      </c>
      <c r="E818" s="16">
        <v>0.32</v>
      </c>
      <c r="F818" s="16">
        <v>2.5499999999999998</v>
      </c>
      <c r="G818" s="16">
        <v>1.23</v>
      </c>
      <c r="H818" s="16">
        <v>3.79</v>
      </c>
      <c r="I818" s="16">
        <v>1.25</v>
      </c>
      <c r="J818" s="16">
        <v>21</v>
      </c>
      <c r="K818" s="104" t="s">
        <v>110</v>
      </c>
      <c r="L818" s="17">
        <v>30.5</v>
      </c>
      <c r="M818" s="17">
        <v>58.7</v>
      </c>
      <c r="N818" s="19">
        <v>1008</v>
      </c>
      <c r="O818" s="17">
        <v>792</v>
      </c>
      <c r="P818" s="16">
        <v>3.97</v>
      </c>
      <c r="Q818" s="16">
        <v>48.06</v>
      </c>
      <c r="R818" s="18">
        <v>0</v>
      </c>
      <c r="S818">
        <v>1</v>
      </c>
    </row>
    <row r="819" spans="1:19">
      <c r="A819" s="1">
        <v>26</v>
      </c>
      <c r="B819" s="2">
        <v>0.58333333333333304</v>
      </c>
      <c r="C819" s="17">
        <v>27.3</v>
      </c>
      <c r="D819" s="16">
        <v>18.850000000000001</v>
      </c>
      <c r="E819" s="16">
        <v>0.31</v>
      </c>
      <c r="F819" s="16">
        <v>2.5499999999999998</v>
      </c>
      <c r="G819" s="16">
        <v>1.8</v>
      </c>
      <c r="H819" s="16">
        <v>4.3499999999999996</v>
      </c>
      <c r="I819" s="16">
        <v>1.4</v>
      </c>
      <c r="J819" s="16">
        <v>26</v>
      </c>
      <c r="K819" s="104" t="s">
        <v>110</v>
      </c>
      <c r="L819" s="17">
        <v>30.4</v>
      </c>
      <c r="M819" s="17">
        <v>59.9</v>
      </c>
      <c r="N819" s="19">
        <v>1007.4</v>
      </c>
      <c r="O819" s="17">
        <v>758</v>
      </c>
      <c r="P819" s="16">
        <v>4.01</v>
      </c>
      <c r="Q819" s="16">
        <v>46.66</v>
      </c>
      <c r="R819" s="18">
        <v>0</v>
      </c>
      <c r="S819">
        <v>1</v>
      </c>
    </row>
    <row r="820" spans="1:19">
      <c r="A820" s="1">
        <v>26</v>
      </c>
      <c r="B820" s="2">
        <v>0.625</v>
      </c>
      <c r="C820" s="17">
        <v>27.6</v>
      </c>
      <c r="D820" s="16">
        <v>18.14</v>
      </c>
      <c r="E820" s="16">
        <v>0.32</v>
      </c>
      <c r="F820" s="16">
        <v>2.15</v>
      </c>
      <c r="G820" s="16">
        <v>1.78</v>
      </c>
      <c r="H820" s="16">
        <v>3.93</v>
      </c>
      <c r="I820" s="16">
        <v>1.36</v>
      </c>
      <c r="J820" s="16">
        <v>30</v>
      </c>
      <c r="K820" s="104" t="s">
        <v>110</v>
      </c>
      <c r="L820" s="17">
        <v>30.4</v>
      </c>
      <c r="M820" s="17">
        <v>59.5</v>
      </c>
      <c r="N820" s="19">
        <v>1007.3</v>
      </c>
      <c r="O820" s="17">
        <v>638</v>
      </c>
      <c r="P820" s="16">
        <v>3.85</v>
      </c>
      <c r="Q820" s="16">
        <v>47.28</v>
      </c>
      <c r="R820" s="18">
        <v>0</v>
      </c>
      <c r="S820">
        <v>1</v>
      </c>
    </row>
    <row r="821" spans="1:19">
      <c r="A821" s="1">
        <v>26</v>
      </c>
      <c r="B821" s="2">
        <v>0.66666666666666696</v>
      </c>
      <c r="C821" s="17">
        <v>27.8</v>
      </c>
      <c r="D821" s="16">
        <v>17.510000000000002</v>
      </c>
      <c r="E821" s="16">
        <v>0.32</v>
      </c>
      <c r="F821" s="16">
        <v>1.88</v>
      </c>
      <c r="G821" s="16">
        <v>1.96</v>
      </c>
      <c r="H821" s="16">
        <v>3.84</v>
      </c>
      <c r="I821" s="16">
        <v>0.72</v>
      </c>
      <c r="J821" s="16">
        <v>24</v>
      </c>
      <c r="K821" s="104" t="s">
        <v>110</v>
      </c>
      <c r="L821" s="17">
        <v>29.8</v>
      </c>
      <c r="M821" s="17">
        <v>62.5</v>
      </c>
      <c r="N821" s="19">
        <v>1007.1</v>
      </c>
      <c r="O821" s="17">
        <v>380</v>
      </c>
      <c r="P821" s="16">
        <v>3.69</v>
      </c>
      <c r="Q821" s="16">
        <v>42.43</v>
      </c>
      <c r="R821" s="18">
        <v>0</v>
      </c>
      <c r="S821">
        <v>1</v>
      </c>
    </row>
    <row r="822" spans="1:19">
      <c r="A822" s="1">
        <v>26</v>
      </c>
      <c r="B822" s="2">
        <v>0.70833333333333304</v>
      </c>
      <c r="C822" s="17">
        <v>27.1</v>
      </c>
      <c r="D822" s="16">
        <v>19.059999999999999</v>
      </c>
      <c r="E822" s="16">
        <v>0.35</v>
      </c>
      <c r="F822" s="16">
        <v>2.5099999999999998</v>
      </c>
      <c r="G822" s="16">
        <v>2.6</v>
      </c>
      <c r="H822" s="16">
        <v>5.1100000000000003</v>
      </c>
      <c r="I822" s="16">
        <v>1.21</v>
      </c>
      <c r="J822" s="16">
        <v>24</v>
      </c>
      <c r="K822" s="104" t="s">
        <v>110</v>
      </c>
      <c r="L822" s="17">
        <v>29</v>
      </c>
      <c r="M822" s="17">
        <v>66.3</v>
      </c>
      <c r="N822" s="19">
        <v>1007.2</v>
      </c>
      <c r="O822" s="17">
        <v>138</v>
      </c>
      <c r="P822" s="16">
        <v>3.21</v>
      </c>
      <c r="Q822" s="16">
        <v>50.89</v>
      </c>
      <c r="R822" s="18">
        <v>0</v>
      </c>
      <c r="S822">
        <v>1</v>
      </c>
    </row>
    <row r="823" spans="1:19">
      <c r="A823" s="1">
        <v>26</v>
      </c>
      <c r="B823" s="2">
        <v>0.75</v>
      </c>
      <c r="C823" s="17">
        <v>26.4</v>
      </c>
      <c r="D823" s="16">
        <v>19.170000000000002</v>
      </c>
      <c r="E823" s="16">
        <v>0.42</v>
      </c>
      <c r="F823" s="16">
        <v>2.7</v>
      </c>
      <c r="G823" s="16">
        <v>4.3499999999999996</v>
      </c>
      <c r="H823" s="16">
        <v>7.05</v>
      </c>
      <c r="I823" s="16">
        <v>1.64</v>
      </c>
      <c r="J823" s="16">
        <v>23</v>
      </c>
      <c r="K823" s="104" t="s">
        <v>110</v>
      </c>
      <c r="L823" s="17">
        <v>27.9</v>
      </c>
      <c r="M823" s="17">
        <v>71.8</v>
      </c>
      <c r="N823" s="19">
        <v>1007.4</v>
      </c>
      <c r="O823" s="17">
        <v>6</v>
      </c>
      <c r="P823" s="16">
        <v>3.26</v>
      </c>
      <c r="Q823" s="16">
        <v>47.74</v>
      </c>
      <c r="R823" s="18">
        <v>0</v>
      </c>
      <c r="S823">
        <v>1</v>
      </c>
    </row>
    <row r="824" spans="1:19">
      <c r="A824" s="1">
        <v>26</v>
      </c>
      <c r="B824" s="2">
        <v>0.79166666666666696</v>
      </c>
      <c r="C824" s="17">
        <v>26.4</v>
      </c>
      <c r="D824" s="16">
        <v>15.08</v>
      </c>
      <c r="E824" s="16">
        <v>0.34</v>
      </c>
      <c r="F824" s="16">
        <v>1.46</v>
      </c>
      <c r="G824" s="16">
        <v>4.34</v>
      </c>
      <c r="H824" s="16">
        <v>5.8</v>
      </c>
      <c r="I824" s="16">
        <v>2.08</v>
      </c>
      <c r="J824" s="16">
        <v>22</v>
      </c>
      <c r="K824" s="104" t="s">
        <v>110</v>
      </c>
      <c r="L824" s="17">
        <v>27.5</v>
      </c>
      <c r="M824" s="17">
        <v>74.099999999999994</v>
      </c>
      <c r="N824" s="19">
        <v>1008.1</v>
      </c>
      <c r="O824" s="17">
        <v>1</v>
      </c>
      <c r="P824" s="16">
        <v>2.5</v>
      </c>
      <c r="Q824" s="16">
        <v>45.63</v>
      </c>
      <c r="R824" s="18">
        <v>0</v>
      </c>
      <c r="S824">
        <v>1</v>
      </c>
    </row>
    <row r="825" spans="1:19">
      <c r="A825" s="1">
        <v>26</v>
      </c>
      <c r="B825" s="2">
        <v>0.83333333333333304</v>
      </c>
      <c r="C825" s="17">
        <v>26.4</v>
      </c>
      <c r="D825" s="16">
        <v>16.22</v>
      </c>
      <c r="E825" s="16">
        <v>0.31</v>
      </c>
      <c r="F825" s="16">
        <v>1.5</v>
      </c>
      <c r="G825" s="16">
        <v>3.9</v>
      </c>
      <c r="H825" s="16">
        <v>5.4</v>
      </c>
      <c r="I825" s="16">
        <v>3.03</v>
      </c>
      <c r="J825" s="16">
        <v>29</v>
      </c>
      <c r="K825" s="104" t="s">
        <v>110</v>
      </c>
      <c r="L825" s="17">
        <v>27.3</v>
      </c>
      <c r="M825" s="17">
        <v>75.2</v>
      </c>
      <c r="N825" s="19">
        <v>1009.1</v>
      </c>
      <c r="O825" s="17">
        <v>2</v>
      </c>
      <c r="P825" s="16">
        <v>2.4</v>
      </c>
      <c r="Q825" s="16">
        <v>44.49</v>
      </c>
      <c r="R825" s="18">
        <v>0</v>
      </c>
      <c r="S825">
        <v>1</v>
      </c>
    </row>
    <row r="826" spans="1:19">
      <c r="A826" s="1">
        <v>26</v>
      </c>
      <c r="B826" s="2">
        <v>0.875</v>
      </c>
      <c r="C826" s="17">
        <v>26.6</v>
      </c>
      <c r="D826" s="16">
        <v>15.59</v>
      </c>
      <c r="E826" s="16">
        <v>0.28000000000000003</v>
      </c>
      <c r="F826" s="16">
        <v>1.21</v>
      </c>
      <c r="G826" s="16">
        <v>2.71</v>
      </c>
      <c r="H826" s="16">
        <v>3.93</v>
      </c>
      <c r="I826" s="16">
        <v>2.6</v>
      </c>
      <c r="J826" s="16">
        <v>23</v>
      </c>
      <c r="K826" s="104" t="s">
        <v>110</v>
      </c>
      <c r="L826" s="17">
        <v>27.2</v>
      </c>
      <c r="M826" s="17">
        <v>74.900000000000006</v>
      </c>
      <c r="N826" s="19">
        <v>1010</v>
      </c>
      <c r="O826" s="17">
        <v>2</v>
      </c>
      <c r="P826" s="16">
        <v>2.1800000000000002</v>
      </c>
      <c r="Q826" s="16">
        <v>47.53</v>
      </c>
      <c r="R826" s="18">
        <v>0</v>
      </c>
      <c r="S826">
        <v>1</v>
      </c>
    </row>
    <row r="827" spans="1:19">
      <c r="A827" s="1">
        <v>26</v>
      </c>
      <c r="B827" s="2">
        <v>0.91666666666666696</v>
      </c>
      <c r="C827" s="17">
        <v>26.7</v>
      </c>
      <c r="D827" s="16">
        <v>13.82</v>
      </c>
      <c r="E827" s="16">
        <v>0.3</v>
      </c>
      <c r="F827" s="16">
        <v>1.1100000000000001</v>
      </c>
      <c r="G827" s="16">
        <v>3.88</v>
      </c>
      <c r="H827" s="16">
        <v>4.99</v>
      </c>
      <c r="I827" s="16">
        <v>2.37</v>
      </c>
      <c r="J827" s="16">
        <v>24</v>
      </c>
      <c r="K827" s="104" t="s">
        <v>110</v>
      </c>
      <c r="L827" s="17">
        <v>26.9</v>
      </c>
      <c r="M827" s="17">
        <v>76.400000000000006</v>
      </c>
      <c r="N827" s="19">
        <v>1010.5</v>
      </c>
      <c r="O827" s="17">
        <v>1</v>
      </c>
      <c r="P827" s="16">
        <v>1.74</v>
      </c>
      <c r="Q827" s="16">
        <v>50.96</v>
      </c>
      <c r="R827" s="18">
        <v>0</v>
      </c>
      <c r="S827">
        <v>1</v>
      </c>
    </row>
    <row r="828" spans="1:19">
      <c r="A828" s="1">
        <v>26</v>
      </c>
      <c r="B828" s="2">
        <v>0.95833333333333304</v>
      </c>
      <c r="C828" s="17">
        <v>26.7</v>
      </c>
      <c r="D828" s="16">
        <v>13.67</v>
      </c>
      <c r="E828" s="16">
        <v>0.3</v>
      </c>
      <c r="F828" s="16">
        <v>1.08</v>
      </c>
      <c r="G828" s="16">
        <v>4.13</v>
      </c>
      <c r="H828" s="16">
        <v>5.21</v>
      </c>
      <c r="I828" s="16">
        <v>1.97</v>
      </c>
      <c r="J828" s="16">
        <v>23</v>
      </c>
      <c r="K828" s="104" t="s">
        <v>110</v>
      </c>
      <c r="L828" s="17">
        <v>26.8</v>
      </c>
      <c r="M828" s="17">
        <v>77.900000000000006</v>
      </c>
      <c r="N828" s="19">
        <v>1010.6</v>
      </c>
      <c r="O828" s="17">
        <v>1</v>
      </c>
      <c r="P828" s="16">
        <v>1.8</v>
      </c>
      <c r="Q828" s="16">
        <v>43.05</v>
      </c>
      <c r="R828" s="18">
        <v>0</v>
      </c>
      <c r="S828">
        <v>1</v>
      </c>
    </row>
    <row r="830" spans="1:19">
      <c r="A830" s="169" t="s">
        <v>39</v>
      </c>
      <c r="B830" s="170"/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</row>
    <row r="831" spans="1:19">
      <c r="A831" s="167" t="s">
        <v>2</v>
      </c>
      <c r="B831" s="168"/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24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</row>
    <row r="832" spans="1:19">
      <c r="A832" s="163" t="s">
        <v>3</v>
      </c>
      <c r="B832" s="164"/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</row>
    <row r="833" spans="1:19">
      <c r="A833" s="165" t="s">
        <v>4</v>
      </c>
      <c r="B833" s="166"/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</row>
    <row r="834" spans="1:19">
      <c r="A834" s="173" t="s">
        <v>27</v>
      </c>
      <c r="B834" s="174"/>
      <c r="C834" s="20">
        <f t="shared" ref="C834:R834" si="25">24-C830-C831-C832-C833</f>
        <v>24</v>
      </c>
      <c r="D834" s="20">
        <f t="shared" si="25"/>
        <v>24</v>
      </c>
      <c r="E834" s="20">
        <f t="shared" si="25"/>
        <v>24</v>
      </c>
      <c r="F834" s="20">
        <f t="shared" si="25"/>
        <v>24</v>
      </c>
      <c r="G834" s="20">
        <f t="shared" si="25"/>
        <v>24</v>
      </c>
      <c r="H834" s="20">
        <f t="shared" si="25"/>
        <v>24</v>
      </c>
      <c r="I834" s="20">
        <f t="shared" si="25"/>
        <v>24</v>
      </c>
      <c r="J834" s="20">
        <f t="shared" si="25"/>
        <v>24</v>
      </c>
      <c r="K834" s="20">
        <f t="shared" si="25"/>
        <v>0</v>
      </c>
      <c r="L834" s="20">
        <f t="shared" si="25"/>
        <v>24</v>
      </c>
      <c r="M834" s="20">
        <f t="shared" si="25"/>
        <v>24</v>
      </c>
      <c r="N834" s="20">
        <f t="shared" si="25"/>
        <v>24</v>
      </c>
      <c r="O834" s="20">
        <f t="shared" si="25"/>
        <v>24</v>
      </c>
      <c r="P834" s="20">
        <f t="shared" si="25"/>
        <v>24</v>
      </c>
      <c r="Q834" s="20">
        <f t="shared" si="25"/>
        <v>24</v>
      </c>
      <c r="R834" s="20">
        <f t="shared" si="25"/>
        <v>24</v>
      </c>
    </row>
    <row r="835" spans="1:19">
      <c r="A835" s="175" t="s">
        <v>28</v>
      </c>
      <c r="B835" s="176"/>
      <c r="C835" s="21">
        <f>C834/(SUM(S805:S828))</f>
        <v>1</v>
      </c>
      <c r="D835" s="21">
        <f>D834/(SUM(S805:S828))</f>
        <v>1</v>
      </c>
      <c r="E835" s="21">
        <f>E834/(SUM(S805:S828))</f>
        <v>1</v>
      </c>
      <c r="F835" s="21">
        <f>F834/(SUM(S805:S828))</f>
        <v>1</v>
      </c>
      <c r="G835" s="21">
        <f>G834/(SUM(S805:S828))</f>
        <v>1</v>
      </c>
      <c r="H835" s="21">
        <f>H834/(SUM(S805:S828))</f>
        <v>1</v>
      </c>
      <c r="I835" s="21">
        <f>I834/(SUM(S805:S828))</f>
        <v>1</v>
      </c>
      <c r="J835" s="21">
        <f>J834/(SUM(S805:S828))</f>
        <v>1</v>
      </c>
      <c r="K835" s="21">
        <f>K834/(SUM(S805:S828))</f>
        <v>0</v>
      </c>
      <c r="L835" s="21">
        <f>L834/(SUM(S805:S828))</f>
        <v>1</v>
      </c>
      <c r="M835" s="21">
        <f>M834/(SUM(S805:S828))</f>
        <v>1</v>
      </c>
      <c r="N835" s="21">
        <f>N834/(SUM(S805:S828))</f>
        <v>1</v>
      </c>
      <c r="O835" s="21">
        <f>O834/(SUM(S805:S828))</f>
        <v>1</v>
      </c>
      <c r="P835" s="21">
        <f>P834/(SUM(S805:S828))</f>
        <v>1</v>
      </c>
      <c r="Q835" s="21">
        <f>Q834/(SUM(S805:S828))</f>
        <v>1</v>
      </c>
      <c r="R835" s="21">
        <f>R834/(SUM(S805:S828))</f>
        <v>1</v>
      </c>
    </row>
    <row r="837" spans="1:19">
      <c r="A837" s="1">
        <v>27</v>
      </c>
      <c r="B837" s="2">
        <v>0</v>
      </c>
      <c r="C837" s="17">
        <v>26.8</v>
      </c>
      <c r="D837" s="16">
        <v>14.45</v>
      </c>
      <c r="E837" s="16">
        <v>0.28000000000000003</v>
      </c>
      <c r="F837" s="16">
        <v>1.23</v>
      </c>
      <c r="G837" s="16">
        <v>3.09</v>
      </c>
      <c r="H837" s="16">
        <v>4.33</v>
      </c>
      <c r="I837" s="16">
        <v>1.93</v>
      </c>
      <c r="J837" s="16">
        <v>23</v>
      </c>
      <c r="K837" s="104" t="s">
        <v>110</v>
      </c>
      <c r="L837" s="17">
        <v>26.5</v>
      </c>
      <c r="M837" s="17">
        <v>79.5</v>
      </c>
      <c r="N837" s="19">
        <v>1010</v>
      </c>
      <c r="O837" s="17">
        <v>2</v>
      </c>
      <c r="P837" s="17">
        <v>1.87</v>
      </c>
      <c r="Q837" s="16">
        <v>22.04</v>
      </c>
      <c r="R837" s="18">
        <v>0</v>
      </c>
      <c r="S837">
        <v>1</v>
      </c>
    </row>
    <row r="838" spans="1:19">
      <c r="A838" s="1">
        <v>27</v>
      </c>
      <c r="B838" s="2">
        <v>4.1666666666666664E-2</v>
      </c>
      <c r="C838" s="17">
        <v>26.8</v>
      </c>
      <c r="D838" s="16">
        <v>16.059999999999999</v>
      </c>
      <c r="E838" s="16">
        <v>0.31</v>
      </c>
      <c r="F838" s="16">
        <v>1.18</v>
      </c>
      <c r="G838" s="16">
        <v>1.94</v>
      </c>
      <c r="H838" s="16">
        <v>3.12</v>
      </c>
      <c r="I838" s="16">
        <v>0.18</v>
      </c>
      <c r="J838" s="16">
        <v>17</v>
      </c>
      <c r="K838" s="104" t="s">
        <v>110</v>
      </c>
      <c r="L838" s="17">
        <v>26.4</v>
      </c>
      <c r="M838" s="17">
        <v>78.5</v>
      </c>
      <c r="N838" s="19">
        <v>1009.2</v>
      </c>
      <c r="O838" s="17">
        <v>2</v>
      </c>
      <c r="P838" s="17">
        <v>1.84</v>
      </c>
      <c r="Q838" s="16">
        <v>24.15</v>
      </c>
      <c r="R838" s="18">
        <v>0</v>
      </c>
      <c r="S838">
        <v>1</v>
      </c>
    </row>
    <row r="839" spans="1:19">
      <c r="A839" s="1">
        <v>27</v>
      </c>
      <c r="B839" s="2">
        <v>8.3333333333333301E-2</v>
      </c>
      <c r="C839" s="17">
        <v>26.7</v>
      </c>
      <c r="D839" s="16">
        <v>16.87</v>
      </c>
      <c r="E839" s="16">
        <v>0.32</v>
      </c>
      <c r="F839" s="16">
        <v>1</v>
      </c>
      <c r="G839" s="16">
        <v>1.36</v>
      </c>
      <c r="H839" s="16">
        <v>2.35</v>
      </c>
      <c r="I839" s="105">
        <v>-0.03</v>
      </c>
      <c r="J839" s="16">
        <v>20</v>
      </c>
      <c r="K839" s="104" t="s">
        <v>110</v>
      </c>
      <c r="L839" s="17">
        <v>26.3</v>
      </c>
      <c r="M839" s="17">
        <v>79</v>
      </c>
      <c r="N839" s="19">
        <v>1008.6</v>
      </c>
      <c r="O839" s="17">
        <v>1</v>
      </c>
      <c r="P839" s="17">
        <v>1.49</v>
      </c>
      <c r="Q839" s="16">
        <v>49.86</v>
      </c>
      <c r="R839" s="18">
        <v>0</v>
      </c>
      <c r="S839">
        <v>1</v>
      </c>
    </row>
    <row r="840" spans="1:19">
      <c r="A840" s="1">
        <v>27</v>
      </c>
      <c r="B840" s="2">
        <v>0.125</v>
      </c>
      <c r="C840" s="17">
        <v>26.7</v>
      </c>
      <c r="D840" s="16">
        <v>16.600000000000001</v>
      </c>
      <c r="E840" s="16">
        <v>0.31</v>
      </c>
      <c r="F840" s="16">
        <v>1.05</v>
      </c>
      <c r="G840" s="16">
        <v>1.35</v>
      </c>
      <c r="H840" s="16">
        <v>2.4</v>
      </c>
      <c r="I840" s="16">
        <v>0.03</v>
      </c>
      <c r="J840" s="16">
        <v>20</v>
      </c>
      <c r="K840" s="104" t="s">
        <v>110</v>
      </c>
      <c r="L840" s="17">
        <v>26.1</v>
      </c>
      <c r="M840" s="17">
        <v>81.099999999999994</v>
      </c>
      <c r="N840" s="19">
        <v>1008.2</v>
      </c>
      <c r="O840" s="17">
        <v>2</v>
      </c>
      <c r="P840" s="17">
        <v>1.27</v>
      </c>
      <c r="Q840" s="16">
        <v>57.31</v>
      </c>
      <c r="R840" s="18">
        <v>0</v>
      </c>
      <c r="S840">
        <v>1</v>
      </c>
    </row>
    <row r="841" spans="1:19">
      <c r="A841" s="1">
        <v>27</v>
      </c>
      <c r="B841" s="2">
        <v>0.16666666666666699</v>
      </c>
      <c r="C841" s="17">
        <v>26.7</v>
      </c>
      <c r="D841" s="16">
        <v>16.329999999999998</v>
      </c>
      <c r="E841" s="16">
        <v>0.3</v>
      </c>
      <c r="F841" s="16">
        <v>1.1299999999999999</v>
      </c>
      <c r="G841" s="16">
        <v>1.62</v>
      </c>
      <c r="H841" s="16">
        <v>2.75</v>
      </c>
      <c r="I841" s="16">
        <v>0.52</v>
      </c>
      <c r="J841" s="16">
        <v>20</v>
      </c>
      <c r="K841" s="104" t="s">
        <v>110</v>
      </c>
      <c r="L841" s="17">
        <v>26.2</v>
      </c>
      <c r="M841" s="17">
        <v>79.8</v>
      </c>
      <c r="N841" s="19">
        <v>1007.9</v>
      </c>
      <c r="O841" s="17">
        <v>2</v>
      </c>
      <c r="P841" s="17">
        <v>1.73</v>
      </c>
      <c r="Q841" s="16">
        <v>52.22</v>
      </c>
      <c r="R841" s="18">
        <v>0</v>
      </c>
      <c r="S841">
        <v>1</v>
      </c>
    </row>
    <row r="842" spans="1:19">
      <c r="A842" s="1">
        <v>27</v>
      </c>
      <c r="B842" s="2">
        <v>0.20833333333333301</v>
      </c>
      <c r="C842" s="17">
        <v>26.6</v>
      </c>
      <c r="D842" s="16">
        <v>16.98</v>
      </c>
      <c r="E842" s="16">
        <v>0.28999999999999998</v>
      </c>
      <c r="F842" s="16">
        <v>1.1399999999999999</v>
      </c>
      <c r="G842" s="16">
        <v>1.62</v>
      </c>
      <c r="H842" s="16">
        <v>2.76</v>
      </c>
      <c r="I842" s="16">
        <v>1.26</v>
      </c>
      <c r="J842" s="16">
        <v>17</v>
      </c>
      <c r="K842" s="104" t="s">
        <v>110</v>
      </c>
      <c r="L842" s="17">
        <v>26.2</v>
      </c>
      <c r="M842" s="17">
        <v>79.400000000000006</v>
      </c>
      <c r="N842" s="19">
        <v>1008.1</v>
      </c>
      <c r="O842" s="17">
        <v>2</v>
      </c>
      <c r="P842" s="17">
        <v>1.43</v>
      </c>
      <c r="Q842" s="16">
        <v>42.12</v>
      </c>
      <c r="R842" s="18">
        <v>0</v>
      </c>
      <c r="S842">
        <v>1</v>
      </c>
    </row>
    <row r="843" spans="1:19">
      <c r="A843" s="1">
        <v>27</v>
      </c>
      <c r="B843" s="2">
        <v>0.25</v>
      </c>
      <c r="C843" s="17">
        <v>26.5</v>
      </c>
      <c r="D843" s="16">
        <v>15.3</v>
      </c>
      <c r="E843" s="16">
        <v>0.31</v>
      </c>
      <c r="F843" s="16">
        <v>1.3</v>
      </c>
      <c r="G843" s="16">
        <v>3.35</v>
      </c>
      <c r="H843" s="16">
        <v>4.6500000000000004</v>
      </c>
      <c r="I843" s="16">
        <v>1.21</v>
      </c>
      <c r="J843" s="16">
        <v>19</v>
      </c>
      <c r="K843" s="104" t="s">
        <v>110</v>
      </c>
      <c r="L843" s="17">
        <v>26.6</v>
      </c>
      <c r="M843" s="17">
        <v>78.3</v>
      </c>
      <c r="N843" s="19">
        <v>1008.7</v>
      </c>
      <c r="O843" s="17">
        <v>28</v>
      </c>
      <c r="P843" s="17">
        <v>1.81</v>
      </c>
      <c r="Q843" s="16">
        <v>44.72</v>
      </c>
      <c r="R843" s="18">
        <v>0</v>
      </c>
      <c r="S843">
        <v>1</v>
      </c>
    </row>
    <row r="844" spans="1:19">
      <c r="A844" s="1">
        <v>27</v>
      </c>
      <c r="B844" s="2">
        <v>0.29166666666666702</v>
      </c>
      <c r="C844" s="17">
        <v>26.4</v>
      </c>
      <c r="D844" s="16">
        <v>17.95</v>
      </c>
      <c r="E844" s="16">
        <v>0.34</v>
      </c>
      <c r="F844" s="16">
        <v>2</v>
      </c>
      <c r="G844" s="16">
        <v>3.23</v>
      </c>
      <c r="H844" s="16">
        <v>5.23</v>
      </c>
      <c r="I844" s="16">
        <v>0.17</v>
      </c>
      <c r="J844" s="16">
        <v>20</v>
      </c>
      <c r="K844" s="104" t="s">
        <v>110</v>
      </c>
      <c r="L844" s="17">
        <v>27.5</v>
      </c>
      <c r="M844" s="17">
        <v>73.2</v>
      </c>
      <c r="N844" s="19">
        <v>1008.9</v>
      </c>
      <c r="O844" s="17">
        <v>187</v>
      </c>
      <c r="P844" s="17">
        <v>2.4500000000000002</v>
      </c>
      <c r="Q844" s="16">
        <v>37.299999999999997</v>
      </c>
      <c r="R844" s="18">
        <v>0</v>
      </c>
      <c r="S844">
        <v>1</v>
      </c>
    </row>
    <row r="845" spans="1:19">
      <c r="A845" s="1">
        <v>27</v>
      </c>
      <c r="B845" s="2">
        <v>0.33333333333333298</v>
      </c>
      <c r="C845" s="17">
        <v>26.2</v>
      </c>
      <c r="D845" s="16">
        <v>20.13</v>
      </c>
      <c r="E845" s="16">
        <v>0.36</v>
      </c>
      <c r="F845" s="16">
        <v>2.4500000000000002</v>
      </c>
      <c r="G845" s="16">
        <v>2.74</v>
      </c>
      <c r="H845" s="16">
        <v>5.19</v>
      </c>
      <c r="I845" s="16">
        <v>0.23</v>
      </c>
      <c r="J845" s="16">
        <v>30</v>
      </c>
      <c r="K845" s="104" t="s">
        <v>110</v>
      </c>
      <c r="L845" s="17">
        <v>28.5</v>
      </c>
      <c r="M845" s="17">
        <v>68.099999999999994</v>
      </c>
      <c r="N845" s="19">
        <v>1009.4</v>
      </c>
      <c r="O845" s="17">
        <v>420</v>
      </c>
      <c r="P845" s="16">
        <v>3.47</v>
      </c>
      <c r="Q845" s="16">
        <v>42.14</v>
      </c>
      <c r="R845" s="18">
        <v>0</v>
      </c>
      <c r="S845">
        <v>1</v>
      </c>
    </row>
    <row r="846" spans="1:19">
      <c r="A846" s="1">
        <v>27</v>
      </c>
      <c r="B846" s="2">
        <v>0.375</v>
      </c>
      <c r="C846" s="17">
        <v>26.4</v>
      </c>
      <c r="D846" s="16">
        <v>20.37</v>
      </c>
      <c r="E846" s="16">
        <v>0.37</v>
      </c>
      <c r="F846" s="16">
        <v>3.04</v>
      </c>
      <c r="G846" s="16">
        <v>3.17</v>
      </c>
      <c r="H846" s="16">
        <v>6.21</v>
      </c>
      <c r="I846" s="119">
        <v>0.52</v>
      </c>
      <c r="J846" s="16">
        <v>30</v>
      </c>
      <c r="K846" s="104" t="s">
        <v>110</v>
      </c>
      <c r="L846" s="17">
        <v>29.8</v>
      </c>
      <c r="M846" s="17">
        <v>62</v>
      </c>
      <c r="N846" s="19">
        <v>1009.9</v>
      </c>
      <c r="O846" s="17">
        <v>554</v>
      </c>
      <c r="P846" s="16">
        <v>2.91</v>
      </c>
      <c r="Q846" s="16">
        <v>39.89</v>
      </c>
      <c r="R846" s="18">
        <v>0</v>
      </c>
      <c r="S846">
        <v>1</v>
      </c>
    </row>
    <row r="847" spans="1:19">
      <c r="A847" s="1">
        <v>27</v>
      </c>
      <c r="B847" s="2">
        <v>0.41666666666666702</v>
      </c>
      <c r="C847" s="17">
        <v>26.6</v>
      </c>
      <c r="D847" s="16">
        <v>22</v>
      </c>
      <c r="E847" s="16">
        <v>0.34</v>
      </c>
      <c r="F847" s="16">
        <v>2.16</v>
      </c>
      <c r="G847" s="16">
        <v>1.86</v>
      </c>
      <c r="H847" s="16">
        <v>4.01</v>
      </c>
      <c r="I847" s="16">
        <v>2.2599999999999998</v>
      </c>
      <c r="J847" s="16">
        <v>25</v>
      </c>
      <c r="K847" s="104" t="s">
        <v>110</v>
      </c>
      <c r="L847" s="17">
        <v>30.5</v>
      </c>
      <c r="M847" s="17">
        <v>58.5</v>
      </c>
      <c r="N847" s="19">
        <v>1009.9</v>
      </c>
      <c r="O847" s="17">
        <v>727</v>
      </c>
      <c r="P847" s="16">
        <v>3.03</v>
      </c>
      <c r="Q847" s="16">
        <v>52.81</v>
      </c>
      <c r="R847" s="18">
        <v>0</v>
      </c>
      <c r="S847">
        <v>1</v>
      </c>
    </row>
    <row r="848" spans="1:19">
      <c r="A848" s="1">
        <v>27</v>
      </c>
      <c r="B848" s="2">
        <v>0.45833333333333298</v>
      </c>
      <c r="C848" s="17">
        <v>27.2</v>
      </c>
      <c r="D848" s="16">
        <v>22.71</v>
      </c>
      <c r="E848" s="16">
        <v>0.31</v>
      </c>
      <c r="F848" s="16">
        <v>1.96</v>
      </c>
      <c r="G848" s="16">
        <v>1.75</v>
      </c>
      <c r="H848" s="16">
        <v>3.71</v>
      </c>
      <c r="I848" s="16">
        <v>2.96</v>
      </c>
      <c r="J848" s="16">
        <v>17</v>
      </c>
      <c r="K848" s="104" t="s">
        <v>110</v>
      </c>
      <c r="L848" s="17">
        <v>30.8</v>
      </c>
      <c r="M848" s="17">
        <v>55.5</v>
      </c>
      <c r="N848" s="19">
        <v>1009.4</v>
      </c>
      <c r="O848" s="17">
        <v>965</v>
      </c>
      <c r="P848" s="16">
        <v>3.58</v>
      </c>
      <c r="Q848" s="16">
        <v>47.2</v>
      </c>
      <c r="R848" s="18">
        <v>0</v>
      </c>
      <c r="S848">
        <v>1</v>
      </c>
    </row>
    <row r="849" spans="1:19">
      <c r="A849" s="1">
        <v>27</v>
      </c>
      <c r="B849" s="2">
        <v>0.5</v>
      </c>
      <c r="C849" s="17">
        <v>27.6</v>
      </c>
      <c r="D849" s="16">
        <v>22.44</v>
      </c>
      <c r="E849" s="16">
        <v>0.31</v>
      </c>
      <c r="F849" s="16">
        <v>1.92</v>
      </c>
      <c r="G849" s="16">
        <v>1.59</v>
      </c>
      <c r="H849" s="16">
        <v>3.51</v>
      </c>
      <c r="I849" s="16">
        <v>2.79</v>
      </c>
      <c r="J849" s="16">
        <v>22</v>
      </c>
      <c r="K849" s="104" t="s">
        <v>110</v>
      </c>
      <c r="L849" s="17">
        <v>30.7</v>
      </c>
      <c r="M849" s="17">
        <v>56.4</v>
      </c>
      <c r="N849" s="19">
        <v>1009</v>
      </c>
      <c r="O849" s="17">
        <v>685</v>
      </c>
      <c r="P849" s="16">
        <v>3.1</v>
      </c>
      <c r="Q849" s="16">
        <v>51.99</v>
      </c>
      <c r="R849" s="18">
        <v>0</v>
      </c>
      <c r="S849">
        <v>1</v>
      </c>
    </row>
    <row r="850" spans="1:19">
      <c r="A850" s="1">
        <v>27</v>
      </c>
      <c r="B850" s="2">
        <v>0.54166666666666696</v>
      </c>
      <c r="C850" s="17">
        <v>27</v>
      </c>
      <c r="D850" s="16">
        <v>23.26</v>
      </c>
      <c r="E850" s="16">
        <v>0.35</v>
      </c>
      <c r="F850" s="16">
        <v>2.14</v>
      </c>
      <c r="G850" s="16">
        <v>1.66</v>
      </c>
      <c r="H850" s="16">
        <v>3.8</v>
      </c>
      <c r="I850" s="16">
        <v>2.61</v>
      </c>
      <c r="J850" s="16">
        <v>25</v>
      </c>
      <c r="K850" s="104" t="s">
        <v>110</v>
      </c>
      <c r="L850" s="17">
        <v>30.9</v>
      </c>
      <c r="M850" s="17">
        <v>55.9</v>
      </c>
      <c r="N850" s="19">
        <v>1008.3</v>
      </c>
      <c r="O850" s="17">
        <v>757</v>
      </c>
      <c r="P850" s="16">
        <v>3.14</v>
      </c>
      <c r="Q850" s="16">
        <v>55.03</v>
      </c>
      <c r="R850" s="18">
        <v>0</v>
      </c>
      <c r="S850">
        <v>1</v>
      </c>
    </row>
    <row r="851" spans="1:19">
      <c r="A851" s="1">
        <v>27</v>
      </c>
      <c r="B851" s="2">
        <v>0.58333333333333304</v>
      </c>
      <c r="C851" s="17">
        <v>27.2</v>
      </c>
      <c r="D851" s="16">
        <v>24.15</v>
      </c>
      <c r="E851" s="16">
        <v>0.31</v>
      </c>
      <c r="F851" s="16">
        <v>1.86</v>
      </c>
      <c r="G851" s="16">
        <v>1.69</v>
      </c>
      <c r="H851" s="16">
        <v>3.55</v>
      </c>
      <c r="I851" s="16">
        <v>3.42</v>
      </c>
      <c r="J851" s="16">
        <v>23</v>
      </c>
      <c r="K851" s="104" t="s">
        <v>110</v>
      </c>
      <c r="L851" s="17">
        <v>30.8</v>
      </c>
      <c r="M851" s="17">
        <v>55.4</v>
      </c>
      <c r="N851" s="19">
        <v>1007.3</v>
      </c>
      <c r="O851" s="17">
        <v>776</v>
      </c>
      <c r="P851" s="16">
        <v>3.63</v>
      </c>
      <c r="Q851" s="16">
        <v>42.24</v>
      </c>
      <c r="R851" s="18">
        <v>0</v>
      </c>
      <c r="S851">
        <v>1</v>
      </c>
    </row>
    <row r="852" spans="1:19">
      <c r="A852" s="1">
        <v>27</v>
      </c>
      <c r="B852" s="2">
        <v>0.625</v>
      </c>
      <c r="C852" s="17">
        <v>27.9</v>
      </c>
      <c r="D852" s="16">
        <v>23.21</v>
      </c>
      <c r="E852" s="16">
        <v>0.32</v>
      </c>
      <c r="F852" s="16">
        <v>1.97</v>
      </c>
      <c r="G852" s="16">
        <v>1.91</v>
      </c>
      <c r="H852" s="16">
        <v>3.88</v>
      </c>
      <c r="I852" s="16">
        <v>2.39</v>
      </c>
      <c r="J852" s="16">
        <v>21</v>
      </c>
      <c r="K852" s="104" t="s">
        <v>110</v>
      </c>
      <c r="L852" s="17">
        <v>30.5</v>
      </c>
      <c r="M852" s="17">
        <v>58.1</v>
      </c>
      <c r="N852" s="19">
        <v>1006.8</v>
      </c>
      <c r="O852" s="17">
        <v>507</v>
      </c>
      <c r="P852" s="16">
        <v>3.62</v>
      </c>
      <c r="Q852" s="16">
        <v>42.94</v>
      </c>
      <c r="R852" s="18">
        <v>0</v>
      </c>
      <c r="S852">
        <v>1</v>
      </c>
    </row>
    <row r="853" spans="1:19">
      <c r="A853" s="1">
        <v>27</v>
      </c>
      <c r="B853" s="2">
        <v>0.66666666666666696</v>
      </c>
      <c r="C853" s="17">
        <v>27.5</v>
      </c>
      <c r="D853" s="16">
        <v>21.08</v>
      </c>
      <c r="E853" s="16">
        <v>0.33</v>
      </c>
      <c r="F853" s="16">
        <v>1.86</v>
      </c>
      <c r="G853" s="16">
        <v>2.0299999999999998</v>
      </c>
      <c r="H853" s="16">
        <v>3.89</v>
      </c>
      <c r="I853" s="16">
        <v>2.84</v>
      </c>
      <c r="J853" s="16">
        <v>23</v>
      </c>
      <c r="K853" s="104" t="s">
        <v>110</v>
      </c>
      <c r="L853" s="17">
        <v>29.5</v>
      </c>
      <c r="M853" s="17">
        <v>62.7</v>
      </c>
      <c r="N853" s="19">
        <v>1006.6</v>
      </c>
      <c r="O853" s="17">
        <v>298</v>
      </c>
      <c r="P853" s="16">
        <v>3.72</v>
      </c>
      <c r="Q853" s="16">
        <v>45.6</v>
      </c>
      <c r="R853" s="18">
        <v>0</v>
      </c>
      <c r="S853">
        <v>1</v>
      </c>
    </row>
    <row r="854" spans="1:19">
      <c r="A854" s="1">
        <v>27</v>
      </c>
      <c r="B854" s="2">
        <v>0.70833333333333304</v>
      </c>
      <c r="C854" s="17">
        <v>27</v>
      </c>
      <c r="D854" s="16">
        <v>21.07</v>
      </c>
      <c r="E854" s="16">
        <v>0.35</v>
      </c>
      <c r="F854" s="16">
        <v>2.0299999999999998</v>
      </c>
      <c r="G854" s="16">
        <v>2.27</v>
      </c>
      <c r="H854" s="16">
        <v>4.3</v>
      </c>
      <c r="I854" s="16">
        <v>2.81</v>
      </c>
      <c r="J854" s="16">
        <v>25</v>
      </c>
      <c r="K854" s="104" t="s">
        <v>110</v>
      </c>
      <c r="L854" s="17">
        <v>29</v>
      </c>
      <c r="M854" s="17">
        <v>66.5</v>
      </c>
      <c r="N854" s="19">
        <v>1006.8</v>
      </c>
      <c r="O854" s="17">
        <v>162</v>
      </c>
      <c r="P854" s="16">
        <v>3.78</v>
      </c>
      <c r="Q854" s="16">
        <v>45.55</v>
      </c>
      <c r="R854" s="18">
        <v>0</v>
      </c>
      <c r="S854">
        <v>1</v>
      </c>
    </row>
    <row r="855" spans="1:19">
      <c r="A855" s="1">
        <v>27</v>
      </c>
      <c r="B855" s="2">
        <v>0.75</v>
      </c>
      <c r="C855" s="17">
        <v>26.3</v>
      </c>
      <c r="D855" s="16">
        <v>18.54</v>
      </c>
      <c r="E855" s="16">
        <v>0.48</v>
      </c>
      <c r="F855" s="16">
        <v>3.64</v>
      </c>
      <c r="G855" s="16">
        <v>4.82</v>
      </c>
      <c r="H855" s="16">
        <v>8.4600000000000009</v>
      </c>
      <c r="I855" s="16">
        <v>3.42</v>
      </c>
      <c r="J855" s="16">
        <v>25</v>
      </c>
      <c r="K855" s="104" t="s">
        <v>110</v>
      </c>
      <c r="L855" s="17">
        <v>27.9</v>
      </c>
      <c r="M855" s="17">
        <v>71.099999999999994</v>
      </c>
      <c r="N855" s="19">
        <v>1007.2</v>
      </c>
      <c r="O855" s="17">
        <v>9</v>
      </c>
      <c r="P855" s="16">
        <v>3.05</v>
      </c>
      <c r="Q855" s="16">
        <v>46.82</v>
      </c>
      <c r="R855" s="18">
        <v>0</v>
      </c>
      <c r="S855">
        <v>1</v>
      </c>
    </row>
    <row r="856" spans="1:19">
      <c r="A856" s="1">
        <v>27</v>
      </c>
      <c r="B856" s="2">
        <v>0.79166666666666696</v>
      </c>
      <c r="C856" s="17">
        <v>26.3</v>
      </c>
      <c r="D856" s="16">
        <v>17.14</v>
      </c>
      <c r="E856" s="16">
        <v>0.37</v>
      </c>
      <c r="F856" s="16">
        <v>1.43</v>
      </c>
      <c r="G856" s="16">
        <v>4.38</v>
      </c>
      <c r="H856" s="16">
        <v>5.81</v>
      </c>
      <c r="I856" s="16">
        <v>3.6</v>
      </c>
      <c r="J856" s="16">
        <v>30</v>
      </c>
      <c r="K856" s="104" t="s">
        <v>110</v>
      </c>
      <c r="L856" s="17">
        <v>27.5</v>
      </c>
      <c r="M856" s="17">
        <v>74.7</v>
      </c>
      <c r="N856" s="19">
        <v>1007.4</v>
      </c>
      <c r="O856" s="17">
        <v>2</v>
      </c>
      <c r="P856" s="16">
        <v>2.91</v>
      </c>
      <c r="Q856" s="16">
        <v>44.72</v>
      </c>
      <c r="R856" s="18">
        <v>0</v>
      </c>
      <c r="S856">
        <v>1</v>
      </c>
    </row>
    <row r="857" spans="1:19">
      <c r="A857" s="1">
        <v>27</v>
      </c>
      <c r="B857" s="2">
        <v>0.83333333333333304</v>
      </c>
      <c r="C857" s="17">
        <v>26.3</v>
      </c>
      <c r="D857" s="16">
        <v>18.13</v>
      </c>
      <c r="E857" s="16">
        <v>0.33</v>
      </c>
      <c r="F857" s="16">
        <v>1.38</v>
      </c>
      <c r="G857" s="16">
        <v>3.31</v>
      </c>
      <c r="H857" s="16">
        <v>4.6900000000000004</v>
      </c>
      <c r="I857" s="16">
        <v>4.0999999999999996</v>
      </c>
      <c r="J857" s="16">
        <v>26</v>
      </c>
      <c r="K857" s="104" t="s">
        <v>110</v>
      </c>
      <c r="L857" s="17">
        <v>27.4</v>
      </c>
      <c r="M857" s="17">
        <v>74.8</v>
      </c>
      <c r="N857" s="19">
        <v>1008.1</v>
      </c>
      <c r="O857" s="17">
        <v>2</v>
      </c>
      <c r="P857" s="16">
        <v>2.83</v>
      </c>
      <c r="Q857" s="16">
        <v>45.2</v>
      </c>
      <c r="R857" s="18">
        <v>0</v>
      </c>
      <c r="S857">
        <v>1</v>
      </c>
    </row>
    <row r="858" spans="1:19">
      <c r="A858" s="1">
        <v>27</v>
      </c>
      <c r="B858" s="2">
        <v>0.875</v>
      </c>
      <c r="C858" s="17">
        <v>26.4</v>
      </c>
      <c r="D858" s="16">
        <v>18.79</v>
      </c>
      <c r="E858" s="16">
        <v>0.31</v>
      </c>
      <c r="F858" s="16">
        <v>1.17</v>
      </c>
      <c r="G858" s="16">
        <v>2.62</v>
      </c>
      <c r="H858" s="16">
        <v>3.79</v>
      </c>
      <c r="I858" s="16">
        <v>3.69</v>
      </c>
      <c r="J858" s="16">
        <v>26</v>
      </c>
      <c r="K858" s="104" t="s">
        <v>110</v>
      </c>
      <c r="L858" s="17">
        <v>27.2</v>
      </c>
      <c r="M858" s="17">
        <v>76.599999999999994</v>
      </c>
      <c r="N858" s="19">
        <v>1008.5</v>
      </c>
      <c r="O858" s="17">
        <v>2</v>
      </c>
      <c r="P858" s="16">
        <v>2.52</v>
      </c>
      <c r="Q858" s="16">
        <v>50.14</v>
      </c>
      <c r="R858" s="18">
        <v>0</v>
      </c>
      <c r="S858">
        <v>1</v>
      </c>
    </row>
    <row r="859" spans="1:19">
      <c r="A859" s="1">
        <v>27</v>
      </c>
      <c r="B859" s="2">
        <v>0.91666666666666696</v>
      </c>
      <c r="C859" s="17">
        <v>26.6</v>
      </c>
      <c r="D859" s="16">
        <v>20.260000000000002</v>
      </c>
      <c r="E859" s="16">
        <v>0.28000000000000003</v>
      </c>
      <c r="F859" s="16">
        <v>1.29</v>
      </c>
      <c r="G859" s="16">
        <v>1.81</v>
      </c>
      <c r="H859" s="16">
        <v>3.1</v>
      </c>
      <c r="I859" s="16">
        <v>3.51</v>
      </c>
      <c r="J859" s="16">
        <v>29</v>
      </c>
      <c r="K859" s="104" t="s">
        <v>110</v>
      </c>
      <c r="L859" s="17">
        <v>27</v>
      </c>
      <c r="M859" s="17">
        <v>76.3</v>
      </c>
      <c r="N859" s="19">
        <v>1008.8</v>
      </c>
      <c r="O859" s="17">
        <v>2</v>
      </c>
      <c r="P859" s="16">
        <v>2.79</v>
      </c>
      <c r="Q859" s="16">
        <v>45.13</v>
      </c>
      <c r="R859" s="18">
        <v>0</v>
      </c>
      <c r="S859">
        <v>1</v>
      </c>
    </row>
    <row r="860" spans="1:19">
      <c r="A860" s="1">
        <v>27</v>
      </c>
      <c r="B860" s="2">
        <v>0.95833333333333304</v>
      </c>
      <c r="C860" s="17">
        <v>26.6</v>
      </c>
      <c r="D860" s="16">
        <v>19.13</v>
      </c>
      <c r="E860" s="16">
        <v>0.28999999999999998</v>
      </c>
      <c r="F860" s="16">
        <v>1.22</v>
      </c>
      <c r="G860" s="16">
        <v>1.92</v>
      </c>
      <c r="H860" s="16">
        <v>3.15</v>
      </c>
      <c r="I860" s="16">
        <v>3.01</v>
      </c>
      <c r="J860" s="16">
        <v>22</v>
      </c>
      <c r="K860" s="104" t="s">
        <v>110</v>
      </c>
      <c r="L860" s="17">
        <v>27</v>
      </c>
      <c r="M860" s="17">
        <v>77.7</v>
      </c>
      <c r="N860" s="19">
        <v>1008.8</v>
      </c>
      <c r="O860" s="17">
        <v>2</v>
      </c>
      <c r="P860" s="16">
        <v>2.4500000000000002</v>
      </c>
      <c r="Q860" s="16">
        <v>45.33</v>
      </c>
      <c r="R860" s="18">
        <v>0</v>
      </c>
      <c r="S860">
        <v>1</v>
      </c>
    </row>
    <row r="862" spans="1:19">
      <c r="A862" s="169" t="s">
        <v>39</v>
      </c>
      <c r="B862" s="170"/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1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</row>
    <row r="863" spans="1:19">
      <c r="A863" s="167" t="s">
        <v>2</v>
      </c>
      <c r="B863" s="168"/>
      <c r="C863" s="17">
        <v>0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24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</row>
    <row r="864" spans="1:19">
      <c r="A864" s="163" t="s">
        <v>3</v>
      </c>
      <c r="B864" s="164"/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</row>
    <row r="865" spans="1:19">
      <c r="A865" s="165" t="s">
        <v>4</v>
      </c>
      <c r="B865" s="166"/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1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</row>
    <row r="866" spans="1:19">
      <c r="A866" s="173" t="s">
        <v>27</v>
      </c>
      <c r="B866" s="174"/>
      <c r="C866" s="20">
        <f t="shared" ref="C866:R866" si="26">24-C862-C863-C864-C865</f>
        <v>24</v>
      </c>
      <c r="D866" s="20">
        <f t="shared" si="26"/>
        <v>24</v>
      </c>
      <c r="E866" s="20">
        <f t="shared" si="26"/>
        <v>24</v>
      </c>
      <c r="F866" s="20">
        <f t="shared" si="26"/>
        <v>24</v>
      </c>
      <c r="G866" s="20">
        <f t="shared" si="26"/>
        <v>24</v>
      </c>
      <c r="H866" s="20">
        <f t="shared" si="26"/>
        <v>24</v>
      </c>
      <c r="I866" s="20">
        <f t="shared" si="26"/>
        <v>22</v>
      </c>
      <c r="J866" s="20">
        <f t="shared" si="26"/>
        <v>24</v>
      </c>
      <c r="K866" s="20">
        <f t="shared" si="26"/>
        <v>0</v>
      </c>
      <c r="L866" s="20">
        <f t="shared" si="26"/>
        <v>24</v>
      </c>
      <c r="M866" s="20">
        <f t="shared" si="26"/>
        <v>24</v>
      </c>
      <c r="N866" s="20">
        <f t="shared" si="26"/>
        <v>24</v>
      </c>
      <c r="O866" s="20">
        <f t="shared" si="26"/>
        <v>24</v>
      </c>
      <c r="P866" s="20">
        <f t="shared" si="26"/>
        <v>24</v>
      </c>
      <c r="Q866" s="20">
        <f t="shared" si="26"/>
        <v>24</v>
      </c>
      <c r="R866" s="20">
        <f t="shared" si="26"/>
        <v>24</v>
      </c>
    </row>
    <row r="867" spans="1:19">
      <c r="A867" s="175" t="s">
        <v>28</v>
      </c>
      <c r="B867" s="176"/>
      <c r="C867" s="21">
        <f>C866/(SUM(S837:S860))</f>
        <v>1</v>
      </c>
      <c r="D867" s="21">
        <f>D866/(SUM(S837:S860))</f>
        <v>1</v>
      </c>
      <c r="E867" s="21">
        <f>E866/(SUM(S837:S860))</f>
        <v>1</v>
      </c>
      <c r="F867" s="21">
        <f>F866/(SUM(S837:S860))</f>
        <v>1</v>
      </c>
      <c r="G867" s="21">
        <f>G866/(SUM(S837:S860))</f>
        <v>1</v>
      </c>
      <c r="H867" s="21">
        <f>H866/(SUM(S837:S860))</f>
        <v>1</v>
      </c>
      <c r="I867" s="21">
        <f>I866/(SUM(S837:S860))</f>
        <v>0.91666666666666663</v>
      </c>
      <c r="J867" s="21">
        <f>J866/(SUM(S837:S860))</f>
        <v>1</v>
      </c>
      <c r="K867" s="21">
        <f>K866/(SUM(S837:S860))</f>
        <v>0</v>
      </c>
      <c r="L867" s="21">
        <f>L866/(SUM(S837:S860))</f>
        <v>1</v>
      </c>
      <c r="M867" s="21">
        <f>M866/(SUM(S837:S860))</f>
        <v>1</v>
      </c>
      <c r="N867" s="21">
        <f>N866/(SUM(S837:S860))</f>
        <v>1</v>
      </c>
      <c r="O867" s="21">
        <f>O866/(SUM(S837:S860))</f>
        <v>1</v>
      </c>
      <c r="P867" s="21">
        <f>P866/(SUM(S837:S860))</f>
        <v>1</v>
      </c>
      <c r="Q867" s="21">
        <f>Q866/(SUM(S837:S860))</f>
        <v>1</v>
      </c>
      <c r="R867" s="21">
        <f>R866/(SUM(S837:S860))</f>
        <v>1</v>
      </c>
    </row>
    <row r="869" spans="1:19">
      <c r="A869" s="1">
        <v>28</v>
      </c>
      <c r="B869" s="2">
        <v>0</v>
      </c>
      <c r="C869" s="17">
        <v>26.6</v>
      </c>
      <c r="D869" s="16">
        <v>20.84</v>
      </c>
      <c r="E869" s="16">
        <v>0.28000000000000003</v>
      </c>
      <c r="F869" s="16">
        <v>1.1200000000000001</v>
      </c>
      <c r="G869" s="16">
        <v>1.25</v>
      </c>
      <c r="H869" s="16">
        <v>2.37</v>
      </c>
      <c r="I869" s="16">
        <v>2.84</v>
      </c>
      <c r="J869" s="16">
        <v>17</v>
      </c>
      <c r="K869" s="104" t="s">
        <v>110</v>
      </c>
      <c r="L869" s="17">
        <v>27</v>
      </c>
      <c r="M869" s="17">
        <v>77.599999999999994</v>
      </c>
      <c r="N869" s="19">
        <v>1008.3</v>
      </c>
      <c r="O869" s="17">
        <v>2</v>
      </c>
      <c r="P869" s="17">
        <v>2.4500000000000002</v>
      </c>
      <c r="Q869" s="16">
        <v>47.37</v>
      </c>
      <c r="R869" s="18">
        <v>0</v>
      </c>
      <c r="S869">
        <v>1</v>
      </c>
    </row>
    <row r="870" spans="1:19">
      <c r="A870" s="1">
        <v>28</v>
      </c>
      <c r="B870" s="2">
        <v>4.1666666666666664E-2</v>
      </c>
      <c r="C870" s="17">
        <v>26.6</v>
      </c>
      <c r="D870" s="16">
        <v>21.17</v>
      </c>
      <c r="E870" s="16">
        <v>0.31</v>
      </c>
      <c r="F870" s="16">
        <v>1.06</v>
      </c>
      <c r="G870" s="16">
        <v>1.22</v>
      </c>
      <c r="H870" s="16">
        <v>2.2799999999999998</v>
      </c>
      <c r="I870" s="16">
        <v>0.91</v>
      </c>
      <c r="J870" s="16">
        <v>19</v>
      </c>
      <c r="K870" s="104" t="s">
        <v>110</v>
      </c>
      <c r="L870" s="17">
        <v>26.9</v>
      </c>
      <c r="M870" s="17">
        <v>77.2</v>
      </c>
      <c r="N870" s="19">
        <v>1007.6</v>
      </c>
      <c r="O870" s="17">
        <v>2</v>
      </c>
      <c r="P870" s="17">
        <v>2.08</v>
      </c>
      <c r="Q870" s="16">
        <v>44.15</v>
      </c>
      <c r="R870" s="18">
        <v>0</v>
      </c>
      <c r="S870">
        <v>1</v>
      </c>
    </row>
    <row r="871" spans="1:19">
      <c r="A871" s="1">
        <v>28</v>
      </c>
      <c r="B871" s="2">
        <v>8.3333333333333301E-2</v>
      </c>
      <c r="C871" s="17">
        <v>26.6</v>
      </c>
      <c r="D871" s="16">
        <v>21.52</v>
      </c>
      <c r="E871" s="16">
        <v>0.31</v>
      </c>
      <c r="F871" s="16">
        <v>1.07</v>
      </c>
      <c r="G871" s="16">
        <v>1.04</v>
      </c>
      <c r="H871" s="16">
        <v>2.11</v>
      </c>
      <c r="I871" s="16">
        <v>1.4</v>
      </c>
      <c r="J871" s="16">
        <v>20</v>
      </c>
      <c r="K871" s="104" t="s">
        <v>110</v>
      </c>
      <c r="L871" s="17">
        <v>26.9</v>
      </c>
      <c r="M871" s="17">
        <v>77.599999999999994</v>
      </c>
      <c r="N871" s="19">
        <v>1006.9</v>
      </c>
      <c r="O871" s="17">
        <v>2</v>
      </c>
      <c r="P871" s="17">
        <v>2.2999999999999998</v>
      </c>
      <c r="Q871" s="16">
        <v>55.93</v>
      </c>
      <c r="R871" s="18">
        <v>0</v>
      </c>
      <c r="S871">
        <v>1</v>
      </c>
    </row>
    <row r="872" spans="1:19">
      <c r="A872" s="1">
        <v>28</v>
      </c>
      <c r="B872" s="2">
        <v>0.125</v>
      </c>
      <c r="C872" s="17">
        <v>26.6</v>
      </c>
      <c r="D872" s="16">
        <v>22.58</v>
      </c>
      <c r="E872" s="16">
        <v>0.3</v>
      </c>
      <c r="F872" s="16">
        <v>1.18</v>
      </c>
      <c r="G872" s="16">
        <v>0.59</v>
      </c>
      <c r="H872" s="16">
        <v>1.77</v>
      </c>
      <c r="I872" s="16">
        <v>1.1299999999999999</v>
      </c>
      <c r="J872" s="16">
        <v>17</v>
      </c>
      <c r="K872" s="104" t="s">
        <v>110</v>
      </c>
      <c r="L872" s="17">
        <v>26.8</v>
      </c>
      <c r="M872" s="17">
        <v>77.3</v>
      </c>
      <c r="N872" s="19">
        <v>1006.7</v>
      </c>
      <c r="O872" s="17">
        <v>2</v>
      </c>
      <c r="P872" s="17">
        <v>2.2599999999999998</v>
      </c>
      <c r="Q872" s="16">
        <v>57.44</v>
      </c>
      <c r="R872" s="18">
        <v>0</v>
      </c>
      <c r="S872">
        <v>1</v>
      </c>
    </row>
    <row r="873" spans="1:19">
      <c r="A873" s="1">
        <v>28</v>
      </c>
      <c r="B873" s="2">
        <v>0.16666666666666699</v>
      </c>
      <c r="C873" s="17">
        <v>26.5</v>
      </c>
      <c r="D873" s="16">
        <v>22.9</v>
      </c>
      <c r="E873" s="16">
        <v>0.3</v>
      </c>
      <c r="F873" s="16">
        <v>1.08</v>
      </c>
      <c r="G873" s="16">
        <v>0.49</v>
      </c>
      <c r="H873" s="16">
        <v>1.58</v>
      </c>
      <c r="I873" s="16">
        <v>1.03</v>
      </c>
      <c r="J873" s="16">
        <v>21</v>
      </c>
      <c r="K873" s="104" t="s">
        <v>110</v>
      </c>
      <c r="L873" s="17">
        <v>26.9</v>
      </c>
      <c r="M873" s="17">
        <v>76.8</v>
      </c>
      <c r="N873" s="19">
        <v>1006.8</v>
      </c>
      <c r="O873" s="17">
        <v>2</v>
      </c>
      <c r="P873" s="17">
        <v>2.57</v>
      </c>
      <c r="Q873" s="16">
        <v>63.99</v>
      </c>
      <c r="R873" s="18">
        <v>0</v>
      </c>
      <c r="S873">
        <v>1</v>
      </c>
    </row>
    <row r="874" spans="1:19">
      <c r="A874" s="1">
        <v>28</v>
      </c>
      <c r="B874" s="2">
        <v>0.20833333333333301</v>
      </c>
      <c r="C874" s="17">
        <v>26.5</v>
      </c>
      <c r="D874" s="16">
        <v>22.38</v>
      </c>
      <c r="E874" s="16">
        <v>0.3</v>
      </c>
      <c r="F874" s="16">
        <v>1.1499999999999999</v>
      </c>
      <c r="G874" s="16">
        <v>0.79</v>
      </c>
      <c r="H874" s="16">
        <v>1.94</v>
      </c>
      <c r="I874" s="16">
        <v>1.05</v>
      </c>
      <c r="J874" s="16">
        <v>23</v>
      </c>
      <c r="K874" s="104" t="s">
        <v>110</v>
      </c>
      <c r="L874" s="17">
        <v>26.7</v>
      </c>
      <c r="M874" s="17">
        <v>78.8</v>
      </c>
      <c r="N874" s="19">
        <v>1007.3</v>
      </c>
      <c r="O874" s="17">
        <v>4</v>
      </c>
      <c r="P874" s="17">
        <v>2.36</v>
      </c>
      <c r="Q874" s="16">
        <v>66.739999999999995</v>
      </c>
      <c r="R874" s="18">
        <v>0</v>
      </c>
      <c r="S874">
        <v>1</v>
      </c>
    </row>
    <row r="875" spans="1:19">
      <c r="A875" s="1">
        <v>28</v>
      </c>
      <c r="B875" s="2">
        <v>0.25</v>
      </c>
      <c r="C875" s="17">
        <v>26.4</v>
      </c>
      <c r="D875" s="16">
        <v>20.95</v>
      </c>
      <c r="E875" s="16">
        <v>0.31</v>
      </c>
      <c r="F875" s="16">
        <v>1.2</v>
      </c>
      <c r="G875" s="16">
        <v>2.11</v>
      </c>
      <c r="H875" s="16">
        <v>3.31</v>
      </c>
      <c r="I875" s="16">
        <v>0.6</v>
      </c>
      <c r="J875" s="16">
        <v>18</v>
      </c>
      <c r="K875" s="104" t="s">
        <v>110</v>
      </c>
      <c r="L875" s="17">
        <v>26.7</v>
      </c>
      <c r="M875" s="17">
        <v>77.5</v>
      </c>
      <c r="N875" s="19">
        <v>1007.7</v>
      </c>
      <c r="O875" s="17">
        <v>22</v>
      </c>
      <c r="P875" s="17">
        <v>2.06</v>
      </c>
      <c r="Q875" s="16">
        <v>71.209999999999994</v>
      </c>
      <c r="R875" s="18">
        <v>0</v>
      </c>
      <c r="S875">
        <v>1</v>
      </c>
    </row>
    <row r="876" spans="1:19">
      <c r="A876" s="1">
        <v>28</v>
      </c>
      <c r="B876" s="2">
        <v>0.29166666666666702</v>
      </c>
      <c r="C876" s="17">
        <v>26.3</v>
      </c>
      <c r="D876" s="16">
        <v>19.850000000000001</v>
      </c>
      <c r="E876" s="16">
        <v>0.36</v>
      </c>
      <c r="F876" s="16">
        <v>2</v>
      </c>
      <c r="G876" s="16">
        <v>4.3099999999999996</v>
      </c>
      <c r="H876" s="16">
        <v>6.31</v>
      </c>
      <c r="I876" s="16">
        <v>0.42</v>
      </c>
      <c r="J876" s="16">
        <v>25</v>
      </c>
      <c r="K876" s="104" t="s">
        <v>110</v>
      </c>
      <c r="L876" s="17">
        <v>27.2</v>
      </c>
      <c r="M876" s="17">
        <v>75</v>
      </c>
      <c r="N876" s="19">
        <v>1008.2</v>
      </c>
      <c r="O876" s="17">
        <v>163</v>
      </c>
      <c r="P876" s="17">
        <v>2.5099999999999998</v>
      </c>
      <c r="Q876" s="16">
        <v>62.41</v>
      </c>
      <c r="R876" s="18">
        <v>0</v>
      </c>
      <c r="S876">
        <v>1</v>
      </c>
    </row>
    <row r="877" spans="1:19">
      <c r="A877" s="1">
        <v>28</v>
      </c>
      <c r="B877" s="2">
        <v>0.33333333333333298</v>
      </c>
      <c r="C877" s="17">
        <v>25.9</v>
      </c>
      <c r="D877" s="16">
        <v>23.89</v>
      </c>
      <c r="E877" s="16">
        <v>0.34</v>
      </c>
      <c r="F877" s="16">
        <v>2.0099999999999998</v>
      </c>
      <c r="G877" s="16">
        <v>2.44</v>
      </c>
      <c r="H877" s="16">
        <v>4.45</v>
      </c>
      <c r="I877" s="16">
        <v>0.27</v>
      </c>
      <c r="J877" s="16">
        <v>29</v>
      </c>
      <c r="K877" s="104" t="s">
        <v>110</v>
      </c>
      <c r="L877" s="17">
        <v>28.3</v>
      </c>
      <c r="M877" s="17">
        <v>68.5</v>
      </c>
      <c r="N877" s="19">
        <v>1008.8</v>
      </c>
      <c r="O877" s="17">
        <v>399</v>
      </c>
      <c r="P877" s="16">
        <v>3.75</v>
      </c>
      <c r="Q877" s="16">
        <v>65.010000000000005</v>
      </c>
      <c r="R877" s="18">
        <v>0</v>
      </c>
      <c r="S877">
        <v>1</v>
      </c>
    </row>
    <row r="878" spans="1:19">
      <c r="A878" s="1">
        <v>28</v>
      </c>
      <c r="B878" s="2">
        <v>0.375</v>
      </c>
      <c r="C878" s="17">
        <v>25.6</v>
      </c>
      <c r="D878" s="16">
        <v>24.53</v>
      </c>
      <c r="E878" s="16">
        <v>0.34</v>
      </c>
      <c r="F878" s="16">
        <v>1.79</v>
      </c>
      <c r="G878" s="16">
        <v>1.81</v>
      </c>
      <c r="H878" s="16">
        <v>3.6</v>
      </c>
      <c r="I878" s="16">
        <v>0.82</v>
      </c>
      <c r="J878" s="16">
        <v>21</v>
      </c>
      <c r="K878" s="104" t="s">
        <v>110</v>
      </c>
      <c r="L878" s="17">
        <v>29.1</v>
      </c>
      <c r="M878" s="17">
        <v>64.3</v>
      </c>
      <c r="N878" s="19">
        <v>1008.9</v>
      </c>
      <c r="O878" s="17">
        <v>623</v>
      </c>
      <c r="P878" s="16">
        <v>4.4000000000000004</v>
      </c>
      <c r="Q878" s="16">
        <v>65.510000000000005</v>
      </c>
      <c r="R878" s="18">
        <v>0</v>
      </c>
      <c r="S878">
        <v>1</v>
      </c>
    </row>
    <row r="879" spans="1:19">
      <c r="A879" s="1">
        <v>28</v>
      </c>
      <c r="B879" s="2">
        <v>0.41666666666666702</v>
      </c>
      <c r="C879" s="109">
        <v>25.5</v>
      </c>
      <c r="D879" s="108">
        <v>25.45</v>
      </c>
      <c r="E879" s="108">
        <v>0.34</v>
      </c>
      <c r="F879" s="108">
        <v>1.87</v>
      </c>
      <c r="G879" s="108">
        <v>1.73</v>
      </c>
      <c r="H879" s="108">
        <v>3.6</v>
      </c>
      <c r="I879" s="108">
        <v>1.1200000000000001</v>
      </c>
      <c r="J879" s="108">
        <v>24</v>
      </c>
      <c r="K879" s="104" t="s">
        <v>110</v>
      </c>
      <c r="L879" s="109">
        <v>29.5</v>
      </c>
      <c r="M879" s="109">
        <v>61.2</v>
      </c>
      <c r="N879" s="110">
        <v>1008.9</v>
      </c>
      <c r="O879" s="109">
        <v>862</v>
      </c>
      <c r="P879" s="108">
        <v>5.36</v>
      </c>
      <c r="Q879" s="108">
        <v>49.88</v>
      </c>
      <c r="R879" s="111">
        <v>0</v>
      </c>
      <c r="S879">
        <v>1</v>
      </c>
    </row>
    <row r="880" spans="1:19">
      <c r="A880" s="1">
        <v>28</v>
      </c>
      <c r="B880" s="2">
        <v>0.45833333333333298</v>
      </c>
      <c r="C880" s="104">
        <v>0</v>
      </c>
      <c r="D880" s="114">
        <v>25.625305000000001</v>
      </c>
      <c r="E880" s="114">
        <v>0.34334700000000001</v>
      </c>
      <c r="F880" s="114">
        <v>1.844573</v>
      </c>
      <c r="G880" s="114">
        <v>1.2269220000000001</v>
      </c>
      <c r="H880" s="114">
        <v>3.0714939999999999</v>
      </c>
      <c r="I880" s="114">
        <v>0.96455199999999996</v>
      </c>
      <c r="J880" s="108">
        <v>20</v>
      </c>
      <c r="K880" s="104" t="s">
        <v>110</v>
      </c>
      <c r="L880" s="104">
        <v>0</v>
      </c>
      <c r="M880" s="104">
        <v>0</v>
      </c>
      <c r="N880" s="126">
        <v>0</v>
      </c>
      <c r="O880" s="104">
        <v>0</v>
      </c>
      <c r="P880" s="104">
        <v>0</v>
      </c>
      <c r="Q880" s="104">
        <v>0</v>
      </c>
      <c r="R880" s="127">
        <v>0</v>
      </c>
      <c r="S880">
        <v>1</v>
      </c>
    </row>
    <row r="881" spans="1:19">
      <c r="A881" s="1">
        <v>28</v>
      </c>
      <c r="B881" s="2">
        <v>0.5</v>
      </c>
      <c r="C881" s="104">
        <v>0</v>
      </c>
      <c r="D881" s="114">
        <v>25.775375</v>
      </c>
      <c r="E881" s="114">
        <v>0.34849400000000003</v>
      </c>
      <c r="F881" s="114">
        <v>1.914085</v>
      </c>
      <c r="G881" s="114">
        <v>1.4292020000000001</v>
      </c>
      <c r="H881" s="114">
        <v>3.3432870000000001</v>
      </c>
      <c r="I881" s="114">
        <v>0.175176</v>
      </c>
      <c r="J881" s="108">
        <v>23</v>
      </c>
      <c r="K881" s="104" t="s">
        <v>110</v>
      </c>
      <c r="L881" s="104">
        <v>0</v>
      </c>
      <c r="M881" s="104">
        <v>0</v>
      </c>
      <c r="N881" s="126">
        <v>0</v>
      </c>
      <c r="O881" s="104">
        <v>0</v>
      </c>
      <c r="P881" s="104">
        <v>0</v>
      </c>
      <c r="Q881" s="104">
        <v>0</v>
      </c>
      <c r="R881" s="127">
        <v>0</v>
      </c>
      <c r="S881">
        <v>1</v>
      </c>
    </row>
    <row r="882" spans="1:19">
      <c r="A882" s="1">
        <v>28</v>
      </c>
      <c r="B882" s="2">
        <v>0.54166666666666696</v>
      </c>
      <c r="C882" s="104">
        <v>0</v>
      </c>
      <c r="D882" s="114">
        <v>26.538554999999999</v>
      </c>
      <c r="E882" s="114">
        <v>0.31946000000000002</v>
      </c>
      <c r="F882" s="114">
        <v>1.558832</v>
      </c>
      <c r="G882" s="114">
        <v>1.078873</v>
      </c>
      <c r="H882" s="114">
        <v>2.6377039999999998</v>
      </c>
      <c r="I882" s="114">
        <v>0.18184400000000001</v>
      </c>
      <c r="J882" s="108">
        <v>19</v>
      </c>
      <c r="K882" s="104" t="s">
        <v>110</v>
      </c>
      <c r="L882" s="104">
        <v>0</v>
      </c>
      <c r="M882" s="104">
        <v>0</v>
      </c>
      <c r="N882" s="126">
        <v>0</v>
      </c>
      <c r="O882" s="104">
        <v>0</v>
      </c>
      <c r="P882" s="104">
        <v>0</v>
      </c>
      <c r="Q882" s="104">
        <v>0</v>
      </c>
      <c r="R882" s="127">
        <v>0</v>
      </c>
      <c r="S882">
        <v>1</v>
      </c>
    </row>
    <row r="883" spans="1:19">
      <c r="A883" s="1">
        <v>28</v>
      </c>
      <c r="B883" s="2">
        <v>0.58333333333333304</v>
      </c>
      <c r="C883" s="104">
        <v>0</v>
      </c>
      <c r="D883" s="114">
        <v>25.177558999999999</v>
      </c>
      <c r="E883" s="114">
        <v>0.32499899999999998</v>
      </c>
      <c r="F883" s="114">
        <v>1.59937</v>
      </c>
      <c r="G883" s="114">
        <v>1.5007109999999999</v>
      </c>
      <c r="H883" s="114">
        <v>3.1000800000000002</v>
      </c>
      <c r="I883" s="114">
        <v>1.2095629999999999</v>
      </c>
      <c r="J883" s="108">
        <v>23</v>
      </c>
      <c r="K883" s="104" t="s">
        <v>110</v>
      </c>
      <c r="L883" s="104">
        <v>0</v>
      </c>
      <c r="M883" s="104">
        <v>0</v>
      </c>
      <c r="N883" s="126">
        <v>0</v>
      </c>
      <c r="O883" s="104">
        <v>0</v>
      </c>
      <c r="P883" s="104">
        <v>0</v>
      </c>
      <c r="Q883" s="104">
        <v>0</v>
      </c>
      <c r="R883" s="127">
        <v>0</v>
      </c>
      <c r="S883">
        <v>1</v>
      </c>
    </row>
    <row r="884" spans="1:19">
      <c r="A884" s="1">
        <v>28</v>
      </c>
      <c r="B884" s="2">
        <v>0.625</v>
      </c>
      <c r="C884" s="104">
        <v>0</v>
      </c>
      <c r="D884" s="114">
        <v>26.473064000000001</v>
      </c>
      <c r="E884" s="114">
        <v>0.33712399999999998</v>
      </c>
      <c r="F884" s="114">
        <v>2.0339909999999999</v>
      </c>
      <c r="G884" s="114">
        <v>1.5104070000000001</v>
      </c>
      <c r="H884" s="114">
        <v>3.5443980000000002</v>
      </c>
      <c r="I884" s="114">
        <v>1.2856879999999999</v>
      </c>
      <c r="J884" s="108">
        <v>20</v>
      </c>
      <c r="K884" s="104" t="s">
        <v>110</v>
      </c>
      <c r="L884" s="104">
        <v>0</v>
      </c>
      <c r="M884" s="104">
        <v>0</v>
      </c>
      <c r="N884" s="126">
        <v>0</v>
      </c>
      <c r="O884" s="104">
        <v>0</v>
      </c>
      <c r="P884" s="104">
        <v>0</v>
      </c>
      <c r="Q884" s="104">
        <v>0</v>
      </c>
      <c r="R884" s="127">
        <v>0</v>
      </c>
      <c r="S884">
        <v>1</v>
      </c>
    </row>
    <row r="885" spans="1:19">
      <c r="A885" s="1">
        <v>28</v>
      </c>
      <c r="B885" s="2">
        <v>0.66666666666666696</v>
      </c>
      <c r="C885" s="104">
        <v>0</v>
      </c>
      <c r="D885" s="114">
        <v>24.834655999999999</v>
      </c>
      <c r="E885" s="114">
        <v>0.36486000000000002</v>
      </c>
      <c r="F885" s="114">
        <v>1.8592280000000001</v>
      </c>
      <c r="G885" s="114">
        <v>2.0152809999999999</v>
      </c>
      <c r="H885" s="114">
        <v>3.8745090000000002</v>
      </c>
      <c r="I885" s="114">
        <v>1.5702119999999999</v>
      </c>
      <c r="J885" s="108">
        <v>33</v>
      </c>
      <c r="K885" s="104" t="s">
        <v>110</v>
      </c>
      <c r="L885" s="104">
        <v>0</v>
      </c>
      <c r="M885" s="104">
        <v>0</v>
      </c>
      <c r="N885" s="126">
        <v>0</v>
      </c>
      <c r="O885" s="104">
        <v>0</v>
      </c>
      <c r="P885" s="104">
        <v>0</v>
      </c>
      <c r="Q885" s="104">
        <v>0</v>
      </c>
      <c r="R885" s="127">
        <v>0</v>
      </c>
      <c r="S885">
        <v>1</v>
      </c>
    </row>
    <row r="886" spans="1:19">
      <c r="A886" s="1">
        <v>28</v>
      </c>
      <c r="B886" s="2">
        <v>0.70833333333333304</v>
      </c>
      <c r="C886" s="104">
        <v>0</v>
      </c>
      <c r="D886" s="114">
        <v>19.673297999999999</v>
      </c>
      <c r="E886" s="114">
        <v>0.45031399999999999</v>
      </c>
      <c r="F886" s="114">
        <v>1.9758530000000001</v>
      </c>
      <c r="G886" s="114">
        <v>3.898431</v>
      </c>
      <c r="H886" s="114">
        <v>5.8742850000000004</v>
      </c>
      <c r="I886" s="114">
        <v>0.75365800000000005</v>
      </c>
      <c r="J886" s="108">
        <v>30</v>
      </c>
      <c r="K886" s="104" t="s">
        <v>110</v>
      </c>
      <c r="L886" s="104">
        <v>0</v>
      </c>
      <c r="M886" s="104">
        <v>0</v>
      </c>
      <c r="N886" s="126">
        <v>0</v>
      </c>
      <c r="O886" s="104">
        <v>0</v>
      </c>
      <c r="P886" s="104">
        <v>0</v>
      </c>
      <c r="Q886" s="104">
        <v>0</v>
      </c>
      <c r="R886" s="127">
        <v>0</v>
      </c>
      <c r="S886">
        <v>1</v>
      </c>
    </row>
    <row r="887" spans="1:19">
      <c r="A887" s="1">
        <v>28</v>
      </c>
      <c r="B887" s="2">
        <v>0.75</v>
      </c>
      <c r="C887" s="104">
        <v>0</v>
      </c>
      <c r="D887" s="114">
        <v>20.254640999999999</v>
      </c>
      <c r="E887" s="114">
        <v>0.348553</v>
      </c>
      <c r="F887" s="114">
        <v>1.4379649999999999</v>
      </c>
      <c r="G887" s="114">
        <v>3.2073140000000002</v>
      </c>
      <c r="H887" s="114">
        <v>4.6452790000000004</v>
      </c>
      <c r="I887" s="114">
        <v>0.45616299999999999</v>
      </c>
      <c r="J887" s="108">
        <v>28</v>
      </c>
      <c r="K887" s="104" t="s">
        <v>110</v>
      </c>
      <c r="L887" s="104">
        <v>0</v>
      </c>
      <c r="M887" s="104">
        <v>0</v>
      </c>
      <c r="N887" s="126">
        <v>0</v>
      </c>
      <c r="O887" s="104">
        <v>0</v>
      </c>
      <c r="P887" s="104">
        <v>0</v>
      </c>
      <c r="Q887" s="104">
        <v>0</v>
      </c>
      <c r="R887" s="127">
        <v>0</v>
      </c>
      <c r="S887">
        <v>1</v>
      </c>
    </row>
    <row r="888" spans="1:19">
      <c r="A888" s="1">
        <v>28</v>
      </c>
      <c r="B888" s="2">
        <v>0.79166666666666696</v>
      </c>
      <c r="C888" s="104">
        <v>0</v>
      </c>
      <c r="D888" s="114">
        <v>22.49427</v>
      </c>
      <c r="E888" s="114">
        <v>0.34665499999999999</v>
      </c>
      <c r="F888" s="114">
        <v>1.178974</v>
      </c>
      <c r="G888" s="114">
        <v>3.0487479999999998</v>
      </c>
      <c r="H888" s="114">
        <v>4.2277230000000001</v>
      </c>
      <c r="I888" s="114">
        <v>0.66672900000000002</v>
      </c>
      <c r="J888" s="108">
        <v>27</v>
      </c>
      <c r="K888" s="104" t="s">
        <v>110</v>
      </c>
      <c r="L888" s="104">
        <v>0</v>
      </c>
      <c r="M888" s="104">
        <v>0</v>
      </c>
      <c r="N888" s="126">
        <v>0</v>
      </c>
      <c r="O888" s="104">
        <v>0</v>
      </c>
      <c r="P888" s="104">
        <v>0</v>
      </c>
      <c r="Q888" s="104">
        <v>0</v>
      </c>
      <c r="R888" s="127">
        <v>0</v>
      </c>
      <c r="S888">
        <v>1</v>
      </c>
    </row>
    <row r="889" spans="1:19">
      <c r="A889" s="1">
        <v>28</v>
      </c>
      <c r="B889" s="2">
        <v>0.83333333333333304</v>
      </c>
      <c r="C889" s="104">
        <v>0</v>
      </c>
      <c r="D889" s="114">
        <v>21.268882999999999</v>
      </c>
      <c r="E889" s="114">
        <v>0.327102</v>
      </c>
      <c r="F889" s="114">
        <v>0.99234199999999995</v>
      </c>
      <c r="G889" s="114">
        <v>2.7212480000000001</v>
      </c>
      <c r="H889" s="114">
        <v>3.7135889999999998</v>
      </c>
      <c r="I889" s="114">
        <v>1.1393660000000001</v>
      </c>
      <c r="J889" s="108">
        <v>27</v>
      </c>
      <c r="K889" s="104" t="s">
        <v>110</v>
      </c>
      <c r="L889" s="104">
        <v>0</v>
      </c>
      <c r="M889" s="104">
        <v>0</v>
      </c>
      <c r="N889" s="126">
        <v>0</v>
      </c>
      <c r="O889" s="104">
        <v>0</v>
      </c>
      <c r="P889" s="104">
        <v>0</v>
      </c>
      <c r="Q889" s="104">
        <v>0</v>
      </c>
      <c r="R889" s="127">
        <v>0</v>
      </c>
      <c r="S889">
        <v>1</v>
      </c>
    </row>
    <row r="890" spans="1:19">
      <c r="A890" s="1">
        <v>28</v>
      </c>
      <c r="B890" s="2">
        <v>0.875</v>
      </c>
      <c r="C890" s="104">
        <v>0</v>
      </c>
      <c r="D890" s="114">
        <v>21.025722999999999</v>
      </c>
      <c r="E890" s="114">
        <v>0.321245</v>
      </c>
      <c r="F890" s="114">
        <v>1.3865479999999999</v>
      </c>
      <c r="G890" s="114">
        <v>2.0853869999999999</v>
      </c>
      <c r="H890" s="114">
        <v>3.4719340000000001</v>
      </c>
      <c r="I890" s="114">
        <v>1.0167649999999999</v>
      </c>
      <c r="J890" s="108">
        <v>30</v>
      </c>
      <c r="K890" s="104" t="s">
        <v>110</v>
      </c>
      <c r="L890" s="104">
        <v>0</v>
      </c>
      <c r="M890" s="104">
        <v>0</v>
      </c>
      <c r="N890" s="126">
        <v>0</v>
      </c>
      <c r="O890" s="104">
        <v>0</v>
      </c>
      <c r="P890" s="104">
        <v>0</v>
      </c>
      <c r="Q890" s="104">
        <v>0</v>
      </c>
      <c r="R890" s="127">
        <v>0</v>
      </c>
      <c r="S890">
        <v>1</v>
      </c>
    </row>
    <row r="891" spans="1:19">
      <c r="A891" s="1">
        <v>28</v>
      </c>
      <c r="B891" s="2">
        <v>0.91666666666666696</v>
      </c>
      <c r="C891" s="104">
        <v>0</v>
      </c>
      <c r="D891" s="114">
        <v>21.006855000000002</v>
      </c>
      <c r="E891" s="114">
        <v>0.38650800000000002</v>
      </c>
      <c r="F891" s="114">
        <v>1.206761</v>
      </c>
      <c r="G891" s="114">
        <v>2.9230179999999999</v>
      </c>
      <c r="H891" s="114">
        <v>4.1297790000000001</v>
      </c>
      <c r="I891" s="114">
        <v>0.56227400000000005</v>
      </c>
      <c r="J891" s="108">
        <v>27</v>
      </c>
      <c r="K891" s="104" t="s">
        <v>110</v>
      </c>
      <c r="L891" s="104">
        <v>0</v>
      </c>
      <c r="M891" s="104">
        <v>0</v>
      </c>
      <c r="N891" s="126">
        <v>0</v>
      </c>
      <c r="O891" s="104">
        <v>0</v>
      </c>
      <c r="P891" s="104">
        <v>0</v>
      </c>
      <c r="Q891" s="104">
        <v>0</v>
      </c>
      <c r="R891" s="127">
        <v>0</v>
      </c>
      <c r="S891">
        <v>1</v>
      </c>
    </row>
    <row r="892" spans="1:19">
      <c r="A892" s="1">
        <v>28</v>
      </c>
      <c r="B892" s="2">
        <v>0.95833333333333304</v>
      </c>
      <c r="C892" s="104">
        <v>0</v>
      </c>
      <c r="D892" s="114">
        <v>23.487891999999999</v>
      </c>
      <c r="E892" s="114">
        <v>0.28587299999999999</v>
      </c>
      <c r="F892" s="114">
        <v>1.050359</v>
      </c>
      <c r="G892" s="114">
        <v>1.185848</v>
      </c>
      <c r="H892" s="114">
        <v>2.2362060000000001</v>
      </c>
      <c r="I892" s="114">
        <v>0.781084</v>
      </c>
      <c r="J892" s="108">
        <v>24</v>
      </c>
      <c r="K892" s="104" t="s">
        <v>110</v>
      </c>
      <c r="L892" s="104">
        <v>0</v>
      </c>
      <c r="M892" s="104">
        <v>0</v>
      </c>
      <c r="N892" s="126">
        <v>0</v>
      </c>
      <c r="O892" s="104">
        <v>0</v>
      </c>
      <c r="P892" s="104">
        <v>0</v>
      </c>
      <c r="Q892" s="104">
        <v>0</v>
      </c>
      <c r="R892" s="127">
        <v>0</v>
      </c>
      <c r="S892">
        <v>1</v>
      </c>
    </row>
    <row r="894" spans="1:19">
      <c r="A894" s="169" t="s">
        <v>39</v>
      </c>
      <c r="B894" s="170"/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</row>
    <row r="895" spans="1:19">
      <c r="A895" s="167" t="s">
        <v>2</v>
      </c>
      <c r="B895" s="168"/>
      <c r="C895" s="17">
        <v>13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24</v>
      </c>
      <c r="L895" s="17">
        <v>13</v>
      </c>
      <c r="M895" s="17">
        <v>13</v>
      </c>
      <c r="N895" s="17">
        <v>13</v>
      </c>
      <c r="O895" s="17">
        <v>13</v>
      </c>
      <c r="P895" s="17">
        <v>13</v>
      </c>
      <c r="Q895" s="17">
        <v>13</v>
      </c>
      <c r="R895" s="17">
        <v>13</v>
      </c>
    </row>
    <row r="896" spans="1:19">
      <c r="A896" s="163" t="s">
        <v>3</v>
      </c>
      <c r="B896" s="164"/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</row>
    <row r="897" spans="1:19">
      <c r="A897" s="165" t="s">
        <v>4</v>
      </c>
      <c r="B897" s="166"/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</row>
    <row r="898" spans="1:19">
      <c r="A898" s="173" t="s">
        <v>27</v>
      </c>
      <c r="B898" s="174"/>
      <c r="C898" s="20">
        <f t="shared" ref="C898:R898" si="27">24-C894-C895-C896-C897</f>
        <v>11</v>
      </c>
      <c r="D898" s="20">
        <f t="shared" si="27"/>
        <v>24</v>
      </c>
      <c r="E898" s="20">
        <f t="shared" si="27"/>
        <v>24</v>
      </c>
      <c r="F898" s="20">
        <f t="shared" si="27"/>
        <v>24</v>
      </c>
      <c r="G898" s="20">
        <f t="shared" si="27"/>
        <v>24</v>
      </c>
      <c r="H898" s="20">
        <f t="shared" si="27"/>
        <v>24</v>
      </c>
      <c r="I898" s="20">
        <f t="shared" si="27"/>
        <v>24</v>
      </c>
      <c r="J898" s="20">
        <f t="shared" si="27"/>
        <v>24</v>
      </c>
      <c r="K898" s="20">
        <f t="shared" si="27"/>
        <v>0</v>
      </c>
      <c r="L898" s="20">
        <f t="shared" si="27"/>
        <v>11</v>
      </c>
      <c r="M898" s="20">
        <f t="shared" si="27"/>
        <v>11</v>
      </c>
      <c r="N898" s="20">
        <f t="shared" si="27"/>
        <v>11</v>
      </c>
      <c r="O898" s="20">
        <f t="shared" si="27"/>
        <v>11</v>
      </c>
      <c r="P898" s="20">
        <f t="shared" si="27"/>
        <v>11</v>
      </c>
      <c r="Q898" s="20">
        <f t="shared" si="27"/>
        <v>11</v>
      </c>
      <c r="R898" s="20">
        <f t="shared" si="27"/>
        <v>11</v>
      </c>
    </row>
    <row r="899" spans="1:19">
      <c r="A899" s="175" t="s">
        <v>28</v>
      </c>
      <c r="B899" s="176"/>
      <c r="C899" s="21">
        <f>C898/(SUM(S869:S892))</f>
        <v>0.45833333333333331</v>
      </c>
      <c r="D899" s="21">
        <f>D898/(SUM(S869:S892))</f>
        <v>1</v>
      </c>
      <c r="E899" s="21">
        <f>E898/(SUM(S869:S892))</f>
        <v>1</v>
      </c>
      <c r="F899" s="21">
        <f>F898/(SUM(S869:S892))</f>
        <v>1</v>
      </c>
      <c r="G899" s="21">
        <f>G898/(SUM(S869:S892))</f>
        <v>1</v>
      </c>
      <c r="H899" s="21">
        <f>H898/(SUM(S869:S892))</f>
        <v>1</v>
      </c>
      <c r="I899" s="21">
        <f>I898/(SUM(S869:S892))</f>
        <v>1</v>
      </c>
      <c r="J899" s="21">
        <f>J898/(SUM(S869:S892))</f>
        <v>1</v>
      </c>
      <c r="K899" s="21">
        <f>K898/(SUM(S869:S892))</f>
        <v>0</v>
      </c>
      <c r="L899" s="21">
        <f>L898/(SUM(S869:S892))</f>
        <v>0.45833333333333331</v>
      </c>
      <c r="M899" s="21">
        <f>M898/(SUM(S869:S892))</f>
        <v>0.45833333333333331</v>
      </c>
      <c r="N899" s="21">
        <f>N898/(SUM(S869:S892))</f>
        <v>0.45833333333333331</v>
      </c>
      <c r="O899" s="21">
        <f>O898/(SUM(S869:S892))</f>
        <v>0.45833333333333331</v>
      </c>
      <c r="P899" s="21">
        <f>P898/(SUM(S869:S892))</f>
        <v>0.45833333333333331</v>
      </c>
      <c r="Q899" s="21">
        <f>Q898/(SUM(S869:S892))</f>
        <v>0.45833333333333331</v>
      </c>
      <c r="R899" s="21">
        <f>R898/(SUM(S869:S892))</f>
        <v>0.45833333333333331</v>
      </c>
    </row>
    <row r="901" spans="1:19">
      <c r="A901" s="1">
        <v>29</v>
      </c>
      <c r="B901" s="2">
        <v>0</v>
      </c>
      <c r="C901" s="104">
        <v>0</v>
      </c>
      <c r="D901" s="114">
        <v>23.527283000000001</v>
      </c>
      <c r="E901" s="114">
        <v>0.289661</v>
      </c>
      <c r="F901" s="114">
        <v>1.0569999999999999</v>
      </c>
      <c r="G901" s="114">
        <v>2.1862550000000001</v>
      </c>
      <c r="H901" s="114">
        <v>1.1292549999999999</v>
      </c>
      <c r="I901" s="114">
        <v>1.3158879999999999</v>
      </c>
      <c r="J901" s="108">
        <v>29</v>
      </c>
      <c r="K901" s="104" t="s">
        <v>110</v>
      </c>
      <c r="L901" s="104">
        <v>0</v>
      </c>
      <c r="M901" s="104">
        <v>0</v>
      </c>
      <c r="N901" s="126">
        <v>0</v>
      </c>
      <c r="O901" s="104">
        <v>0</v>
      </c>
      <c r="P901" s="104">
        <v>0</v>
      </c>
      <c r="Q901" s="104">
        <v>0</v>
      </c>
      <c r="R901" s="127">
        <v>0</v>
      </c>
      <c r="S901">
        <v>1</v>
      </c>
    </row>
    <row r="902" spans="1:19">
      <c r="A902" s="1">
        <v>29</v>
      </c>
      <c r="B902" s="2">
        <v>4.1666666666666664E-2</v>
      </c>
      <c r="C902" s="104">
        <v>0</v>
      </c>
      <c r="D902" s="114">
        <v>23.058617000000002</v>
      </c>
      <c r="E902" s="114">
        <v>0.32538</v>
      </c>
      <c r="F902" s="114">
        <v>1.073305</v>
      </c>
      <c r="G902" s="114">
        <v>2.3169840000000002</v>
      </c>
      <c r="H902" s="114">
        <v>1.243679</v>
      </c>
      <c r="I902" s="114">
        <v>2.4956580000000002</v>
      </c>
      <c r="J902" s="108">
        <v>30</v>
      </c>
      <c r="K902" s="104" t="s">
        <v>110</v>
      </c>
      <c r="L902" s="104">
        <v>0</v>
      </c>
      <c r="M902" s="104">
        <v>0</v>
      </c>
      <c r="N902" s="126">
        <v>0</v>
      </c>
      <c r="O902" s="104">
        <v>0</v>
      </c>
      <c r="P902" s="104">
        <v>0</v>
      </c>
      <c r="Q902" s="104">
        <v>0</v>
      </c>
      <c r="R902" s="127">
        <v>0</v>
      </c>
      <c r="S902">
        <v>1</v>
      </c>
    </row>
    <row r="903" spans="1:19">
      <c r="A903" s="1">
        <v>29</v>
      </c>
      <c r="B903" s="2">
        <v>8.3333333333333301E-2</v>
      </c>
      <c r="C903" s="104">
        <v>0</v>
      </c>
      <c r="D903" s="114">
        <v>24.359386000000001</v>
      </c>
      <c r="E903" s="114">
        <v>0.30329899999999999</v>
      </c>
      <c r="F903" s="114">
        <v>1.181713</v>
      </c>
      <c r="G903" s="114">
        <v>1.932231</v>
      </c>
      <c r="H903" s="114">
        <v>0.75051800000000002</v>
      </c>
      <c r="I903" s="114">
        <v>2.431432</v>
      </c>
      <c r="J903" s="108">
        <v>23</v>
      </c>
      <c r="K903" s="104" t="s">
        <v>110</v>
      </c>
      <c r="L903" s="104">
        <v>0</v>
      </c>
      <c r="M903" s="104">
        <v>0</v>
      </c>
      <c r="N903" s="126">
        <v>0</v>
      </c>
      <c r="O903" s="104">
        <v>0</v>
      </c>
      <c r="P903" s="104">
        <v>0</v>
      </c>
      <c r="Q903" s="104">
        <v>0</v>
      </c>
      <c r="R903" s="127">
        <v>0</v>
      </c>
      <c r="S903">
        <v>1</v>
      </c>
    </row>
    <row r="904" spans="1:19">
      <c r="A904" s="1">
        <v>29</v>
      </c>
      <c r="B904" s="2">
        <v>0.125</v>
      </c>
      <c r="C904" s="104">
        <v>0</v>
      </c>
      <c r="D904" s="114">
        <v>25.684753000000001</v>
      </c>
      <c r="E904" s="114">
        <v>0.31659700000000002</v>
      </c>
      <c r="F904" s="114">
        <v>1.0723180000000001</v>
      </c>
      <c r="G904" s="114">
        <v>1.7989980000000001</v>
      </c>
      <c r="H904" s="114">
        <v>0.72667999999999999</v>
      </c>
      <c r="I904" s="114">
        <v>2.0160100000000001</v>
      </c>
      <c r="J904" s="108">
        <v>25</v>
      </c>
      <c r="K904" s="104" t="s">
        <v>110</v>
      </c>
      <c r="L904" s="104">
        <v>0</v>
      </c>
      <c r="M904" s="104">
        <v>0</v>
      </c>
      <c r="N904" s="126">
        <v>0</v>
      </c>
      <c r="O904" s="104">
        <v>0</v>
      </c>
      <c r="P904" s="104">
        <v>0</v>
      </c>
      <c r="Q904" s="104">
        <v>0</v>
      </c>
      <c r="R904" s="127">
        <v>0</v>
      </c>
      <c r="S904">
        <v>1</v>
      </c>
    </row>
    <row r="905" spans="1:19">
      <c r="A905" s="1">
        <v>29</v>
      </c>
      <c r="B905" s="2">
        <v>0.16666666666666699</v>
      </c>
      <c r="C905" s="104">
        <v>0</v>
      </c>
      <c r="D905" s="114">
        <v>26.403656000000002</v>
      </c>
      <c r="E905" s="114">
        <v>0.29187299999999999</v>
      </c>
      <c r="F905" s="114">
        <v>1.131677</v>
      </c>
      <c r="G905" s="114">
        <v>1.720105</v>
      </c>
      <c r="H905" s="114">
        <v>0.58842799999999995</v>
      </c>
      <c r="I905" s="114">
        <v>2.8102360000000002</v>
      </c>
      <c r="J905" s="108">
        <v>26</v>
      </c>
      <c r="K905" s="104" t="s">
        <v>110</v>
      </c>
      <c r="L905" s="104">
        <v>0</v>
      </c>
      <c r="M905" s="104">
        <v>0</v>
      </c>
      <c r="N905" s="126">
        <v>0</v>
      </c>
      <c r="O905" s="104">
        <v>0</v>
      </c>
      <c r="P905" s="104">
        <v>0</v>
      </c>
      <c r="Q905" s="104">
        <v>0</v>
      </c>
      <c r="R905" s="127">
        <v>0</v>
      </c>
      <c r="S905">
        <v>1</v>
      </c>
    </row>
    <row r="906" spans="1:19">
      <c r="A906" s="1">
        <v>29</v>
      </c>
      <c r="B906" s="2">
        <v>0.20833333333333301</v>
      </c>
      <c r="C906" s="104">
        <v>0</v>
      </c>
      <c r="D906" s="114">
        <v>25.618037999999999</v>
      </c>
      <c r="E906" s="114">
        <v>0.281196</v>
      </c>
      <c r="F906" s="114">
        <v>1.0516129999999999</v>
      </c>
      <c r="G906" s="114">
        <v>1.7928200000000001</v>
      </c>
      <c r="H906" s="114">
        <v>0.74120699999999995</v>
      </c>
      <c r="I906" s="114">
        <v>2.4378150000000001</v>
      </c>
      <c r="J906" s="108">
        <v>29</v>
      </c>
      <c r="K906" s="104" t="s">
        <v>110</v>
      </c>
      <c r="L906" s="104">
        <v>0</v>
      </c>
      <c r="M906" s="104">
        <v>0</v>
      </c>
      <c r="N906" s="126">
        <v>0</v>
      </c>
      <c r="O906" s="104">
        <v>0</v>
      </c>
      <c r="P906" s="104">
        <v>0</v>
      </c>
      <c r="Q906" s="104">
        <v>0</v>
      </c>
      <c r="R906" s="127">
        <v>0</v>
      </c>
      <c r="S906">
        <v>1</v>
      </c>
    </row>
    <row r="907" spans="1:19">
      <c r="A907" s="1">
        <v>29</v>
      </c>
      <c r="B907" s="2">
        <v>0.25</v>
      </c>
      <c r="C907" s="104">
        <v>0</v>
      </c>
      <c r="D907" s="114">
        <v>25.219975000000002</v>
      </c>
      <c r="E907" s="114">
        <v>0.307361</v>
      </c>
      <c r="F907" s="114">
        <v>1.2387520000000001</v>
      </c>
      <c r="G907" s="114">
        <v>3.5955520000000001</v>
      </c>
      <c r="H907" s="114">
        <v>2.3567999999999998</v>
      </c>
      <c r="I907" s="114">
        <v>2.602646</v>
      </c>
      <c r="J907" s="108">
        <v>29</v>
      </c>
      <c r="K907" s="104" t="s">
        <v>110</v>
      </c>
      <c r="L907" s="104">
        <v>0</v>
      </c>
      <c r="M907" s="104">
        <v>0</v>
      </c>
      <c r="N907" s="126">
        <v>0</v>
      </c>
      <c r="O907" s="104">
        <v>0</v>
      </c>
      <c r="P907" s="104">
        <v>0</v>
      </c>
      <c r="Q907" s="104">
        <v>0</v>
      </c>
      <c r="R907" s="127">
        <v>0</v>
      </c>
      <c r="S907">
        <v>1</v>
      </c>
    </row>
    <row r="908" spans="1:19">
      <c r="A908" s="1">
        <v>29</v>
      </c>
      <c r="B908" s="2">
        <v>0.29166666666666702</v>
      </c>
      <c r="C908" s="104">
        <v>0</v>
      </c>
      <c r="D908" s="114">
        <v>26.045494000000001</v>
      </c>
      <c r="E908" s="114">
        <v>0.31663799999999998</v>
      </c>
      <c r="F908" s="114">
        <v>1.882679</v>
      </c>
      <c r="G908" s="114">
        <v>4.8440789999999998</v>
      </c>
      <c r="H908" s="114">
        <v>2.961401</v>
      </c>
      <c r="I908" s="114">
        <v>1.806108</v>
      </c>
      <c r="J908" s="108">
        <v>31</v>
      </c>
      <c r="K908" s="104" t="s">
        <v>110</v>
      </c>
      <c r="L908" s="104">
        <v>0</v>
      </c>
      <c r="M908" s="104">
        <v>0</v>
      </c>
      <c r="N908" s="126">
        <v>0</v>
      </c>
      <c r="O908" s="104">
        <v>0</v>
      </c>
      <c r="P908" s="104">
        <v>0</v>
      </c>
      <c r="Q908" s="104">
        <v>0</v>
      </c>
      <c r="R908" s="127">
        <v>0</v>
      </c>
      <c r="S908">
        <v>1</v>
      </c>
    </row>
    <row r="909" spans="1:19">
      <c r="A909" s="1">
        <v>29</v>
      </c>
      <c r="B909" s="2">
        <v>0.33333333333333298</v>
      </c>
      <c r="C909" s="104">
        <v>0</v>
      </c>
      <c r="D909" s="114">
        <v>26.926566999999999</v>
      </c>
      <c r="E909" s="114">
        <v>0.31433100000000003</v>
      </c>
      <c r="F909" s="114">
        <v>2.2643589999999998</v>
      </c>
      <c r="G909" s="114">
        <v>4.7850320000000002</v>
      </c>
      <c r="H909" s="114">
        <v>2.5206729999999999</v>
      </c>
      <c r="I909" s="114">
        <v>1.9688889999999999</v>
      </c>
      <c r="J909" s="108">
        <v>31</v>
      </c>
      <c r="K909" s="104" t="s">
        <v>110</v>
      </c>
      <c r="L909" s="104">
        <v>0</v>
      </c>
      <c r="M909" s="104">
        <v>0</v>
      </c>
      <c r="N909" s="126">
        <v>0</v>
      </c>
      <c r="O909" s="104">
        <v>0</v>
      </c>
      <c r="P909" s="104">
        <v>0</v>
      </c>
      <c r="Q909" s="104">
        <v>0</v>
      </c>
      <c r="R909" s="127">
        <v>0</v>
      </c>
      <c r="S909">
        <v>1</v>
      </c>
    </row>
    <row r="910" spans="1:19">
      <c r="A910" s="1">
        <v>29</v>
      </c>
      <c r="B910" s="2">
        <v>0.375</v>
      </c>
      <c r="C910" s="109">
        <v>26.5</v>
      </c>
      <c r="D910" s="108">
        <v>26.65</v>
      </c>
      <c r="E910" s="108">
        <v>0.32</v>
      </c>
      <c r="F910" s="108">
        <v>2.2799999999999998</v>
      </c>
      <c r="G910" s="108">
        <v>2.36</v>
      </c>
      <c r="H910" s="108">
        <v>4.6399999999999997</v>
      </c>
      <c r="I910" s="108">
        <v>1.99</v>
      </c>
      <c r="J910" s="108">
        <v>28</v>
      </c>
      <c r="K910" s="104" t="s">
        <v>110</v>
      </c>
      <c r="L910" s="109">
        <v>29.6</v>
      </c>
      <c r="M910" s="109">
        <v>58.4</v>
      </c>
      <c r="N910" s="110">
        <v>1010.7</v>
      </c>
      <c r="O910" s="109">
        <v>570</v>
      </c>
      <c r="P910" s="108">
        <v>4.49</v>
      </c>
      <c r="Q910" s="108">
        <v>71.25</v>
      </c>
      <c r="R910" s="111">
        <v>0</v>
      </c>
      <c r="S910">
        <v>1</v>
      </c>
    </row>
    <row r="911" spans="1:19">
      <c r="A911" s="1">
        <v>29</v>
      </c>
      <c r="B911" s="2">
        <v>0.41666666666666702</v>
      </c>
      <c r="C911" s="17">
        <v>26.8</v>
      </c>
      <c r="D911" s="16">
        <v>28.71</v>
      </c>
      <c r="E911" s="16">
        <v>0.3</v>
      </c>
      <c r="F911" s="16">
        <v>2.02</v>
      </c>
      <c r="G911" s="16">
        <v>2.4</v>
      </c>
      <c r="H911" s="16">
        <v>4.42</v>
      </c>
      <c r="I911" s="16">
        <v>4.12</v>
      </c>
      <c r="J911" s="16">
        <v>29</v>
      </c>
      <c r="K911" s="104" t="s">
        <v>110</v>
      </c>
      <c r="L911" s="17">
        <v>29.7</v>
      </c>
      <c r="M911" s="17">
        <v>55.8</v>
      </c>
      <c r="N911" s="19">
        <v>1010.6</v>
      </c>
      <c r="O911" s="17">
        <v>703</v>
      </c>
      <c r="P911" s="16">
        <v>4.82</v>
      </c>
      <c r="Q911" s="16">
        <v>65.7</v>
      </c>
      <c r="R911" s="18">
        <v>0</v>
      </c>
      <c r="S911">
        <v>1</v>
      </c>
    </row>
    <row r="912" spans="1:19">
      <c r="A912" s="1">
        <v>29</v>
      </c>
      <c r="B912" s="2">
        <v>0.45833333333333298</v>
      </c>
      <c r="C912" s="17">
        <v>26.8</v>
      </c>
      <c r="D912" s="16">
        <v>28.36</v>
      </c>
      <c r="E912" s="16">
        <v>0.32</v>
      </c>
      <c r="F912" s="16">
        <v>2.2599999999999998</v>
      </c>
      <c r="G912" s="16">
        <v>2.3199999999999998</v>
      </c>
      <c r="H912" s="16">
        <v>4.58</v>
      </c>
      <c r="I912" s="16">
        <v>3.02</v>
      </c>
      <c r="J912" s="16">
        <v>24</v>
      </c>
      <c r="K912" s="104" t="s">
        <v>110</v>
      </c>
      <c r="L912" s="17">
        <v>30.3</v>
      </c>
      <c r="M912" s="17">
        <v>52.3</v>
      </c>
      <c r="N912" s="19">
        <v>1010</v>
      </c>
      <c r="O912" s="17">
        <v>1042</v>
      </c>
      <c r="P912" s="16">
        <v>4.92</v>
      </c>
      <c r="Q912" s="16">
        <v>64.849999999999994</v>
      </c>
      <c r="R912" s="18">
        <v>0</v>
      </c>
      <c r="S912">
        <v>1</v>
      </c>
    </row>
    <row r="913" spans="1:19">
      <c r="A913" s="1">
        <v>29</v>
      </c>
      <c r="B913" s="2">
        <v>0.5</v>
      </c>
      <c r="C913" s="17">
        <v>26.8</v>
      </c>
      <c r="D913" s="16">
        <v>27.43</v>
      </c>
      <c r="E913" s="16">
        <v>0.31</v>
      </c>
      <c r="F913" s="16">
        <v>1.84</v>
      </c>
      <c r="G913" s="16">
        <v>1.78</v>
      </c>
      <c r="H913" s="16">
        <v>3.63</v>
      </c>
      <c r="I913" s="16">
        <v>3.42</v>
      </c>
      <c r="J913" s="16">
        <v>24</v>
      </c>
      <c r="K913" s="104" t="s">
        <v>110</v>
      </c>
      <c r="L913" s="17">
        <v>30.8</v>
      </c>
      <c r="M913" s="17">
        <v>51.4</v>
      </c>
      <c r="N913" s="19">
        <v>1009.2</v>
      </c>
      <c r="O913" s="17">
        <v>901</v>
      </c>
      <c r="P913" s="16">
        <v>4.71</v>
      </c>
      <c r="Q913" s="16">
        <v>55.79</v>
      </c>
      <c r="R913" s="18">
        <v>0</v>
      </c>
      <c r="S913">
        <v>1</v>
      </c>
    </row>
    <row r="914" spans="1:19">
      <c r="A914" s="1">
        <v>29</v>
      </c>
      <c r="B914" s="2">
        <v>0.54166666666666696</v>
      </c>
      <c r="C914" s="17">
        <v>27.3</v>
      </c>
      <c r="D914" s="16">
        <v>26.25</v>
      </c>
      <c r="E914" s="16">
        <v>0.31</v>
      </c>
      <c r="F914" s="16">
        <v>2.34</v>
      </c>
      <c r="G914" s="16">
        <v>1.97</v>
      </c>
      <c r="H914" s="16">
        <v>4.3099999999999996</v>
      </c>
      <c r="I914" s="16">
        <v>1.97</v>
      </c>
      <c r="J914" s="16">
        <v>31</v>
      </c>
      <c r="K914" s="104" t="s">
        <v>110</v>
      </c>
      <c r="L914" s="17">
        <v>30.5</v>
      </c>
      <c r="M914" s="17">
        <v>54.3</v>
      </c>
      <c r="N914" s="19">
        <v>1008.2</v>
      </c>
      <c r="O914" s="17">
        <v>812</v>
      </c>
      <c r="P914" s="16">
        <v>4.5599999999999996</v>
      </c>
      <c r="Q914" s="16">
        <v>60.77</v>
      </c>
      <c r="R914" s="18">
        <v>0</v>
      </c>
      <c r="S914">
        <v>1</v>
      </c>
    </row>
    <row r="915" spans="1:19">
      <c r="A915" s="1">
        <v>29</v>
      </c>
      <c r="B915" s="2">
        <v>0.58333333333333304</v>
      </c>
      <c r="C915" s="17">
        <v>27.6</v>
      </c>
      <c r="D915" s="16">
        <v>25.73</v>
      </c>
      <c r="E915" s="16">
        <v>0.3</v>
      </c>
      <c r="F915" s="16">
        <v>2.0099999999999998</v>
      </c>
      <c r="G915" s="16">
        <v>1.94</v>
      </c>
      <c r="H915" s="16">
        <v>3.95</v>
      </c>
      <c r="I915" s="16">
        <v>1.93</v>
      </c>
      <c r="J915" s="16">
        <v>28</v>
      </c>
      <c r="K915" s="104" t="s">
        <v>110</v>
      </c>
      <c r="L915" s="17">
        <v>30.3</v>
      </c>
      <c r="M915" s="17">
        <v>55</v>
      </c>
      <c r="N915" s="19">
        <v>1007.2</v>
      </c>
      <c r="O915" s="17">
        <v>851</v>
      </c>
      <c r="P915" s="16">
        <v>4.67</v>
      </c>
      <c r="Q915" s="16">
        <v>59.6</v>
      </c>
      <c r="R915" s="18">
        <v>0</v>
      </c>
      <c r="S915">
        <v>1</v>
      </c>
    </row>
    <row r="916" spans="1:19">
      <c r="A916" s="1">
        <v>29</v>
      </c>
      <c r="B916" s="2">
        <v>0.625</v>
      </c>
      <c r="C916" s="17">
        <v>27.5</v>
      </c>
      <c r="D916" s="16">
        <v>26.5</v>
      </c>
      <c r="E916" s="16">
        <v>0.32</v>
      </c>
      <c r="F916" s="16">
        <v>1.89</v>
      </c>
      <c r="G916" s="16">
        <v>1.75</v>
      </c>
      <c r="H916" s="16">
        <v>3.65</v>
      </c>
      <c r="I916" s="16">
        <v>2.02</v>
      </c>
      <c r="J916" s="16">
        <v>27</v>
      </c>
      <c r="K916" s="104" t="s">
        <v>110</v>
      </c>
      <c r="L916" s="17">
        <v>29.8</v>
      </c>
      <c r="M916" s="17">
        <v>61</v>
      </c>
      <c r="N916" s="19">
        <v>1006.6</v>
      </c>
      <c r="O916" s="17">
        <v>487</v>
      </c>
      <c r="P916" s="16">
        <v>4.59</v>
      </c>
      <c r="Q916" s="16">
        <v>64.37</v>
      </c>
      <c r="R916" s="18">
        <v>0</v>
      </c>
      <c r="S916">
        <v>1</v>
      </c>
    </row>
    <row r="917" spans="1:19">
      <c r="A917" s="1">
        <v>29</v>
      </c>
      <c r="B917" s="2">
        <v>0.66666666666666696</v>
      </c>
      <c r="C917" s="17">
        <v>26.4</v>
      </c>
      <c r="D917" s="16">
        <v>24.9</v>
      </c>
      <c r="E917" s="16">
        <v>0.33</v>
      </c>
      <c r="F917" s="16">
        <v>1.95</v>
      </c>
      <c r="G917" s="16">
        <v>2.2200000000000002</v>
      </c>
      <c r="H917" s="16">
        <v>4.17</v>
      </c>
      <c r="I917" s="16">
        <v>2.04</v>
      </c>
      <c r="J917" s="16">
        <v>28</v>
      </c>
      <c r="K917" s="104" t="s">
        <v>110</v>
      </c>
      <c r="L917" s="17">
        <v>29</v>
      </c>
      <c r="M917" s="17">
        <v>66</v>
      </c>
      <c r="N917" s="19">
        <v>1006.4</v>
      </c>
      <c r="O917" s="17">
        <v>223</v>
      </c>
      <c r="P917" s="16">
        <v>4.29</v>
      </c>
      <c r="Q917" s="16">
        <v>61.79</v>
      </c>
      <c r="R917" s="18">
        <v>0</v>
      </c>
      <c r="S917">
        <v>1</v>
      </c>
    </row>
    <row r="918" spans="1:19">
      <c r="A918" s="1">
        <v>29</v>
      </c>
      <c r="B918" s="2">
        <v>0.70833333333333304</v>
      </c>
      <c r="C918" s="17">
        <v>26.3</v>
      </c>
      <c r="D918" s="16">
        <v>22.99</v>
      </c>
      <c r="E918" s="16">
        <v>0.33</v>
      </c>
      <c r="F918" s="16">
        <v>2.0699999999999998</v>
      </c>
      <c r="G918" s="16">
        <v>3.32</v>
      </c>
      <c r="H918" s="16">
        <v>5.39</v>
      </c>
      <c r="I918" s="16">
        <v>1.99</v>
      </c>
      <c r="J918" s="16">
        <v>28</v>
      </c>
      <c r="K918" s="104" t="s">
        <v>110</v>
      </c>
      <c r="L918" s="17">
        <v>28.5</v>
      </c>
      <c r="M918" s="17">
        <v>64.099999999999994</v>
      </c>
      <c r="N918" s="19">
        <v>1006.4</v>
      </c>
      <c r="O918" s="17">
        <v>86</v>
      </c>
      <c r="P918" s="16">
        <v>3.61</v>
      </c>
      <c r="Q918" s="16">
        <v>56.63</v>
      </c>
      <c r="R918" s="18">
        <v>0</v>
      </c>
      <c r="S918">
        <v>1</v>
      </c>
    </row>
    <row r="919" spans="1:19">
      <c r="A919" s="1">
        <v>29</v>
      </c>
      <c r="B919" s="2">
        <v>0.75</v>
      </c>
      <c r="C919" s="17">
        <v>26.3</v>
      </c>
      <c r="D919" s="16">
        <v>18.79</v>
      </c>
      <c r="E919" s="16">
        <v>0.52</v>
      </c>
      <c r="F919" s="16">
        <v>5.21</v>
      </c>
      <c r="G919" s="16">
        <v>8.91</v>
      </c>
      <c r="H919" s="16">
        <v>14.12</v>
      </c>
      <c r="I919" s="16">
        <v>2.08</v>
      </c>
      <c r="J919" s="16">
        <v>36</v>
      </c>
      <c r="K919" s="104" t="s">
        <v>110</v>
      </c>
      <c r="L919" s="17">
        <v>28</v>
      </c>
      <c r="M919" s="17">
        <v>65.400000000000006</v>
      </c>
      <c r="N919" s="19">
        <v>1006.8</v>
      </c>
      <c r="O919" s="17">
        <v>6</v>
      </c>
      <c r="P919" s="16">
        <v>2.72</v>
      </c>
      <c r="Q919" s="16">
        <v>52.23</v>
      </c>
      <c r="R919" s="18">
        <v>0</v>
      </c>
      <c r="S919">
        <v>1</v>
      </c>
    </row>
    <row r="920" spans="1:19">
      <c r="A920" s="1">
        <v>29</v>
      </c>
      <c r="B920" s="2">
        <v>0.79166666666666696</v>
      </c>
      <c r="C920" s="17">
        <v>26.4</v>
      </c>
      <c r="D920" s="16">
        <v>21.72</v>
      </c>
      <c r="E920" s="16">
        <v>0.32</v>
      </c>
      <c r="F920" s="16">
        <v>1.55</v>
      </c>
      <c r="G920" s="16">
        <v>4.9800000000000004</v>
      </c>
      <c r="H920" s="16">
        <v>6.53</v>
      </c>
      <c r="I920" s="16">
        <v>2.4300000000000002</v>
      </c>
      <c r="J920" s="16">
        <v>27</v>
      </c>
      <c r="K920" s="104" t="s">
        <v>110</v>
      </c>
      <c r="L920" s="17">
        <v>27.5</v>
      </c>
      <c r="M920" s="17">
        <v>69.5</v>
      </c>
      <c r="N920" s="19">
        <v>1007.4</v>
      </c>
      <c r="O920" s="17">
        <v>1</v>
      </c>
      <c r="P920" s="16">
        <v>3</v>
      </c>
      <c r="Q920" s="16">
        <v>43.52</v>
      </c>
      <c r="R920" s="18">
        <v>0</v>
      </c>
      <c r="S920">
        <v>1</v>
      </c>
    </row>
    <row r="921" spans="1:19">
      <c r="A921" s="1">
        <v>29</v>
      </c>
      <c r="B921" s="2">
        <v>0.83333333333333304</v>
      </c>
      <c r="C921" s="17">
        <v>26.4</v>
      </c>
      <c r="D921" s="16">
        <v>21.8</v>
      </c>
      <c r="E921" s="16">
        <v>0.3</v>
      </c>
      <c r="F921" s="16">
        <v>1.39</v>
      </c>
      <c r="G921" s="16">
        <v>3.87</v>
      </c>
      <c r="H921" s="16">
        <v>5.25</v>
      </c>
      <c r="I921" s="16">
        <v>2.61</v>
      </c>
      <c r="J921" s="16">
        <v>26</v>
      </c>
      <c r="K921" s="104" t="s">
        <v>110</v>
      </c>
      <c r="L921" s="17">
        <v>27.4</v>
      </c>
      <c r="M921" s="17">
        <v>70.400000000000006</v>
      </c>
      <c r="N921" s="19">
        <v>1007.9</v>
      </c>
      <c r="O921" s="17">
        <v>1</v>
      </c>
      <c r="P921" s="16">
        <v>2.93</v>
      </c>
      <c r="Q921" s="16">
        <v>46.1</v>
      </c>
      <c r="R921" s="18">
        <v>0</v>
      </c>
      <c r="S921">
        <v>1</v>
      </c>
    </row>
    <row r="922" spans="1:19">
      <c r="A922" s="1">
        <v>29</v>
      </c>
      <c r="B922" s="2">
        <v>0.875</v>
      </c>
      <c r="C922" s="17">
        <v>26.4</v>
      </c>
      <c r="D922" s="16">
        <v>22.2</v>
      </c>
      <c r="E922" s="16">
        <v>0.28999999999999998</v>
      </c>
      <c r="F922" s="16">
        <v>1.28</v>
      </c>
      <c r="G922" s="16">
        <v>3.27</v>
      </c>
      <c r="H922" s="16">
        <v>4.55</v>
      </c>
      <c r="I922" s="16">
        <v>2.57</v>
      </c>
      <c r="J922" s="16">
        <v>29</v>
      </c>
      <c r="K922" s="104" t="s">
        <v>110</v>
      </c>
      <c r="L922" s="17">
        <v>27.4</v>
      </c>
      <c r="M922" s="17">
        <v>71.099999999999994</v>
      </c>
      <c r="N922" s="19">
        <v>1008.7</v>
      </c>
      <c r="O922" s="17">
        <v>2</v>
      </c>
      <c r="P922" s="16">
        <v>2.88</v>
      </c>
      <c r="Q922" s="16">
        <v>46.8</v>
      </c>
      <c r="R922" s="18">
        <v>0</v>
      </c>
      <c r="S922">
        <v>1</v>
      </c>
    </row>
    <row r="923" spans="1:19">
      <c r="A923" s="1">
        <v>29</v>
      </c>
      <c r="B923" s="2">
        <v>0.91666666666666696</v>
      </c>
      <c r="C923" s="17">
        <v>26.6</v>
      </c>
      <c r="D923" s="16">
        <v>23.35</v>
      </c>
      <c r="E923" s="16">
        <v>0.28999999999999998</v>
      </c>
      <c r="F923" s="16">
        <v>1.1100000000000001</v>
      </c>
      <c r="G923" s="16">
        <v>3.16</v>
      </c>
      <c r="H923" s="16">
        <v>4.2699999999999996</v>
      </c>
      <c r="I923" s="16">
        <v>2.63</v>
      </c>
      <c r="J923" s="16">
        <v>27</v>
      </c>
      <c r="K923" s="104" t="s">
        <v>110</v>
      </c>
      <c r="L923" s="17">
        <v>27.4</v>
      </c>
      <c r="M923" s="17">
        <v>73.2</v>
      </c>
      <c r="N923" s="19">
        <v>1009.1</v>
      </c>
      <c r="O923" s="17">
        <v>2</v>
      </c>
      <c r="P923" s="16">
        <v>3.18</v>
      </c>
      <c r="Q923" s="16">
        <v>45.04</v>
      </c>
      <c r="R923" s="18">
        <v>0</v>
      </c>
      <c r="S923">
        <v>1</v>
      </c>
    </row>
    <row r="924" spans="1:19">
      <c r="A924" s="1">
        <v>29</v>
      </c>
      <c r="B924" s="2">
        <v>0.95833333333333304</v>
      </c>
      <c r="C924" s="17">
        <v>26.5</v>
      </c>
      <c r="D924" s="16">
        <v>25.97</v>
      </c>
      <c r="E924" s="16">
        <v>0.26</v>
      </c>
      <c r="F924" s="16">
        <v>1.1399999999999999</v>
      </c>
      <c r="G924" s="16">
        <v>1.82</v>
      </c>
      <c r="H924" s="16">
        <v>2.96</v>
      </c>
      <c r="I924" s="16">
        <v>2.83</v>
      </c>
      <c r="J924" s="16">
        <v>26</v>
      </c>
      <c r="K924" s="104" t="s">
        <v>110</v>
      </c>
      <c r="L924" s="17">
        <v>27.2</v>
      </c>
      <c r="M924" s="17">
        <v>74.099999999999994</v>
      </c>
      <c r="N924" s="19">
        <v>1009.1</v>
      </c>
      <c r="O924" s="17">
        <v>2</v>
      </c>
      <c r="P924" s="16">
        <v>3.44</v>
      </c>
      <c r="Q924" s="16">
        <v>43.1</v>
      </c>
      <c r="R924" s="18">
        <v>0</v>
      </c>
      <c r="S924">
        <v>1</v>
      </c>
    </row>
    <row r="926" spans="1:19">
      <c r="A926" s="169" t="s">
        <v>39</v>
      </c>
      <c r="B926" s="170"/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</row>
    <row r="927" spans="1:19">
      <c r="A927" s="167" t="s">
        <v>2</v>
      </c>
      <c r="B927" s="168"/>
      <c r="C927" s="17">
        <v>9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24</v>
      </c>
      <c r="L927" s="17">
        <v>9</v>
      </c>
      <c r="M927" s="17">
        <v>9</v>
      </c>
      <c r="N927" s="17">
        <v>9</v>
      </c>
      <c r="O927" s="17">
        <v>9</v>
      </c>
      <c r="P927" s="17">
        <v>9</v>
      </c>
      <c r="Q927" s="17">
        <v>9</v>
      </c>
      <c r="R927" s="17">
        <v>9</v>
      </c>
    </row>
    <row r="928" spans="1:19">
      <c r="A928" s="163" t="s">
        <v>3</v>
      </c>
      <c r="B928" s="164"/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</row>
    <row r="929" spans="1:19">
      <c r="A929" s="165" t="s">
        <v>4</v>
      </c>
      <c r="B929" s="166"/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</row>
    <row r="930" spans="1:19">
      <c r="A930" s="173" t="s">
        <v>27</v>
      </c>
      <c r="B930" s="174"/>
      <c r="C930" s="20">
        <f t="shared" ref="C930:R930" si="28">24-C926-C927-C928-C929</f>
        <v>15</v>
      </c>
      <c r="D930" s="20">
        <f t="shared" si="28"/>
        <v>24</v>
      </c>
      <c r="E930" s="20">
        <f t="shared" si="28"/>
        <v>24</v>
      </c>
      <c r="F930" s="20">
        <f t="shared" si="28"/>
        <v>24</v>
      </c>
      <c r="G930" s="20">
        <f t="shared" si="28"/>
        <v>24</v>
      </c>
      <c r="H930" s="20">
        <f t="shared" si="28"/>
        <v>24</v>
      </c>
      <c r="I930" s="20">
        <f t="shared" si="28"/>
        <v>24</v>
      </c>
      <c r="J930" s="20">
        <f t="shared" si="28"/>
        <v>24</v>
      </c>
      <c r="K930" s="20">
        <f t="shared" si="28"/>
        <v>0</v>
      </c>
      <c r="L930" s="20">
        <f t="shared" si="28"/>
        <v>15</v>
      </c>
      <c r="M930" s="20">
        <f t="shared" si="28"/>
        <v>15</v>
      </c>
      <c r="N930" s="20">
        <f t="shared" si="28"/>
        <v>15</v>
      </c>
      <c r="O930" s="20">
        <f t="shared" si="28"/>
        <v>15</v>
      </c>
      <c r="P930" s="20">
        <f t="shared" si="28"/>
        <v>15</v>
      </c>
      <c r="Q930" s="20">
        <f t="shared" si="28"/>
        <v>15</v>
      </c>
      <c r="R930" s="20">
        <f t="shared" si="28"/>
        <v>15</v>
      </c>
    </row>
    <row r="931" spans="1:19">
      <c r="A931" s="175" t="s">
        <v>28</v>
      </c>
      <c r="B931" s="176"/>
      <c r="C931" s="21">
        <f>C930/(SUM(S901:S924))</f>
        <v>0.625</v>
      </c>
      <c r="D931" s="21">
        <f>D930/(SUM(S901:S924))</f>
        <v>1</v>
      </c>
      <c r="E931" s="21">
        <f>E930/(SUM(S901:S924))</f>
        <v>1</v>
      </c>
      <c r="F931" s="21">
        <f>F930/(SUM(S901:S924))</f>
        <v>1</v>
      </c>
      <c r="G931" s="21">
        <f>G930/(SUM(S901:S924))</f>
        <v>1</v>
      </c>
      <c r="H931" s="21">
        <f>H930/(SUM(S901:S924))</f>
        <v>1</v>
      </c>
      <c r="I931" s="21">
        <f>I930/(SUM(S901:S924))</f>
        <v>1</v>
      </c>
      <c r="J931" s="21">
        <f>J930/(SUM(S901:S924))</f>
        <v>1</v>
      </c>
      <c r="K931" s="21">
        <f>K930/(SUM(S901:S924))</f>
        <v>0</v>
      </c>
      <c r="L931" s="21">
        <f>L930/(SUM(S901:S924))</f>
        <v>0.625</v>
      </c>
      <c r="M931" s="21">
        <f>M930/(SUM(S901:S924))</f>
        <v>0.625</v>
      </c>
      <c r="N931" s="21">
        <f>N930/(SUM(S901:S924))</f>
        <v>0.625</v>
      </c>
      <c r="O931" s="21">
        <f>O930/(SUM(S901:S924))</f>
        <v>0.625</v>
      </c>
      <c r="P931" s="21">
        <f>P930/(SUM(S901:S924))</f>
        <v>0.625</v>
      </c>
      <c r="Q931" s="21">
        <f>Q930/(SUM(S901:S924))</f>
        <v>0.625</v>
      </c>
      <c r="R931" s="21">
        <f>R930/(SUM(S901:S924))</f>
        <v>0.625</v>
      </c>
    </row>
    <row r="933" spans="1:19">
      <c r="A933" s="1">
        <v>30</v>
      </c>
      <c r="B933" s="2">
        <v>0</v>
      </c>
      <c r="C933" s="17">
        <v>26.5</v>
      </c>
      <c r="D933" s="16">
        <v>25.79</v>
      </c>
      <c r="E933" s="16">
        <v>0.26</v>
      </c>
      <c r="F933" s="16">
        <v>1.21</v>
      </c>
      <c r="G933" s="16">
        <v>1.44</v>
      </c>
      <c r="H933" s="16">
        <v>2.65</v>
      </c>
      <c r="I933" s="16">
        <v>2.46</v>
      </c>
      <c r="J933" s="16">
        <v>27</v>
      </c>
      <c r="K933" s="104" t="s">
        <v>110</v>
      </c>
      <c r="L933" s="17">
        <v>27.2</v>
      </c>
      <c r="M933" s="17">
        <v>74.5</v>
      </c>
      <c r="N933" s="19">
        <v>1009</v>
      </c>
      <c r="O933" s="17">
        <v>2</v>
      </c>
      <c r="P933" s="17">
        <v>2.88</v>
      </c>
      <c r="Q933" s="16">
        <v>52.73</v>
      </c>
      <c r="R933" s="18">
        <v>0</v>
      </c>
      <c r="S933">
        <v>1</v>
      </c>
    </row>
    <row r="934" spans="1:19">
      <c r="A934" s="1">
        <v>30</v>
      </c>
      <c r="B934" s="2">
        <v>4.1666666666666664E-2</v>
      </c>
      <c r="C934" s="17">
        <v>26.7</v>
      </c>
      <c r="D934" s="16">
        <v>25.76</v>
      </c>
      <c r="E934" s="16">
        <v>0.31</v>
      </c>
      <c r="F934" s="16">
        <v>1.06</v>
      </c>
      <c r="G934" s="16">
        <v>0.99</v>
      </c>
      <c r="H934" s="16">
        <v>2.0499999999999998</v>
      </c>
      <c r="I934" s="16">
        <v>2.04</v>
      </c>
      <c r="J934" s="16">
        <v>18</v>
      </c>
      <c r="K934" s="104" t="s">
        <v>110</v>
      </c>
      <c r="L934" s="17">
        <v>27</v>
      </c>
      <c r="M934" s="17">
        <v>75.5</v>
      </c>
      <c r="N934" s="19">
        <v>1008.7</v>
      </c>
      <c r="O934" s="17">
        <v>2</v>
      </c>
      <c r="P934" s="17">
        <v>2.67</v>
      </c>
      <c r="Q934" s="16">
        <v>61.11</v>
      </c>
      <c r="R934" s="18">
        <v>0</v>
      </c>
      <c r="S934">
        <v>1</v>
      </c>
    </row>
    <row r="935" spans="1:19">
      <c r="A935" s="1">
        <v>30</v>
      </c>
      <c r="B935" s="2">
        <v>8.3333333333333301E-2</v>
      </c>
      <c r="C935" s="17">
        <v>26.7</v>
      </c>
      <c r="D935" s="16">
        <v>25.89</v>
      </c>
      <c r="E935" s="16">
        <v>0.33</v>
      </c>
      <c r="F935" s="16">
        <v>1</v>
      </c>
      <c r="G935" s="16">
        <v>0.71</v>
      </c>
      <c r="H935" s="16">
        <v>1.71</v>
      </c>
      <c r="I935" s="16">
        <v>1.43</v>
      </c>
      <c r="J935" s="16">
        <v>28</v>
      </c>
      <c r="K935" s="104" t="s">
        <v>110</v>
      </c>
      <c r="L935" s="17">
        <v>27</v>
      </c>
      <c r="M935" s="17">
        <v>74.599999999999994</v>
      </c>
      <c r="N935" s="19">
        <v>1008.2</v>
      </c>
      <c r="O935" s="17">
        <v>2</v>
      </c>
      <c r="P935" s="17">
        <v>2.82</v>
      </c>
      <c r="Q935" s="16">
        <v>68.48</v>
      </c>
      <c r="R935" s="18">
        <v>0</v>
      </c>
      <c r="S935">
        <v>1</v>
      </c>
    </row>
    <row r="936" spans="1:19">
      <c r="A936" s="1">
        <v>30</v>
      </c>
      <c r="B936" s="2">
        <v>0.125</v>
      </c>
      <c r="C936" s="17">
        <v>26.6</v>
      </c>
      <c r="D936" s="16">
        <v>26.81</v>
      </c>
      <c r="E936" s="16">
        <v>0.34</v>
      </c>
      <c r="F936" s="16">
        <v>1.17</v>
      </c>
      <c r="G936" s="16">
        <v>0.5</v>
      </c>
      <c r="H936" s="16">
        <v>1.67</v>
      </c>
      <c r="I936" s="16">
        <v>2.35</v>
      </c>
      <c r="J936" s="16">
        <v>27</v>
      </c>
      <c r="K936" s="104" t="s">
        <v>110</v>
      </c>
      <c r="L936" s="17">
        <v>26.9</v>
      </c>
      <c r="M936" s="17">
        <v>73.3</v>
      </c>
      <c r="N936" s="19">
        <v>1008</v>
      </c>
      <c r="O936" s="17">
        <v>2</v>
      </c>
      <c r="P936" s="17">
        <v>2.75</v>
      </c>
      <c r="Q936" s="16">
        <v>68.34</v>
      </c>
      <c r="R936" s="18">
        <v>0</v>
      </c>
      <c r="S936">
        <v>1</v>
      </c>
    </row>
    <row r="937" spans="1:19">
      <c r="A937" s="1">
        <v>30</v>
      </c>
      <c r="B937" s="2">
        <v>0.16666666666666699</v>
      </c>
      <c r="C937" s="17">
        <v>26.6</v>
      </c>
      <c r="D937" s="16">
        <v>27.32</v>
      </c>
      <c r="E937" s="16">
        <v>0.34</v>
      </c>
      <c r="F937" s="16">
        <v>1.1299999999999999</v>
      </c>
      <c r="G937" s="16">
        <v>0.4</v>
      </c>
      <c r="H937" s="16">
        <v>1.53</v>
      </c>
      <c r="I937" s="16">
        <v>2.35</v>
      </c>
      <c r="J937" s="16">
        <v>23</v>
      </c>
      <c r="K937" s="104" t="s">
        <v>110</v>
      </c>
      <c r="L937" s="17">
        <v>26.8</v>
      </c>
      <c r="M937" s="17">
        <v>72.599999999999994</v>
      </c>
      <c r="N937" s="19">
        <v>1008.3</v>
      </c>
      <c r="O937" s="17">
        <v>2</v>
      </c>
      <c r="P937" s="17">
        <v>2.86</v>
      </c>
      <c r="Q937" s="16">
        <v>67.7</v>
      </c>
      <c r="R937" s="18">
        <v>0</v>
      </c>
      <c r="S937">
        <v>1</v>
      </c>
    </row>
    <row r="938" spans="1:19">
      <c r="A938" s="1">
        <v>30</v>
      </c>
      <c r="B938" s="2">
        <v>0.20833333333333301</v>
      </c>
      <c r="C938" s="17">
        <v>26.7</v>
      </c>
      <c r="D938" s="16">
        <v>26.72</v>
      </c>
      <c r="E938" s="16">
        <v>0.34</v>
      </c>
      <c r="F938" s="16">
        <v>1.03</v>
      </c>
      <c r="G938" s="16">
        <v>0.69</v>
      </c>
      <c r="H938" s="16">
        <v>1.71</v>
      </c>
      <c r="I938" s="16">
        <v>1.71</v>
      </c>
      <c r="J938" s="16">
        <v>26</v>
      </c>
      <c r="K938" s="104" t="s">
        <v>110</v>
      </c>
      <c r="L938" s="17">
        <v>26.7</v>
      </c>
      <c r="M938" s="17">
        <v>72</v>
      </c>
      <c r="N938" s="19">
        <v>1008.9</v>
      </c>
      <c r="O938" s="17">
        <v>2</v>
      </c>
      <c r="P938" s="17">
        <v>2.63</v>
      </c>
      <c r="Q938" s="16">
        <v>69.150000000000006</v>
      </c>
      <c r="R938" s="18">
        <v>0</v>
      </c>
      <c r="S938">
        <v>1</v>
      </c>
    </row>
    <row r="939" spans="1:19">
      <c r="A939" s="1">
        <v>30</v>
      </c>
      <c r="B939" s="2">
        <v>0.25</v>
      </c>
      <c r="C939" s="17">
        <v>26.7</v>
      </c>
      <c r="D939" s="16">
        <v>18.59</v>
      </c>
      <c r="E939" s="16">
        <v>0.39</v>
      </c>
      <c r="F939" s="16">
        <v>1.51</v>
      </c>
      <c r="G939" s="16">
        <v>4.87</v>
      </c>
      <c r="H939" s="16">
        <v>6.38</v>
      </c>
      <c r="I939" s="16">
        <v>1.24</v>
      </c>
      <c r="J939" s="16">
        <v>31</v>
      </c>
      <c r="K939" s="104" t="s">
        <v>110</v>
      </c>
      <c r="L939" s="17">
        <v>26.2</v>
      </c>
      <c r="M939" s="17">
        <v>75.8</v>
      </c>
      <c r="N939" s="19">
        <v>1009.8</v>
      </c>
      <c r="O939" s="17">
        <v>29</v>
      </c>
      <c r="P939" s="17">
        <v>1.78</v>
      </c>
      <c r="Q939" s="16">
        <v>114.11</v>
      </c>
      <c r="R939" s="18">
        <v>0</v>
      </c>
      <c r="S939">
        <v>1</v>
      </c>
    </row>
    <row r="940" spans="1:19">
      <c r="A940" s="1">
        <v>30</v>
      </c>
      <c r="B940" s="2">
        <v>0.29166666666666702</v>
      </c>
      <c r="C940" s="17">
        <v>26.6</v>
      </c>
      <c r="D940" s="16">
        <v>14.69</v>
      </c>
      <c r="E940" s="16">
        <v>0.48</v>
      </c>
      <c r="F940" s="16">
        <v>3.57</v>
      </c>
      <c r="G940" s="16">
        <v>8.93</v>
      </c>
      <c r="H940" s="16">
        <v>12.5</v>
      </c>
      <c r="I940" s="16">
        <v>2.41</v>
      </c>
      <c r="J940" s="16">
        <v>34</v>
      </c>
      <c r="K940" s="104" t="s">
        <v>110</v>
      </c>
      <c r="L940" s="17">
        <v>26.4</v>
      </c>
      <c r="M940" s="17">
        <v>76.7</v>
      </c>
      <c r="N940" s="19">
        <v>1010.5</v>
      </c>
      <c r="O940" s="17">
        <v>161</v>
      </c>
      <c r="P940" s="17">
        <v>2.0099999999999998</v>
      </c>
      <c r="Q940" s="16">
        <v>108.13</v>
      </c>
      <c r="R940" s="18">
        <v>0</v>
      </c>
      <c r="S940">
        <v>1</v>
      </c>
    </row>
    <row r="941" spans="1:19">
      <c r="A941" s="1">
        <v>30</v>
      </c>
      <c r="B941" s="2">
        <v>0.33333333333333298</v>
      </c>
      <c r="C941" s="17">
        <v>26.1</v>
      </c>
      <c r="D941" s="16">
        <v>25.38</v>
      </c>
      <c r="E941" s="16">
        <v>0.41</v>
      </c>
      <c r="F941" s="16">
        <v>2.88</v>
      </c>
      <c r="G941" s="16">
        <v>3.87</v>
      </c>
      <c r="H941" s="16">
        <v>6.75</v>
      </c>
      <c r="I941" s="16">
        <v>2.0099999999999998</v>
      </c>
      <c r="J941" s="16">
        <v>25</v>
      </c>
      <c r="K941" s="104" t="s">
        <v>110</v>
      </c>
      <c r="L941" s="17">
        <v>28.5</v>
      </c>
      <c r="M941" s="17">
        <v>63</v>
      </c>
      <c r="N941" s="19">
        <v>1011</v>
      </c>
      <c r="O941" s="17">
        <v>498</v>
      </c>
      <c r="P941" s="16">
        <v>4.2300000000000004</v>
      </c>
      <c r="Q941" s="16">
        <v>81.69</v>
      </c>
      <c r="R941" s="18">
        <v>0</v>
      </c>
      <c r="S941">
        <v>1</v>
      </c>
    </row>
    <row r="942" spans="1:19">
      <c r="A942" s="1">
        <v>30</v>
      </c>
      <c r="B942" s="2">
        <v>0.375</v>
      </c>
      <c r="C942" s="17">
        <v>26.1</v>
      </c>
      <c r="D942" s="16">
        <v>26.98</v>
      </c>
      <c r="E942" s="16">
        <v>0.39</v>
      </c>
      <c r="F942" s="16">
        <v>2.2400000000000002</v>
      </c>
      <c r="G942" s="16">
        <v>2.61</v>
      </c>
      <c r="H942" s="16">
        <v>4.8499999999999996</v>
      </c>
      <c r="I942" s="16">
        <v>2.17</v>
      </c>
      <c r="J942" s="16">
        <v>26</v>
      </c>
      <c r="K942" s="104" t="s">
        <v>110</v>
      </c>
      <c r="L942" s="17">
        <v>30.1</v>
      </c>
      <c r="M942" s="17">
        <v>55.4</v>
      </c>
      <c r="N942" s="19">
        <v>1011.4</v>
      </c>
      <c r="O942" s="17">
        <v>701</v>
      </c>
      <c r="P942" s="16">
        <v>3.65</v>
      </c>
      <c r="Q942" s="16">
        <v>83.27</v>
      </c>
      <c r="R942" s="18">
        <v>0</v>
      </c>
      <c r="S942">
        <v>1</v>
      </c>
    </row>
    <row r="943" spans="1:19">
      <c r="A943" s="1">
        <v>30</v>
      </c>
      <c r="B943" s="2">
        <v>0.41666666666666702</v>
      </c>
      <c r="C943" s="17">
        <v>26.5</v>
      </c>
      <c r="D943" s="16">
        <v>27.81</v>
      </c>
      <c r="E943" s="16">
        <v>0.38</v>
      </c>
      <c r="F943" s="16">
        <v>2.02</v>
      </c>
      <c r="G943" s="16">
        <v>2.06</v>
      </c>
      <c r="H943" s="16">
        <v>4.08</v>
      </c>
      <c r="I943" s="16">
        <v>2.14</v>
      </c>
      <c r="J943" s="16">
        <v>24</v>
      </c>
      <c r="K943" s="104" t="s">
        <v>110</v>
      </c>
      <c r="L943" s="17">
        <v>30.2</v>
      </c>
      <c r="M943" s="17">
        <v>56.3</v>
      </c>
      <c r="N943" s="19">
        <v>1011.4</v>
      </c>
      <c r="O943" s="17">
        <v>835</v>
      </c>
      <c r="P943" s="16">
        <v>4.28</v>
      </c>
      <c r="Q943" s="16">
        <v>63.22</v>
      </c>
      <c r="R943" s="18">
        <v>0</v>
      </c>
      <c r="S943">
        <v>1</v>
      </c>
    </row>
    <row r="944" spans="1:19">
      <c r="A944" s="1">
        <v>30</v>
      </c>
      <c r="B944" s="2">
        <v>0.45833333333333298</v>
      </c>
      <c r="C944" s="17">
        <v>26.9</v>
      </c>
      <c r="D944" s="16">
        <v>27.76</v>
      </c>
      <c r="E944" s="16">
        <v>0.38</v>
      </c>
      <c r="F944" s="16">
        <v>2.0299999999999998</v>
      </c>
      <c r="G944" s="16">
        <v>1.88</v>
      </c>
      <c r="H944" s="16">
        <v>3.91</v>
      </c>
      <c r="I944" s="16">
        <v>1.96</v>
      </c>
      <c r="J944" s="16">
        <v>25</v>
      </c>
      <c r="K944" s="104" t="s">
        <v>110</v>
      </c>
      <c r="L944" s="17">
        <v>30.6</v>
      </c>
      <c r="M944" s="17">
        <v>55.5</v>
      </c>
      <c r="N944" s="19">
        <v>1011.1</v>
      </c>
      <c r="O944" s="17">
        <v>1010</v>
      </c>
      <c r="P944" s="16">
        <v>4.55</v>
      </c>
      <c r="Q944" s="16">
        <v>60.47</v>
      </c>
      <c r="R944" s="18">
        <v>0</v>
      </c>
      <c r="S944">
        <v>1</v>
      </c>
    </row>
    <row r="945" spans="1:19">
      <c r="A945" s="1">
        <v>30</v>
      </c>
      <c r="B945" s="2">
        <v>0.5</v>
      </c>
      <c r="C945" s="17">
        <v>27.6</v>
      </c>
      <c r="D945" s="16">
        <v>27.42</v>
      </c>
      <c r="E945" s="16">
        <v>0.38</v>
      </c>
      <c r="F945" s="16">
        <v>2.04</v>
      </c>
      <c r="G945" s="16">
        <v>1.98</v>
      </c>
      <c r="H945" s="16">
        <v>4.0199999999999996</v>
      </c>
      <c r="I945" s="16">
        <v>1.99</v>
      </c>
      <c r="J945" s="16">
        <v>20</v>
      </c>
      <c r="K945" s="104" t="s">
        <v>110</v>
      </c>
      <c r="L945" s="17">
        <v>30.7</v>
      </c>
      <c r="M945" s="17">
        <v>56.1</v>
      </c>
      <c r="N945" s="19">
        <v>1010.5</v>
      </c>
      <c r="O945" s="17">
        <v>811</v>
      </c>
      <c r="P945" s="16">
        <v>4.53</v>
      </c>
      <c r="Q945" s="16">
        <v>60.3</v>
      </c>
      <c r="R945" s="18">
        <v>0</v>
      </c>
      <c r="S945">
        <v>1</v>
      </c>
    </row>
    <row r="946" spans="1:19">
      <c r="A946" s="1">
        <v>30</v>
      </c>
      <c r="B946" s="2">
        <v>0.54166666666666696</v>
      </c>
      <c r="C946" s="17">
        <v>26.9</v>
      </c>
      <c r="D946" s="16">
        <v>27.99</v>
      </c>
      <c r="E946" s="16">
        <v>0.39</v>
      </c>
      <c r="F946" s="16">
        <v>2.2400000000000002</v>
      </c>
      <c r="G946" s="16">
        <v>1.89</v>
      </c>
      <c r="H946" s="16">
        <v>4.13</v>
      </c>
      <c r="I946" s="16">
        <v>1.91</v>
      </c>
      <c r="J946" s="16">
        <v>18</v>
      </c>
      <c r="K946" s="104" t="s">
        <v>110</v>
      </c>
      <c r="L946" s="17">
        <v>30.9</v>
      </c>
      <c r="M946" s="17">
        <v>51.2</v>
      </c>
      <c r="N946" s="19">
        <v>1009.4</v>
      </c>
      <c r="O946" s="17">
        <v>842</v>
      </c>
      <c r="P946" s="16">
        <v>4.67</v>
      </c>
      <c r="Q946" s="16">
        <v>59.24</v>
      </c>
      <c r="R946" s="18">
        <v>0</v>
      </c>
      <c r="S946">
        <v>1</v>
      </c>
    </row>
    <row r="947" spans="1:19">
      <c r="A947" s="1">
        <v>30</v>
      </c>
      <c r="B947" s="2">
        <v>0.58333333333333304</v>
      </c>
      <c r="C947" s="17">
        <v>27.1</v>
      </c>
      <c r="D947" s="16">
        <v>26.88</v>
      </c>
      <c r="E947" s="16">
        <v>0.38</v>
      </c>
      <c r="F947" s="16">
        <v>2.11</v>
      </c>
      <c r="G947" s="16">
        <v>1.85</v>
      </c>
      <c r="H947" s="16">
        <v>3.96</v>
      </c>
      <c r="I947" s="16">
        <v>1.99</v>
      </c>
      <c r="J947" s="16">
        <v>16</v>
      </c>
      <c r="K947" s="104" t="s">
        <v>110</v>
      </c>
      <c r="L947" s="17">
        <v>30.7</v>
      </c>
      <c r="M947" s="17">
        <v>52.8</v>
      </c>
      <c r="N947" s="19">
        <v>1008.3</v>
      </c>
      <c r="O947" s="17">
        <v>851</v>
      </c>
      <c r="P947" s="16">
        <v>4.45</v>
      </c>
      <c r="Q947" s="16">
        <v>57.06</v>
      </c>
      <c r="R947" s="18">
        <v>0</v>
      </c>
      <c r="S947">
        <v>1</v>
      </c>
    </row>
    <row r="948" spans="1:19">
      <c r="A948" s="1">
        <v>30</v>
      </c>
      <c r="B948" s="2">
        <v>0.625</v>
      </c>
      <c r="C948" s="17">
        <v>27.9</v>
      </c>
      <c r="D948" s="16">
        <v>25.69</v>
      </c>
      <c r="E948" s="16">
        <v>0.38</v>
      </c>
      <c r="F948" s="16">
        <v>2.0699999999999998</v>
      </c>
      <c r="G948" s="16">
        <v>1.7</v>
      </c>
      <c r="H948" s="16">
        <v>3.77</v>
      </c>
      <c r="I948" s="16">
        <v>1.54</v>
      </c>
      <c r="J948" s="16">
        <v>20</v>
      </c>
      <c r="K948" s="104" t="s">
        <v>110</v>
      </c>
      <c r="L948" s="17">
        <v>30.1</v>
      </c>
      <c r="M948" s="17">
        <v>58.7</v>
      </c>
      <c r="N948" s="19">
        <v>1007.9</v>
      </c>
      <c r="O948" s="17">
        <v>636</v>
      </c>
      <c r="P948" s="16">
        <v>4.24</v>
      </c>
      <c r="Q948" s="16">
        <v>59.29</v>
      </c>
      <c r="R948" s="18">
        <v>0</v>
      </c>
      <c r="S948">
        <v>1</v>
      </c>
    </row>
    <row r="949" spans="1:19">
      <c r="A949" s="1">
        <v>30</v>
      </c>
      <c r="B949" s="2">
        <v>0.66666666666666696</v>
      </c>
      <c r="C949" s="17">
        <v>27.9</v>
      </c>
      <c r="D949" s="16">
        <v>24.69</v>
      </c>
      <c r="E949" s="16">
        <v>0.37</v>
      </c>
      <c r="F949" s="16">
        <v>1.92</v>
      </c>
      <c r="G949" s="16">
        <v>1.95</v>
      </c>
      <c r="H949" s="16">
        <v>3.87</v>
      </c>
      <c r="I949" s="16">
        <v>1.17</v>
      </c>
      <c r="J949" s="16">
        <v>23</v>
      </c>
      <c r="K949" s="104" t="s">
        <v>110</v>
      </c>
      <c r="L949" s="17">
        <v>29.9</v>
      </c>
      <c r="M949" s="17">
        <v>59.9</v>
      </c>
      <c r="N949" s="19">
        <v>1007.8</v>
      </c>
      <c r="O949" s="17">
        <v>382</v>
      </c>
      <c r="P949" s="16">
        <v>3.82</v>
      </c>
      <c r="Q949" s="16">
        <v>65.73</v>
      </c>
      <c r="R949" s="18">
        <v>0</v>
      </c>
      <c r="S949">
        <v>1</v>
      </c>
    </row>
    <row r="950" spans="1:19">
      <c r="A950" s="1">
        <v>30</v>
      </c>
      <c r="B950" s="2">
        <v>0.70833333333333304</v>
      </c>
      <c r="C950" s="17">
        <v>27.2</v>
      </c>
      <c r="D950" s="16">
        <v>24.58</v>
      </c>
      <c r="E950" s="16">
        <v>0.39</v>
      </c>
      <c r="F950" s="16">
        <v>2.0099999999999998</v>
      </c>
      <c r="G950" s="16">
        <v>2.38</v>
      </c>
      <c r="H950" s="16">
        <v>4.3899999999999997</v>
      </c>
      <c r="I950" s="16">
        <v>1.78</v>
      </c>
      <c r="J950" s="16">
        <v>21</v>
      </c>
      <c r="K950" s="104" t="s">
        <v>110</v>
      </c>
      <c r="L950" s="17">
        <v>29</v>
      </c>
      <c r="M950" s="17">
        <v>62.8</v>
      </c>
      <c r="N950" s="19">
        <v>1008.3</v>
      </c>
      <c r="O950" s="17">
        <v>125</v>
      </c>
      <c r="P950" s="16">
        <v>3.52</v>
      </c>
      <c r="Q950" s="16">
        <v>60.84</v>
      </c>
      <c r="R950" s="18">
        <v>0</v>
      </c>
      <c r="S950">
        <v>1</v>
      </c>
    </row>
    <row r="951" spans="1:19">
      <c r="A951" s="1">
        <v>30</v>
      </c>
      <c r="B951" s="2">
        <v>0.75</v>
      </c>
      <c r="C951" s="17">
        <v>26.4</v>
      </c>
      <c r="D951" s="16">
        <v>20.91</v>
      </c>
      <c r="E951" s="16">
        <v>0.53</v>
      </c>
      <c r="F951" s="16">
        <v>2.2599999999999998</v>
      </c>
      <c r="G951" s="16">
        <v>6.92</v>
      </c>
      <c r="H951" s="16">
        <v>9.18</v>
      </c>
      <c r="I951" s="16">
        <v>2.11</v>
      </c>
      <c r="J951" s="16">
        <v>29</v>
      </c>
      <c r="K951" s="104" t="s">
        <v>110</v>
      </c>
      <c r="L951" s="17">
        <v>28.2</v>
      </c>
      <c r="M951" s="17">
        <v>67.5</v>
      </c>
      <c r="N951" s="19">
        <v>1008.6</v>
      </c>
      <c r="O951" s="17">
        <v>5</v>
      </c>
      <c r="P951" s="16">
        <v>1.9</v>
      </c>
      <c r="Q951" s="16">
        <v>34.880000000000003</v>
      </c>
      <c r="R951" s="18">
        <v>0</v>
      </c>
      <c r="S951">
        <v>1</v>
      </c>
    </row>
    <row r="952" spans="1:19">
      <c r="A952" s="1">
        <v>30</v>
      </c>
      <c r="B952" s="2">
        <v>0.79166666666666696</v>
      </c>
      <c r="C952" s="17">
        <v>26.5</v>
      </c>
      <c r="D952" s="16">
        <v>18.329999999999998</v>
      </c>
      <c r="E952" s="16">
        <v>0.44</v>
      </c>
      <c r="F952" s="16">
        <v>1.86</v>
      </c>
      <c r="G952" s="16">
        <v>7.36</v>
      </c>
      <c r="H952" s="16">
        <v>9.2200000000000006</v>
      </c>
      <c r="I952" s="16">
        <v>2.5499999999999998</v>
      </c>
      <c r="J952" s="16">
        <v>27</v>
      </c>
      <c r="K952" s="104" t="s">
        <v>110</v>
      </c>
      <c r="L952" s="17">
        <v>27.7</v>
      </c>
      <c r="M952" s="17">
        <v>70.099999999999994</v>
      </c>
      <c r="N952" s="19">
        <v>1009.2</v>
      </c>
      <c r="O952" s="17">
        <v>1</v>
      </c>
      <c r="P952" s="16">
        <v>1.92</v>
      </c>
      <c r="Q952" s="16">
        <v>25.33</v>
      </c>
      <c r="R952" s="18">
        <v>0</v>
      </c>
      <c r="S952">
        <v>1</v>
      </c>
    </row>
    <row r="953" spans="1:19">
      <c r="A953" s="1">
        <v>30</v>
      </c>
      <c r="B953" s="2">
        <v>0.83333333333333304</v>
      </c>
      <c r="C953" s="17">
        <v>26.5</v>
      </c>
      <c r="D953" s="16">
        <v>17.37</v>
      </c>
      <c r="E953" s="16">
        <v>0.44</v>
      </c>
      <c r="F953" s="16">
        <v>1.22</v>
      </c>
      <c r="G953" s="16">
        <v>9.0299999999999994</v>
      </c>
      <c r="H953" s="16">
        <v>10.25</v>
      </c>
      <c r="I953" s="16">
        <v>2.4700000000000002</v>
      </c>
      <c r="J953" s="16">
        <v>26</v>
      </c>
      <c r="K953" s="104" t="s">
        <v>110</v>
      </c>
      <c r="L953" s="17">
        <v>27.4</v>
      </c>
      <c r="M953" s="17">
        <v>71.5</v>
      </c>
      <c r="N953" s="19">
        <v>1009.9</v>
      </c>
      <c r="O953" s="17">
        <v>1</v>
      </c>
      <c r="P953" s="16">
        <v>1.24</v>
      </c>
      <c r="Q953" s="16">
        <v>39.28</v>
      </c>
      <c r="R953" s="18">
        <v>0</v>
      </c>
      <c r="S953">
        <v>1</v>
      </c>
    </row>
    <row r="954" spans="1:19">
      <c r="A954" s="1">
        <v>30</v>
      </c>
      <c r="B954" s="2">
        <v>0.875</v>
      </c>
      <c r="C954" s="17">
        <v>26.5</v>
      </c>
      <c r="D954" s="16">
        <v>18.62</v>
      </c>
      <c r="E954" s="16">
        <v>0.41</v>
      </c>
      <c r="F954" s="16">
        <v>1.08</v>
      </c>
      <c r="G954" s="16">
        <v>7.01</v>
      </c>
      <c r="H954" s="16">
        <v>8.09</v>
      </c>
      <c r="I954" s="16">
        <v>2.48</v>
      </c>
      <c r="J954" s="16">
        <v>29</v>
      </c>
      <c r="K954" s="104" t="s">
        <v>110</v>
      </c>
      <c r="L954" s="17">
        <v>27.3</v>
      </c>
      <c r="M954" s="17">
        <v>72.2</v>
      </c>
      <c r="N954" s="19">
        <v>1010.5</v>
      </c>
      <c r="O954" s="17">
        <v>2</v>
      </c>
      <c r="P954" s="16">
        <v>1.93</v>
      </c>
      <c r="Q954" s="16">
        <v>42.48</v>
      </c>
      <c r="R954" s="18">
        <v>0</v>
      </c>
      <c r="S954">
        <v>1</v>
      </c>
    </row>
    <row r="955" spans="1:19">
      <c r="A955" s="1">
        <v>30</v>
      </c>
      <c r="B955" s="2">
        <v>0.91666666666666696</v>
      </c>
      <c r="C955" s="17">
        <v>26.5</v>
      </c>
      <c r="D955" s="16">
        <v>20.77</v>
      </c>
      <c r="E955" s="16">
        <v>0.37</v>
      </c>
      <c r="F955" s="16">
        <v>1.1299999999999999</v>
      </c>
      <c r="G955" s="16">
        <v>3.34</v>
      </c>
      <c r="H955" s="16">
        <v>4.47</v>
      </c>
      <c r="I955" s="16">
        <v>2.86</v>
      </c>
      <c r="J955" s="16">
        <v>23</v>
      </c>
      <c r="K955" s="104" t="s">
        <v>110</v>
      </c>
      <c r="L955" s="17">
        <v>27.3</v>
      </c>
      <c r="M955" s="17">
        <v>74.099999999999994</v>
      </c>
      <c r="N955" s="19">
        <v>1010.6</v>
      </c>
      <c r="O955" s="17">
        <v>2</v>
      </c>
      <c r="P955" s="16">
        <v>2.16</v>
      </c>
      <c r="Q955" s="16">
        <v>44.42</v>
      </c>
      <c r="R955" s="18">
        <v>0</v>
      </c>
      <c r="S955">
        <v>1</v>
      </c>
    </row>
    <row r="956" spans="1:19">
      <c r="A956" s="1">
        <v>30</v>
      </c>
      <c r="B956" s="2">
        <v>0.95833333333333304</v>
      </c>
      <c r="C956" s="17">
        <v>26.6</v>
      </c>
      <c r="D956" s="16">
        <v>20.309999999999999</v>
      </c>
      <c r="E956" s="16">
        <v>0.35</v>
      </c>
      <c r="F956" s="16">
        <v>1.1000000000000001</v>
      </c>
      <c r="G956" s="16">
        <v>2.06</v>
      </c>
      <c r="H956" s="16">
        <v>3.15</v>
      </c>
      <c r="I956" s="16">
        <v>2.82</v>
      </c>
      <c r="J956" s="16">
        <v>17</v>
      </c>
      <c r="K956" s="104" t="s">
        <v>110</v>
      </c>
      <c r="L956" s="17">
        <v>27.3</v>
      </c>
      <c r="M956" s="17">
        <v>75.599999999999994</v>
      </c>
      <c r="N956" s="19">
        <v>1010.4</v>
      </c>
      <c r="O956" s="17">
        <v>2</v>
      </c>
      <c r="P956" s="16">
        <v>2.4300000000000002</v>
      </c>
      <c r="Q956" s="16">
        <v>48.69</v>
      </c>
      <c r="R956" s="18">
        <v>0</v>
      </c>
      <c r="S956">
        <v>1</v>
      </c>
    </row>
    <row r="958" spans="1:19">
      <c r="A958" s="169" t="s">
        <v>39</v>
      </c>
      <c r="B958" s="170"/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</row>
    <row r="959" spans="1:19">
      <c r="A959" s="167" t="s">
        <v>2</v>
      </c>
      <c r="B959" s="168"/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24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</row>
    <row r="960" spans="1:19">
      <c r="A960" s="163" t="s">
        <v>3</v>
      </c>
      <c r="B960" s="164"/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</row>
    <row r="961" spans="1:19">
      <c r="A961" s="165" t="s">
        <v>4</v>
      </c>
      <c r="B961" s="166"/>
      <c r="C961" s="17">
        <v>0</v>
      </c>
      <c r="D961" s="17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</row>
    <row r="962" spans="1:19">
      <c r="A962" s="173" t="s">
        <v>27</v>
      </c>
      <c r="B962" s="174"/>
      <c r="C962" s="20">
        <f t="shared" ref="C962:R962" si="29">24-C958-C959-C960-C961</f>
        <v>24</v>
      </c>
      <c r="D962" s="20">
        <f t="shared" si="29"/>
        <v>24</v>
      </c>
      <c r="E962" s="20">
        <f t="shared" si="29"/>
        <v>24</v>
      </c>
      <c r="F962" s="20">
        <f t="shared" si="29"/>
        <v>24</v>
      </c>
      <c r="G962" s="20">
        <f t="shared" si="29"/>
        <v>24</v>
      </c>
      <c r="H962" s="20">
        <f t="shared" si="29"/>
        <v>24</v>
      </c>
      <c r="I962" s="20">
        <f t="shared" si="29"/>
        <v>24</v>
      </c>
      <c r="J962" s="20">
        <f t="shared" si="29"/>
        <v>24</v>
      </c>
      <c r="K962" s="20">
        <f t="shared" si="29"/>
        <v>0</v>
      </c>
      <c r="L962" s="20">
        <f t="shared" si="29"/>
        <v>24</v>
      </c>
      <c r="M962" s="20">
        <f t="shared" si="29"/>
        <v>24</v>
      </c>
      <c r="N962" s="20">
        <f t="shared" si="29"/>
        <v>24</v>
      </c>
      <c r="O962" s="20">
        <f t="shared" si="29"/>
        <v>24</v>
      </c>
      <c r="P962" s="20">
        <f t="shared" si="29"/>
        <v>24</v>
      </c>
      <c r="Q962" s="20">
        <f t="shared" si="29"/>
        <v>24</v>
      </c>
      <c r="R962" s="20">
        <f t="shared" si="29"/>
        <v>24</v>
      </c>
    </row>
    <row r="963" spans="1:19">
      <c r="A963" s="175" t="s">
        <v>28</v>
      </c>
      <c r="B963" s="176"/>
      <c r="C963" s="21">
        <f>C962/(SUM(S933:S956))</f>
        <v>1</v>
      </c>
      <c r="D963" s="21">
        <f>D962/(SUM(S933:S956))</f>
        <v>1</v>
      </c>
      <c r="E963" s="21">
        <f>E962/(SUM(S933:S956))</f>
        <v>1</v>
      </c>
      <c r="F963" s="21">
        <f>F962/(SUM(S933:S956))</f>
        <v>1</v>
      </c>
      <c r="G963" s="21">
        <f>G962/(SUM(S933:S956))</f>
        <v>1</v>
      </c>
      <c r="H963" s="21">
        <f>H962/(SUM(S933:S956))</f>
        <v>1</v>
      </c>
      <c r="I963" s="21">
        <f>I962/(SUM(S933:S956))</f>
        <v>1</v>
      </c>
      <c r="J963" s="21">
        <f>J962/(SUM(S933:S956))</f>
        <v>1</v>
      </c>
      <c r="K963" s="21">
        <f>K962/(SUM(S933:S956))</f>
        <v>0</v>
      </c>
      <c r="L963" s="21">
        <f>L962/(SUM(S933:S956))</f>
        <v>1</v>
      </c>
      <c r="M963" s="21">
        <f>M962/(SUM(S933:S956))</f>
        <v>1</v>
      </c>
      <c r="N963" s="21">
        <f>N962/(SUM(S933:S956))</f>
        <v>1</v>
      </c>
      <c r="O963" s="21">
        <f>O962/(SUM(S933:S956))</f>
        <v>1</v>
      </c>
      <c r="P963" s="21">
        <f>P962/(SUM(S933:S956))</f>
        <v>1</v>
      </c>
      <c r="Q963" s="21">
        <f>Q962/(SUM(S933:S956))</f>
        <v>1</v>
      </c>
      <c r="R963" s="21">
        <f>R962/(SUM(S933:S956))</f>
        <v>1</v>
      </c>
    </row>
    <row r="965" spans="1:19">
      <c r="A965" s="1">
        <v>31</v>
      </c>
      <c r="B965" s="2">
        <v>0</v>
      </c>
      <c r="C965" s="17">
        <v>26.6</v>
      </c>
      <c r="D965" s="16">
        <v>20.83</v>
      </c>
      <c r="E965" s="16">
        <v>0.36</v>
      </c>
      <c r="F965" s="16">
        <v>1.25</v>
      </c>
      <c r="G965" s="16">
        <v>1.64</v>
      </c>
      <c r="H965" s="16">
        <v>2.89</v>
      </c>
      <c r="I965" s="16">
        <v>2.71</v>
      </c>
      <c r="J965" s="16">
        <v>20</v>
      </c>
      <c r="K965" s="104" t="s">
        <v>110</v>
      </c>
      <c r="L965" s="17">
        <v>27.4</v>
      </c>
      <c r="M965" s="17">
        <v>75.400000000000006</v>
      </c>
      <c r="N965" s="19">
        <v>1009.7</v>
      </c>
      <c r="O965" s="17">
        <v>2</v>
      </c>
      <c r="P965" s="17">
        <v>2.57</v>
      </c>
      <c r="Q965" s="16">
        <v>56.65</v>
      </c>
      <c r="R965" s="18">
        <v>0</v>
      </c>
      <c r="S965">
        <v>1</v>
      </c>
    </row>
    <row r="966" spans="1:19">
      <c r="A966" s="1">
        <v>31</v>
      </c>
      <c r="B966" s="2">
        <v>4.1666666666666664E-2</v>
      </c>
      <c r="C966" s="17">
        <v>26.6</v>
      </c>
      <c r="D966" s="16">
        <v>20.45</v>
      </c>
      <c r="E966" s="16">
        <v>0.31</v>
      </c>
      <c r="F966" s="16">
        <v>1.31</v>
      </c>
      <c r="G966" s="16">
        <v>1.06</v>
      </c>
      <c r="H966" s="16">
        <v>2.37</v>
      </c>
      <c r="I966" s="16">
        <v>2.35</v>
      </c>
      <c r="J966" s="16">
        <v>16</v>
      </c>
      <c r="K966" s="104" t="s">
        <v>110</v>
      </c>
      <c r="L966" s="17">
        <v>27.2</v>
      </c>
      <c r="M966" s="17">
        <v>77.5</v>
      </c>
      <c r="N966" s="19">
        <v>1009.2</v>
      </c>
      <c r="O966" s="17">
        <v>2</v>
      </c>
      <c r="P966" s="17">
        <v>2.76</v>
      </c>
      <c r="Q966" s="16">
        <v>61.66</v>
      </c>
      <c r="R966" s="18">
        <v>0</v>
      </c>
      <c r="S966">
        <v>1</v>
      </c>
    </row>
    <row r="967" spans="1:19">
      <c r="A967" s="1">
        <v>31</v>
      </c>
      <c r="B967" s="2">
        <v>8.3333333333333301E-2</v>
      </c>
      <c r="C967" s="17">
        <v>26.7</v>
      </c>
      <c r="D967" s="16">
        <v>18.96</v>
      </c>
      <c r="E967" s="16">
        <v>0.28999999999999998</v>
      </c>
      <c r="F967" s="16">
        <v>1.1000000000000001</v>
      </c>
      <c r="G967" s="16">
        <v>0.76</v>
      </c>
      <c r="H967" s="16">
        <v>1.86</v>
      </c>
      <c r="I967" s="16">
        <v>2.25</v>
      </c>
      <c r="J967" s="16">
        <v>15</v>
      </c>
      <c r="K967" s="104" t="s">
        <v>110</v>
      </c>
      <c r="L967" s="17">
        <v>27</v>
      </c>
      <c r="M967" s="17">
        <v>77.599999999999994</v>
      </c>
      <c r="N967" s="19">
        <v>1008.7</v>
      </c>
      <c r="O967" s="17">
        <v>2</v>
      </c>
      <c r="P967" s="17">
        <v>2.09</v>
      </c>
      <c r="Q967" s="16">
        <v>65.39</v>
      </c>
      <c r="R967" s="18">
        <v>0</v>
      </c>
      <c r="S967">
        <v>1</v>
      </c>
    </row>
    <row r="968" spans="1:19">
      <c r="A968" s="1">
        <v>31</v>
      </c>
      <c r="B968" s="2">
        <v>0.125</v>
      </c>
      <c r="C968" s="17">
        <v>26.7</v>
      </c>
      <c r="D968" s="16">
        <v>18.18</v>
      </c>
      <c r="E968" s="16">
        <v>0.3</v>
      </c>
      <c r="F968" s="16">
        <v>1.0900000000000001</v>
      </c>
      <c r="G968" s="16">
        <v>0.92</v>
      </c>
      <c r="H968" s="16">
        <v>2</v>
      </c>
      <c r="I968" s="16">
        <v>1.64</v>
      </c>
      <c r="J968" s="16">
        <v>21</v>
      </c>
      <c r="K968" s="104" t="s">
        <v>110</v>
      </c>
      <c r="L968" s="17">
        <v>27</v>
      </c>
      <c r="M968" s="17">
        <v>77.5</v>
      </c>
      <c r="N968" s="19">
        <v>1008.6</v>
      </c>
      <c r="O968" s="17">
        <v>3</v>
      </c>
      <c r="P968" s="17">
        <v>1.62</v>
      </c>
      <c r="Q968" s="16">
        <v>80.67</v>
      </c>
      <c r="R968" s="18">
        <v>0</v>
      </c>
      <c r="S968">
        <v>1</v>
      </c>
    </row>
    <row r="969" spans="1:19">
      <c r="A969" s="1">
        <v>31</v>
      </c>
      <c r="B969" s="2">
        <v>0.16666666666666699</v>
      </c>
      <c r="C969" s="17">
        <v>26.7</v>
      </c>
      <c r="D969" s="16">
        <v>18.920000000000002</v>
      </c>
      <c r="E969" s="16">
        <v>0.28999999999999998</v>
      </c>
      <c r="F969" s="16">
        <v>1.1000000000000001</v>
      </c>
      <c r="G969" s="16">
        <v>0.92</v>
      </c>
      <c r="H969" s="16">
        <v>2.02</v>
      </c>
      <c r="I969" s="16">
        <v>1.76</v>
      </c>
      <c r="J969" s="16">
        <v>15</v>
      </c>
      <c r="K969" s="104" t="s">
        <v>110</v>
      </c>
      <c r="L969" s="17">
        <v>27.1</v>
      </c>
      <c r="M969" s="17">
        <v>76.8</v>
      </c>
      <c r="N969" s="19">
        <v>1008.8</v>
      </c>
      <c r="O969" s="17">
        <v>3</v>
      </c>
      <c r="P969" s="17">
        <v>2.39</v>
      </c>
      <c r="Q969" s="16">
        <v>74.010000000000005</v>
      </c>
      <c r="R969" s="18">
        <v>0</v>
      </c>
      <c r="S969">
        <v>1</v>
      </c>
    </row>
    <row r="970" spans="1:19">
      <c r="A970" s="1">
        <v>31</v>
      </c>
      <c r="B970" s="2">
        <v>0.20833333333333301</v>
      </c>
      <c r="C970" s="17">
        <v>26.6</v>
      </c>
      <c r="D970" s="16">
        <v>19.600000000000001</v>
      </c>
      <c r="E970" s="16">
        <v>0.28000000000000003</v>
      </c>
      <c r="F970" s="16">
        <v>0.99</v>
      </c>
      <c r="G970" s="16">
        <v>0.83</v>
      </c>
      <c r="H970" s="16">
        <v>1.82</v>
      </c>
      <c r="I970" s="16">
        <v>1.9</v>
      </c>
      <c r="J970" s="16">
        <v>21</v>
      </c>
      <c r="K970" s="104" t="s">
        <v>110</v>
      </c>
      <c r="L970" s="17">
        <v>27.2</v>
      </c>
      <c r="M970" s="17">
        <v>76.599999999999994</v>
      </c>
      <c r="N970" s="19">
        <v>1009.1</v>
      </c>
      <c r="O970" s="17">
        <v>2</v>
      </c>
      <c r="P970" s="17">
        <v>2.41</v>
      </c>
      <c r="Q970" s="16">
        <v>66.290000000000006</v>
      </c>
      <c r="R970" s="18">
        <v>0</v>
      </c>
      <c r="S970">
        <v>1</v>
      </c>
    </row>
    <row r="971" spans="1:19">
      <c r="A971" s="1">
        <v>31</v>
      </c>
      <c r="B971" s="2">
        <v>0.25</v>
      </c>
      <c r="C971" s="17">
        <v>26.6</v>
      </c>
      <c r="D971" s="16">
        <v>16.21</v>
      </c>
      <c r="E971" s="16">
        <v>0.31</v>
      </c>
      <c r="F971" s="16">
        <v>1.37</v>
      </c>
      <c r="G971" s="16">
        <v>2.37</v>
      </c>
      <c r="H971" s="16">
        <v>3.73</v>
      </c>
      <c r="I971" s="16">
        <v>2.33</v>
      </c>
      <c r="J971" s="16">
        <v>20</v>
      </c>
      <c r="K971" s="104" t="s">
        <v>110</v>
      </c>
      <c r="L971" s="17">
        <v>26.7</v>
      </c>
      <c r="M971" s="17">
        <v>80.8</v>
      </c>
      <c r="N971" s="19">
        <v>1009.5</v>
      </c>
      <c r="O971" s="17">
        <v>30</v>
      </c>
      <c r="P971" s="17">
        <v>1.92</v>
      </c>
      <c r="Q971" s="16">
        <v>92.37</v>
      </c>
      <c r="R971" s="18">
        <v>0</v>
      </c>
      <c r="S971">
        <v>1</v>
      </c>
    </row>
    <row r="972" spans="1:19">
      <c r="A972" s="1">
        <v>31</v>
      </c>
      <c r="B972" s="2">
        <v>0.29166666666666702</v>
      </c>
      <c r="C972" s="17">
        <v>26.5</v>
      </c>
      <c r="D972" s="16">
        <v>15.13</v>
      </c>
      <c r="E972" s="16">
        <v>0.33</v>
      </c>
      <c r="F972" s="16">
        <v>2.63</v>
      </c>
      <c r="G972" s="16">
        <v>4.33</v>
      </c>
      <c r="H972" s="16">
        <v>6.96</v>
      </c>
      <c r="I972" s="16">
        <v>2.02</v>
      </c>
      <c r="J972" s="16">
        <v>22</v>
      </c>
      <c r="K972" s="104" t="s">
        <v>110</v>
      </c>
      <c r="L972" s="17">
        <v>27.5</v>
      </c>
      <c r="M972" s="17">
        <v>76.8</v>
      </c>
      <c r="N972" s="19">
        <v>1010</v>
      </c>
      <c r="O972" s="17">
        <v>198</v>
      </c>
      <c r="P972" s="17">
        <v>2.67</v>
      </c>
      <c r="Q972" s="16">
        <v>94.9</v>
      </c>
      <c r="R972" s="18">
        <v>0</v>
      </c>
      <c r="S972">
        <v>1</v>
      </c>
    </row>
    <row r="973" spans="1:19">
      <c r="A973" s="1">
        <v>31</v>
      </c>
      <c r="B973" s="2">
        <v>0.33333333333333298</v>
      </c>
      <c r="C973" s="17">
        <v>26</v>
      </c>
      <c r="D973" s="16">
        <v>19.28</v>
      </c>
      <c r="E973" s="16">
        <v>0.31</v>
      </c>
      <c r="F973" s="16">
        <v>2.1</v>
      </c>
      <c r="G973" s="16">
        <v>2.06</v>
      </c>
      <c r="H973" s="16">
        <v>4.16</v>
      </c>
      <c r="I973" s="16">
        <v>1.9</v>
      </c>
      <c r="J973" s="16">
        <v>20</v>
      </c>
      <c r="K973" s="104" t="s">
        <v>110</v>
      </c>
      <c r="L973" s="17">
        <v>28.5</v>
      </c>
      <c r="M973" s="17">
        <v>71.5</v>
      </c>
      <c r="N973" s="19">
        <v>1010.6</v>
      </c>
      <c r="O973" s="17">
        <v>307</v>
      </c>
      <c r="P973" s="16">
        <v>3.55</v>
      </c>
      <c r="Q973" s="16">
        <v>71.63</v>
      </c>
      <c r="R973" s="18">
        <v>0.6</v>
      </c>
      <c r="S973">
        <v>1</v>
      </c>
    </row>
    <row r="974" spans="1:19">
      <c r="A974" s="1">
        <v>31</v>
      </c>
      <c r="B974" s="2">
        <v>0.375</v>
      </c>
      <c r="C974" s="17">
        <v>26.3</v>
      </c>
      <c r="D974" s="16">
        <v>20.22</v>
      </c>
      <c r="E974" s="16">
        <v>0.33</v>
      </c>
      <c r="F974" s="16">
        <v>2.02</v>
      </c>
      <c r="G974" s="16">
        <v>2.2000000000000002</v>
      </c>
      <c r="H974" s="16">
        <v>4.22</v>
      </c>
      <c r="I974" s="16">
        <v>1.97</v>
      </c>
      <c r="J974" s="16">
        <v>24</v>
      </c>
      <c r="K974" s="104" t="s">
        <v>110</v>
      </c>
      <c r="L974" s="17">
        <v>28.4</v>
      </c>
      <c r="M974" s="17">
        <v>72.400000000000006</v>
      </c>
      <c r="N974" s="19">
        <v>1011</v>
      </c>
      <c r="O974" s="17">
        <v>571</v>
      </c>
      <c r="P974" s="16">
        <v>3.52</v>
      </c>
      <c r="Q974" s="16">
        <v>48.16</v>
      </c>
      <c r="R974" s="18">
        <v>0</v>
      </c>
      <c r="S974">
        <v>1</v>
      </c>
    </row>
    <row r="975" spans="1:19">
      <c r="A975" s="1">
        <v>31</v>
      </c>
      <c r="B975" s="2">
        <v>0.41666666666666702</v>
      </c>
      <c r="C975" s="17">
        <v>26.1</v>
      </c>
      <c r="D975" s="16">
        <v>23.58</v>
      </c>
      <c r="E975" s="16">
        <v>0.33</v>
      </c>
      <c r="F975" s="16">
        <v>1.86</v>
      </c>
      <c r="G975" s="16">
        <v>1.87</v>
      </c>
      <c r="H975" s="16">
        <v>3.73</v>
      </c>
      <c r="I975" s="16">
        <v>2.29</v>
      </c>
      <c r="J975" s="16">
        <v>27</v>
      </c>
      <c r="K975" s="104" t="s">
        <v>110</v>
      </c>
      <c r="L975" s="17">
        <v>29.8</v>
      </c>
      <c r="M975" s="17">
        <v>63.1</v>
      </c>
      <c r="N975" s="19">
        <v>1010.9</v>
      </c>
      <c r="O975" s="17">
        <v>950</v>
      </c>
      <c r="P975" s="16">
        <v>4.7</v>
      </c>
      <c r="Q975" s="16">
        <v>59.2</v>
      </c>
      <c r="R975" s="18">
        <v>0</v>
      </c>
      <c r="S975">
        <v>1</v>
      </c>
    </row>
    <row r="976" spans="1:19">
      <c r="A976" s="1">
        <v>31</v>
      </c>
      <c r="B976" s="2">
        <v>0.45833333333333298</v>
      </c>
      <c r="C976" s="17">
        <v>26.2</v>
      </c>
      <c r="D976" s="16">
        <v>23.15</v>
      </c>
      <c r="E976" s="16">
        <v>0.35</v>
      </c>
      <c r="F976" s="16">
        <v>1.82</v>
      </c>
      <c r="G976" s="16">
        <v>1.61</v>
      </c>
      <c r="H976" s="16">
        <v>3.43</v>
      </c>
      <c r="I976" s="16">
        <v>1.7</v>
      </c>
      <c r="J976" s="16">
        <v>33</v>
      </c>
      <c r="K976" s="104" t="s">
        <v>110</v>
      </c>
      <c r="L976" s="17">
        <v>30.5</v>
      </c>
      <c r="M976" s="17">
        <v>60.5</v>
      </c>
      <c r="N976" s="19">
        <v>1010.6</v>
      </c>
      <c r="O976" s="17">
        <v>946</v>
      </c>
      <c r="P976" s="16">
        <v>4.45</v>
      </c>
      <c r="Q976" s="16">
        <v>66.05</v>
      </c>
      <c r="R976" s="18">
        <v>0</v>
      </c>
      <c r="S976">
        <v>1</v>
      </c>
    </row>
    <row r="977" spans="1:19">
      <c r="A977" s="1">
        <v>31</v>
      </c>
      <c r="B977" s="2">
        <v>0.5</v>
      </c>
      <c r="C977" s="17">
        <v>26.2</v>
      </c>
      <c r="D977" s="16">
        <v>21.62</v>
      </c>
      <c r="E977" s="16">
        <v>0.31</v>
      </c>
      <c r="F977" s="16">
        <v>1.92</v>
      </c>
      <c r="G977" s="16">
        <v>1.26</v>
      </c>
      <c r="H977" s="16">
        <v>3.18</v>
      </c>
      <c r="I977" s="16">
        <v>2</v>
      </c>
      <c r="J977" s="16">
        <v>16</v>
      </c>
      <c r="K977" s="104" t="s">
        <v>110</v>
      </c>
      <c r="L977" s="17">
        <v>30.6</v>
      </c>
      <c r="M977" s="17">
        <v>58.1</v>
      </c>
      <c r="N977" s="19">
        <v>1009.9</v>
      </c>
      <c r="O977" s="17">
        <v>892</v>
      </c>
      <c r="P977" s="16">
        <v>4.8</v>
      </c>
      <c r="Q977" s="16">
        <v>58.64</v>
      </c>
      <c r="R977" s="18">
        <v>0</v>
      </c>
      <c r="S977">
        <v>1</v>
      </c>
    </row>
    <row r="978" spans="1:19">
      <c r="A978" s="1">
        <v>31</v>
      </c>
      <c r="B978" s="2">
        <v>0.54166666666666696</v>
      </c>
      <c r="C978" s="17">
        <v>26</v>
      </c>
      <c r="D978" s="16">
        <v>21.04</v>
      </c>
      <c r="E978" s="16">
        <v>0.3</v>
      </c>
      <c r="F978" s="16">
        <v>1.66</v>
      </c>
      <c r="G978" s="16">
        <v>1.1299999999999999</v>
      </c>
      <c r="H978" s="16">
        <v>2.79</v>
      </c>
      <c r="I978" s="16">
        <v>1.91</v>
      </c>
      <c r="J978" s="16">
        <v>13</v>
      </c>
      <c r="K978" s="104" t="s">
        <v>110</v>
      </c>
      <c r="L978" s="17">
        <v>30.5</v>
      </c>
      <c r="M978" s="17">
        <v>58.2</v>
      </c>
      <c r="N978" s="19">
        <v>1009.1</v>
      </c>
      <c r="O978" s="17">
        <v>822</v>
      </c>
      <c r="P978" s="16">
        <v>5</v>
      </c>
      <c r="Q978" s="16">
        <v>58.94</v>
      </c>
      <c r="R978" s="18">
        <v>0</v>
      </c>
      <c r="S978">
        <v>1</v>
      </c>
    </row>
    <row r="979" spans="1:19">
      <c r="A979" s="1">
        <v>31</v>
      </c>
      <c r="B979" s="2">
        <v>0.58333333333333304</v>
      </c>
      <c r="C979" s="17">
        <v>25.9</v>
      </c>
      <c r="D979" s="16">
        <v>21.05</v>
      </c>
      <c r="E979" s="16">
        <v>0.31</v>
      </c>
      <c r="F979" s="16">
        <v>1.79</v>
      </c>
      <c r="G979" s="16">
        <v>1.19</v>
      </c>
      <c r="H979" s="16">
        <v>2.99</v>
      </c>
      <c r="I979" s="16">
        <v>1.81</v>
      </c>
      <c r="J979" s="16">
        <v>14</v>
      </c>
      <c r="K979" s="104" t="s">
        <v>110</v>
      </c>
      <c r="L979" s="17">
        <v>30.3</v>
      </c>
      <c r="M979" s="17">
        <v>60.4</v>
      </c>
      <c r="N979" s="19">
        <v>1008.3</v>
      </c>
      <c r="O979" s="17">
        <v>831</v>
      </c>
      <c r="P979" s="16">
        <v>4.75</v>
      </c>
      <c r="Q979" s="16">
        <v>60.85</v>
      </c>
      <c r="R979" s="18">
        <v>0</v>
      </c>
      <c r="S979">
        <v>1</v>
      </c>
    </row>
    <row r="980" spans="1:19">
      <c r="A980" s="1">
        <v>31</v>
      </c>
      <c r="B980" s="2">
        <v>0.625</v>
      </c>
      <c r="C980" s="17">
        <v>26.7</v>
      </c>
      <c r="D980" s="16">
        <v>20.18</v>
      </c>
      <c r="E980" s="16">
        <v>0.31</v>
      </c>
      <c r="F980" s="16">
        <v>1.63</v>
      </c>
      <c r="G980" s="16">
        <v>1.1499999999999999</v>
      </c>
      <c r="H980" s="16">
        <v>2.78</v>
      </c>
      <c r="I980" s="16">
        <v>1.78</v>
      </c>
      <c r="J980" s="16">
        <v>12</v>
      </c>
      <c r="K980" s="104" t="s">
        <v>110</v>
      </c>
      <c r="L980" s="17">
        <v>30.2</v>
      </c>
      <c r="M980" s="17">
        <v>62</v>
      </c>
      <c r="N980" s="19">
        <v>1007.8</v>
      </c>
      <c r="O980" s="17">
        <v>610</v>
      </c>
      <c r="P980" s="16">
        <v>4.3600000000000003</v>
      </c>
      <c r="Q980" s="16">
        <v>50.94</v>
      </c>
      <c r="R980" s="18">
        <v>0</v>
      </c>
      <c r="S980">
        <v>1</v>
      </c>
    </row>
    <row r="981" spans="1:19">
      <c r="A981" s="1">
        <v>31</v>
      </c>
      <c r="B981" s="2">
        <v>0.66666666666666696</v>
      </c>
      <c r="C981" s="17">
        <v>26.6</v>
      </c>
      <c r="D981" s="16">
        <v>20.05</v>
      </c>
      <c r="E981" s="16">
        <v>0.32</v>
      </c>
      <c r="F981" s="16">
        <v>1.92</v>
      </c>
      <c r="G981" s="16">
        <v>1.5</v>
      </c>
      <c r="H981" s="16">
        <v>3.42</v>
      </c>
      <c r="I981" s="16">
        <v>1.44</v>
      </c>
      <c r="J981" s="16">
        <v>14</v>
      </c>
      <c r="K981" s="104" t="s">
        <v>110</v>
      </c>
      <c r="L981" s="17">
        <v>29.9</v>
      </c>
      <c r="M981" s="17">
        <v>63.5</v>
      </c>
      <c r="N981" s="19">
        <v>1007.9</v>
      </c>
      <c r="O981" s="17">
        <v>359</v>
      </c>
      <c r="P981" s="16">
        <v>4.01</v>
      </c>
      <c r="Q981" s="16">
        <v>46.8</v>
      </c>
      <c r="R981" s="18">
        <v>0</v>
      </c>
      <c r="S981">
        <v>1</v>
      </c>
    </row>
    <row r="982" spans="1:19">
      <c r="A982" s="1">
        <v>31</v>
      </c>
      <c r="B982" s="2">
        <v>0.70833333333333304</v>
      </c>
      <c r="C982" s="17">
        <v>26.4</v>
      </c>
      <c r="D982" s="16">
        <v>22.26</v>
      </c>
      <c r="E982" s="16">
        <v>0.31</v>
      </c>
      <c r="F982" s="16">
        <v>1.49</v>
      </c>
      <c r="G982" s="16">
        <v>1.45</v>
      </c>
      <c r="H982" s="16">
        <v>2.94</v>
      </c>
      <c r="I982" s="16">
        <v>1.66</v>
      </c>
      <c r="J982" s="16">
        <v>12</v>
      </c>
      <c r="K982" s="104" t="s">
        <v>110</v>
      </c>
      <c r="L982" s="17">
        <v>29</v>
      </c>
      <c r="M982" s="17">
        <v>68.5</v>
      </c>
      <c r="N982" s="19">
        <v>1008.2</v>
      </c>
      <c r="O982" s="17">
        <v>136</v>
      </c>
      <c r="P982" s="16">
        <v>3.84</v>
      </c>
      <c r="Q982" s="16">
        <v>44.05</v>
      </c>
      <c r="R982" s="18">
        <v>0</v>
      </c>
      <c r="S982">
        <v>1</v>
      </c>
    </row>
    <row r="983" spans="1:19">
      <c r="A983" s="1">
        <v>31</v>
      </c>
      <c r="B983" s="2">
        <v>0.75</v>
      </c>
      <c r="C983" s="17">
        <v>26.3</v>
      </c>
      <c r="D983" s="16">
        <v>23.06</v>
      </c>
      <c r="E983" s="16">
        <v>0.3</v>
      </c>
      <c r="F983" s="16">
        <v>1.1599999999999999</v>
      </c>
      <c r="G983" s="16">
        <v>1.62</v>
      </c>
      <c r="H983" s="16">
        <v>2.79</v>
      </c>
      <c r="I983" s="16">
        <v>1.88</v>
      </c>
      <c r="J983" s="16">
        <v>13</v>
      </c>
      <c r="K983" s="104" t="s">
        <v>110</v>
      </c>
      <c r="L983" s="17">
        <v>28.2</v>
      </c>
      <c r="M983" s="17">
        <v>73.7</v>
      </c>
      <c r="N983" s="19">
        <v>1008.4</v>
      </c>
      <c r="O983" s="17">
        <v>8</v>
      </c>
      <c r="P983" s="16">
        <v>3.32</v>
      </c>
      <c r="Q983" s="16">
        <v>42.28</v>
      </c>
      <c r="R983" s="18">
        <v>0</v>
      </c>
      <c r="S983">
        <v>1</v>
      </c>
    </row>
    <row r="984" spans="1:19">
      <c r="A984" s="1">
        <v>31</v>
      </c>
      <c r="B984" s="2">
        <v>0.79166666666666696</v>
      </c>
      <c r="C984" s="17">
        <v>26.5</v>
      </c>
      <c r="D984" s="16">
        <v>19.5</v>
      </c>
      <c r="E984" s="16">
        <v>0.31</v>
      </c>
      <c r="F984" s="16">
        <v>1.1399999999999999</v>
      </c>
      <c r="G984" s="16">
        <v>2.34</v>
      </c>
      <c r="H984" s="16">
        <v>3.48</v>
      </c>
      <c r="I984" s="16">
        <v>2.14</v>
      </c>
      <c r="J984" s="16">
        <v>18</v>
      </c>
      <c r="K984" s="104" t="s">
        <v>110</v>
      </c>
      <c r="L984" s="17">
        <v>27.8</v>
      </c>
      <c r="M984" s="17">
        <v>75.7</v>
      </c>
      <c r="N984" s="19">
        <v>1008.8</v>
      </c>
      <c r="O984" s="17">
        <v>2</v>
      </c>
      <c r="P984" s="16">
        <v>2.56</v>
      </c>
      <c r="Q984" s="16">
        <v>37.340000000000003</v>
      </c>
      <c r="R984" s="18">
        <v>0</v>
      </c>
      <c r="S984">
        <v>1</v>
      </c>
    </row>
    <row r="985" spans="1:19">
      <c r="A985" s="1">
        <v>31</v>
      </c>
      <c r="B985" s="2">
        <v>0.83333333333333304</v>
      </c>
      <c r="C985" s="17">
        <v>26.6</v>
      </c>
      <c r="D985" s="16">
        <v>21.55</v>
      </c>
      <c r="E985" s="16">
        <v>0.3</v>
      </c>
      <c r="F985" s="16">
        <v>1.2</v>
      </c>
      <c r="G985" s="16">
        <v>2.66</v>
      </c>
      <c r="H985" s="16">
        <v>3.86</v>
      </c>
      <c r="I985" s="16">
        <v>2.4500000000000002</v>
      </c>
      <c r="J985" s="16">
        <v>18</v>
      </c>
      <c r="K985" s="104" t="s">
        <v>110</v>
      </c>
      <c r="L985" s="17">
        <v>27.7</v>
      </c>
      <c r="M985" s="17">
        <v>75.7</v>
      </c>
      <c r="N985" s="19">
        <v>1009.5</v>
      </c>
      <c r="O985" s="17">
        <v>2</v>
      </c>
      <c r="P985" s="16">
        <v>2.5099999999999998</v>
      </c>
      <c r="Q985" s="16">
        <v>33.47</v>
      </c>
      <c r="R985" s="18">
        <v>0</v>
      </c>
      <c r="S985">
        <v>1</v>
      </c>
    </row>
    <row r="986" spans="1:19">
      <c r="A986" s="1">
        <v>31</v>
      </c>
      <c r="B986" s="2">
        <v>0.875</v>
      </c>
      <c r="C986" s="17">
        <v>26.6</v>
      </c>
      <c r="D986" s="16">
        <v>19.04</v>
      </c>
      <c r="E986" s="16">
        <v>0.3</v>
      </c>
      <c r="F986" s="16">
        <v>1.1000000000000001</v>
      </c>
      <c r="G986" s="16">
        <v>2.2799999999999998</v>
      </c>
      <c r="H986" s="16">
        <v>3.37</v>
      </c>
      <c r="I986" s="16">
        <v>2.48</v>
      </c>
      <c r="J986" s="16">
        <v>22</v>
      </c>
      <c r="K986" s="104" t="s">
        <v>110</v>
      </c>
      <c r="L986" s="17">
        <v>27.5</v>
      </c>
      <c r="M986" s="17">
        <v>77.099999999999994</v>
      </c>
      <c r="N986" s="19">
        <v>1009.9</v>
      </c>
      <c r="O986" s="17">
        <v>2</v>
      </c>
      <c r="P986" s="16">
        <v>2.1800000000000002</v>
      </c>
      <c r="Q986" s="16">
        <v>44.88</v>
      </c>
      <c r="R986" s="18">
        <v>0</v>
      </c>
      <c r="S986">
        <v>1</v>
      </c>
    </row>
    <row r="987" spans="1:19">
      <c r="A987" s="1">
        <v>31</v>
      </c>
      <c r="B987" s="2">
        <v>0.91666666666666696</v>
      </c>
      <c r="C987" s="17">
        <v>26.7</v>
      </c>
      <c r="D987" s="16">
        <v>17.2</v>
      </c>
      <c r="E987" s="16">
        <v>0.28000000000000003</v>
      </c>
      <c r="F987" s="16">
        <v>1.22</v>
      </c>
      <c r="G987" s="16">
        <v>1.76</v>
      </c>
      <c r="H987" s="16">
        <v>2.98</v>
      </c>
      <c r="I987" s="16">
        <v>2.14</v>
      </c>
      <c r="J987" s="16">
        <v>17</v>
      </c>
      <c r="K987" s="104" t="s">
        <v>110</v>
      </c>
      <c r="L987" s="17">
        <v>27.4</v>
      </c>
      <c r="M987" s="17">
        <v>77.3</v>
      </c>
      <c r="N987" s="19">
        <v>1010.3</v>
      </c>
      <c r="O987" s="17">
        <v>2</v>
      </c>
      <c r="P987" s="16">
        <v>2.2799999999999998</v>
      </c>
      <c r="Q987" s="16">
        <v>48.71</v>
      </c>
      <c r="R987" s="18">
        <v>0</v>
      </c>
      <c r="S987">
        <v>1</v>
      </c>
    </row>
    <row r="988" spans="1:19">
      <c r="A988" s="1">
        <v>31</v>
      </c>
      <c r="B988" s="2">
        <v>0.95833333333333304</v>
      </c>
      <c r="C988" s="17">
        <v>26.6</v>
      </c>
      <c r="D988" s="16">
        <v>17.45</v>
      </c>
      <c r="E988" s="16">
        <v>0.28000000000000003</v>
      </c>
      <c r="F988" s="16">
        <v>1.23</v>
      </c>
      <c r="G988" s="16">
        <v>1.66</v>
      </c>
      <c r="H988" s="16">
        <v>2.89</v>
      </c>
      <c r="I988" s="16">
        <v>2.36</v>
      </c>
      <c r="J988" s="16">
        <v>17</v>
      </c>
      <c r="K988" s="104" t="s">
        <v>110</v>
      </c>
      <c r="L988" s="17">
        <v>27.4</v>
      </c>
      <c r="M988" s="17">
        <v>77.7</v>
      </c>
      <c r="N988" s="19">
        <v>1010.1</v>
      </c>
      <c r="O988" s="17">
        <v>2</v>
      </c>
      <c r="P988" s="16">
        <v>2.44</v>
      </c>
      <c r="Q988" s="16">
        <v>52.76</v>
      </c>
      <c r="R988" s="18">
        <v>0</v>
      </c>
      <c r="S988">
        <v>1</v>
      </c>
    </row>
    <row r="990" spans="1:19">
      <c r="A990" s="169" t="s">
        <v>39</v>
      </c>
      <c r="B990" s="170"/>
      <c r="C990" s="17">
        <v>0</v>
      </c>
      <c r="D990" s="17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</row>
    <row r="991" spans="1:19">
      <c r="A991" s="167" t="s">
        <v>2</v>
      </c>
      <c r="B991" s="168"/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24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</row>
    <row r="992" spans="1:19">
      <c r="A992" s="163" t="s">
        <v>3</v>
      </c>
      <c r="B992" s="164"/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</row>
    <row r="993" spans="1:20">
      <c r="A993" s="165" t="s">
        <v>4</v>
      </c>
      <c r="B993" s="166"/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</row>
    <row r="994" spans="1:20">
      <c r="A994" s="173" t="s">
        <v>27</v>
      </c>
      <c r="B994" s="174"/>
      <c r="C994" s="20">
        <f t="shared" ref="C994:R994" si="30">24-C990-C991-C992-C993</f>
        <v>24</v>
      </c>
      <c r="D994" s="20">
        <f t="shared" si="30"/>
        <v>24</v>
      </c>
      <c r="E994" s="20">
        <f t="shared" si="30"/>
        <v>24</v>
      </c>
      <c r="F994" s="20">
        <f t="shared" si="30"/>
        <v>24</v>
      </c>
      <c r="G994" s="20">
        <f t="shared" si="30"/>
        <v>24</v>
      </c>
      <c r="H994" s="20">
        <f t="shared" si="30"/>
        <v>24</v>
      </c>
      <c r="I994" s="20">
        <f t="shared" si="30"/>
        <v>24</v>
      </c>
      <c r="J994" s="20">
        <f t="shared" si="30"/>
        <v>24</v>
      </c>
      <c r="K994" s="20">
        <f t="shared" si="30"/>
        <v>0</v>
      </c>
      <c r="L994" s="20">
        <f t="shared" si="30"/>
        <v>24</v>
      </c>
      <c r="M994" s="20">
        <f t="shared" si="30"/>
        <v>24</v>
      </c>
      <c r="N994" s="20">
        <f t="shared" si="30"/>
        <v>24</v>
      </c>
      <c r="O994" s="20">
        <f t="shared" si="30"/>
        <v>24</v>
      </c>
      <c r="P994" s="20">
        <f t="shared" si="30"/>
        <v>24</v>
      </c>
      <c r="Q994" s="20">
        <f t="shared" si="30"/>
        <v>24</v>
      </c>
      <c r="R994" s="20">
        <f t="shared" si="30"/>
        <v>24</v>
      </c>
      <c r="S994" s="12">
        <f>SUM(S5:S988)</f>
        <v>744</v>
      </c>
    </row>
    <row r="995" spans="1:20">
      <c r="A995" s="175" t="s">
        <v>28</v>
      </c>
      <c r="B995" s="176"/>
      <c r="C995" s="21">
        <f>C994/(SUM(S965:S988))</f>
        <v>1</v>
      </c>
      <c r="D995" s="21">
        <f>D994/(SUM(S965:S988))</f>
        <v>1</v>
      </c>
      <c r="E995" s="21">
        <f>E994/(SUM(S965:S988))</f>
        <v>1</v>
      </c>
      <c r="F995" s="21">
        <f>F994/(SUM(S965:S988))</f>
        <v>1</v>
      </c>
      <c r="G995" s="21">
        <f>G994/(SUM(S965:S988))</f>
        <v>1</v>
      </c>
      <c r="H995" s="21">
        <f>H994/(SUM(S965:S988))</f>
        <v>1</v>
      </c>
      <c r="I995" s="21">
        <f>I994/(SUM(S965:S988))</f>
        <v>1</v>
      </c>
      <c r="J995" s="21">
        <f>J994/(SUM(S965:S988))</f>
        <v>1</v>
      </c>
      <c r="K995" s="21">
        <f>K994/(SUM(S965:S988))</f>
        <v>0</v>
      </c>
      <c r="L995" s="21">
        <f>L994/(SUM(S965:S988))</f>
        <v>1</v>
      </c>
      <c r="M995" s="21">
        <f>M994/(SUM(S965:S988))</f>
        <v>1</v>
      </c>
      <c r="N995" s="21">
        <f>N994/(SUM(S965:S988))</f>
        <v>1</v>
      </c>
      <c r="O995" s="21">
        <f>O994/(SUM(S965:S988))</f>
        <v>1</v>
      </c>
      <c r="P995" s="21">
        <f>P994/(SUM(S965:S988))</f>
        <v>1</v>
      </c>
      <c r="Q995" s="21">
        <f>Q994/(SUM(S965:S988))</f>
        <v>1</v>
      </c>
      <c r="R995" s="21">
        <f>R994/(SUM(S965:S988))</f>
        <v>1</v>
      </c>
    </row>
    <row r="998" spans="1:20">
      <c r="A998" s="171" t="s">
        <v>35</v>
      </c>
      <c r="B998" s="171"/>
      <c r="C998" s="11">
        <f>S994</f>
        <v>744</v>
      </c>
      <c r="D998" s="11">
        <f>S994</f>
        <v>744</v>
      </c>
      <c r="E998" s="11">
        <f>S994</f>
        <v>744</v>
      </c>
      <c r="F998" s="11">
        <f>S994</f>
        <v>744</v>
      </c>
      <c r="G998" s="11">
        <f>S994</f>
        <v>744</v>
      </c>
      <c r="H998" s="11">
        <f>S994</f>
        <v>744</v>
      </c>
      <c r="I998" s="11">
        <f>S994</f>
        <v>744</v>
      </c>
      <c r="J998" s="11">
        <f>S994</f>
        <v>744</v>
      </c>
      <c r="K998" s="11">
        <f>S994</f>
        <v>744</v>
      </c>
      <c r="L998" s="11">
        <f>S994</f>
        <v>744</v>
      </c>
      <c r="M998" s="11">
        <f>S994</f>
        <v>744</v>
      </c>
      <c r="N998" s="11">
        <f>S994</f>
        <v>744</v>
      </c>
      <c r="O998" s="11">
        <f>S994</f>
        <v>744</v>
      </c>
      <c r="P998" s="11">
        <f>S994</f>
        <v>744</v>
      </c>
      <c r="Q998" s="11">
        <f>S994</f>
        <v>744</v>
      </c>
      <c r="R998" s="11">
        <f>S994</f>
        <v>744</v>
      </c>
      <c r="S998" s="11"/>
      <c r="T998" s="11">
        <f>SUM(C998:R998)</f>
        <v>11904</v>
      </c>
    </row>
    <row r="1000" spans="1:20">
      <c r="A1000" s="170" t="s">
        <v>0</v>
      </c>
      <c r="B1000" s="170"/>
      <c r="C1000" s="29">
        <f>SUM(C30,C62,C94,C126,C158,C190,C222,C254,C286,C318,C350,C382,C414,C446,C478,C510,C542,C574,C606,C638,C670,C702,C734,C766,C798,C830,C862,C894,C926,C958,C990)</f>
        <v>2</v>
      </c>
      <c r="D1000" s="29">
        <f t="shared" ref="D1000:R1000" si="31">SUM(D30,D62,D94,D126,D158,D190,D222,D254,D286,D318,D350,D382,D414,D446,D478,D510,D542,D574,D606,D638,D670,D702,D734,D766,D798,D830,D862,D894,D926,D958,D990)</f>
        <v>0</v>
      </c>
      <c r="E1000" s="29">
        <f t="shared" si="31"/>
        <v>0</v>
      </c>
      <c r="F1000" s="29">
        <f t="shared" si="31"/>
        <v>0</v>
      </c>
      <c r="G1000" s="29">
        <f t="shared" si="31"/>
        <v>0</v>
      </c>
      <c r="H1000" s="29">
        <f t="shared" si="31"/>
        <v>0</v>
      </c>
      <c r="I1000" s="29">
        <f t="shared" si="31"/>
        <v>1</v>
      </c>
      <c r="J1000" s="29">
        <f t="shared" si="31"/>
        <v>1</v>
      </c>
      <c r="K1000" s="29">
        <f t="shared" si="31"/>
        <v>0</v>
      </c>
      <c r="L1000" s="29">
        <f t="shared" si="31"/>
        <v>2</v>
      </c>
      <c r="M1000" s="29">
        <f t="shared" si="31"/>
        <v>2</v>
      </c>
      <c r="N1000" s="29">
        <f t="shared" si="31"/>
        <v>2</v>
      </c>
      <c r="O1000" s="29">
        <f t="shared" si="31"/>
        <v>2</v>
      </c>
      <c r="P1000" s="29">
        <f t="shared" si="31"/>
        <v>2</v>
      </c>
      <c r="Q1000" s="29">
        <f t="shared" si="31"/>
        <v>2</v>
      </c>
      <c r="R1000" s="29">
        <f t="shared" si="31"/>
        <v>2</v>
      </c>
      <c r="S1000" s="30"/>
      <c r="T1000" s="29">
        <f>SUM(C1000:R1000)</f>
        <v>18</v>
      </c>
    </row>
    <row r="1001" spans="1:20">
      <c r="A1001" s="168" t="s">
        <v>2</v>
      </c>
      <c r="B1001" s="168"/>
      <c r="C1001" s="11">
        <f>SUM(C31,C63,C95,C127,C159,C191,C223,C255,C287,C319,C351,C383,C415,C447,C479,C511,C543,C575,C607,C639,C671,C703,C735,C767,C799,C831,C863,C895,C927,C959,C991)</f>
        <v>116</v>
      </c>
      <c r="D1001" s="11">
        <f t="shared" ref="D1001:R1001" si="32">SUM(D31,D63,D95,D127,D159,D191,D223,D255,D287,D319,D351,D383,D415,D447,D479,D511,D543,D575,D607,D639,D671,D703,D735,D767,D799,D831,D863,D895,D927,D959,D991)</f>
        <v>23</v>
      </c>
      <c r="E1001" s="11">
        <f>SUM(E31,E63,E95,E127,E159,E191,E223,E255,E287,E319,E351,E383,E415,E447,E479,E511,E543,E575,E607,E639,E671,E703,E735,E767,E799,E831,E863,E895,E927,E959,E991)</f>
        <v>32</v>
      </c>
      <c r="F1001" s="11">
        <f t="shared" si="32"/>
        <v>23</v>
      </c>
      <c r="G1001" s="11">
        <f t="shared" si="32"/>
        <v>24</v>
      </c>
      <c r="H1001" s="11">
        <f t="shared" si="32"/>
        <v>23</v>
      </c>
      <c r="I1001" s="11">
        <f t="shared" si="32"/>
        <v>23</v>
      </c>
      <c r="J1001" s="11">
        <f t="shared" si="32"/>
        <v>24</v>
      </c>
      <c r="K1001" s="11">
        <f t="shared" si="32"/>
        <v>744</v>
      </c>
      <c r="L1001" s="11">
        <f t="shared" si="32"/>
        <v>116</v>
      </c>
      <c r="M1001" s="11">
        <f t="shared" si="32"/>
        <v>116</v>
      </c>
      <c r="N1001" s="11">
        <f t="shared" si="32"/>
        <v>116</v>
      </c>
      <c r="O1001" s="11">
        <f t="shared" si="32"/>
        <v>116</v>
      </c>
      <c r="P1001" s="11">
        <f t="shared" si="32"/>
        <v>116</v>
      </c>
      <c r="Q1001" s="11">
        <f t="shared" si="32"/>
        <v>106</v>
      </c>
      <c r="R1001" s="11">
        <f t="shared" si="32"/>
        <v>106</v>
      </c>
      <c r="S1001" s="24"/>
      <c r="T1001" s="11">
        <f>SUM(C1001:R1001)</f>
        <v>1824</v>
      </c>
    </row>
    <row r="1002" spans="1:20">
      <c r="A1002" s="164" t="s">
        <v>3</v>
      </c>
      <c r="B1002" s="164"/>
      <c r="C1002" s="6">
        <f>SUM(C32,C64,C96,C128,C160,C192,C224,C256,C288,C320,C352,C384,C416,C448,C480,C512,C544,C576,C608,C640,C672,C704,C736,C768,C800,C832,C864,C896,C928,C960,C992)</f>
        <v>2</v>
      </c>
      <c r="D1002" s="6">
        <f t="shared" ref="D1002:R1002" si="33">SUM(D32,D64,D96,D128,D160,D192,D224,D256,D288,D320,D352,D384,D416,D448,D480,D512,D544,D576,D608,D640,D672,D704,D736,D768,D800,D832,D864,D896,D928,D960,D992)</f>
        <v>0</v>
      </c>
      <c r="E1002" s="6">
        <f t="shared" si="33"/>
        <v>2</v>
      </c>
      <c r="F1002" s="6">
        <f t="shared" si="33"/>
        <v>0</v>
      </c>
      <c r="G1002" s="6">
        <f t="shared" si="33"/>
        <v>0</v>
      </c>
      <c r="H1002" s="6">
        <f t="shared" si="33"/>
        <v>0</v>
      </c>
      <c r="I1002" s="6">
        <f t="shared" si="33"/>
        <v>0</v>
      </c>
      <c r="J1002" s="6">
        <f t="shared" si="33"/>
        <v>0</v>
      </c>
      <c r="K1002" s="6">
        <f t="shared" si="33"/>
        <v>0</v>
      </c>
      <c r="L1002" s="6">
        <f t="shared" si="33"/>
        <v>2</v>
      </c>
      <c r="M1002" s="6">
        <f t="shared" si="33"/>
        <v>2</v>
      </c>
      <c r="N1002" s="6">
        <f t="shared" si="33"/>
        <v>2</v>
      </c>
      <c r="O1002" s="6">
        <f t="shared" si="33"/>
        <v>2</v>
      </c>
      <c r="P1002" s="6">
        <f t="shared" si="33"/>
        <v>2</v>
      </c>
      <c r="Q1002" s="6">
        <f t="shared" si="33"/>
        <v>12</v>
      </c>
      <c r="R1002" s="6">
        <f t="shared" si="33"/>
        <v>14</v>
      </c>
      <c r="S1002" s="8"/>
      <c r="T1002" s="6">
        <f>SUM(C1002:R1002)</f>
        <v>40</v>
      </c>
    </row>
    <row r="1003" spans="1:20">
      <c r="A1003" s="166" t="s">
        <v>4</v>
      </c>
      <c r="B1003" s="166"/>
      <c r="C1003" s="7">
        <f>SUM(C33,C65,C97,C129,C161,C193,C225,C257,C289,C321,C353,C385,C417,C449,C481,C513,C545,C577,C609,C641,C673,C705,C737,C769,C801,C833,C865,C897,C929,C961,C993)</f>
        <v>0</v>
      </c>
      <c r="D1003" s="7">
        <f t="shared" ref="D1003:Q1003" si="34">SUM(D33,D65,D97,D129,D161,D193,D225,D257,D289,D321,D353,D385,D417,D449,D481,D513,D545,D577,D609,D641,D673,D705,D737,D769,D801,D833,D865,D897,D929,D961,D993)</f>
        <v>1</v>
      </c>
      <c r="E1003" s="7">
        <f t="shared" si="34"/>
        <v>1</v>
      </c>
      <c r="F1003" s="7">
        <f t="shared" si="34"/>
        <v>1</v>
      </c>
      <c r="G1003" s="7">
        <f t="shared" si="34"/>
        <v>1</v>
      </c>
      <c r="H1003" s="7">
        <f t="shared" si="34"/>
        <v>1</v>
      </c>
      <c r="I1003" s="7">
        <f t="shared" si="34"/>
        <v>3</v>
      </c>
      <c r="J1003" s="7">
        <f t="shared" si="34"/>
        <v>2</v>
      </c>
      <c r="K1003" s="7">
        <f t="shared" si="34"/>
        <v>0</v>
      </c>
      <c r="L1003" s="7">
        <f t="shared" si="34"/>
        <v>0</v>
      </c>
      <c r="M1003" s="7">
        <f t="shared" si="34"/>
        <v>0</v>
      </c>
      <c r="N1003" s="7">
        <f t="shared" si="34"/>
        <v>0</v>
      </c>
      <c r="O1003" s="7">
        <f t="shared" si="34"/>
        <v>0</v>
      </c>
      <c r="P1003" s="7">
        <f t="shared" si="34"/>
        <v>0</v>
      </c>
      <c r="Q1003" s="7">
        <f t="shared" si="34"/>
        <v>0</v>
      </c>
      <c r="R1003" s="7">
        <f>SUM(R33,R65,R97,R129,R161,R193,R225,R257,R289,R321,R353,R385,R417,R449,R481,R513,R545,R577,R609,R641,R673,R705,R737,R769,R801,R833,R865,R897,R929,R961,R993)</f>
        <v>1</v>
      </c>
      <c r="S1003" s="9"/>
      <c r="T1003" s="7">
        <f>SUM(C1003:R1003)</f>
        <v>11</v>
      </c>
    </row>
    <row r="1004" spans="1:20">
      <c r="A1004" s="172" t="s">
        <v>27</v>
      </c>
      <c r="B1004" s="172"/>
      <c r="C1004" s="10">
        <f>SUM(C34,C66,C98,C130,C162,C194,C226,C258,C290,C322,C354,C386,C418,C450,C482,C514,C546,C578,C610,C642,C674,C706,C738,C770,C802,C834,C866,C898,C930,C962,C994)</f>
        <v>624</v>
      </c>
      <c r="D1004" s="10">
        <f t="shared" ref="D1004:R1004" si="35">SUM(D34,D66,D98,D130,D162,D194,D226,D258,D290,D322,D354,D386,D418,D450,D482,D514,D546,D578,D610,D642,D674,D706,D738,D770,D802,D834,D866,D898,D930,D962,D994)</f>
        <v>720</v>
      </c>
      <c r="E1004" s="10">
        <f t="shared" si="35"/>
        <v>709</v>
      </c>
      <c r="F1004" s="10">
        <f t="shared" si="35"/>
        <v>720</v>
      </c>
      <c r="G1004" s="10">
        <f t="shared" si="35"/>
        <v>719</v>
      </c>
      <c r="H1004" s="10">
        <f t="shared" si="35"/>
        <v>720</v>
      </c>
      <c r="I1004" s="10">
        <f t="shared" si="35"/>
        <v>717</v>
      </c>
      <c r="J1004" s="10">
        <f t="shared" si="35"/>
        <v>717</v>
      </c>
      <c r="K1004" s="10">
        <f t="shared" si="35"/>
        <v>0</v>
      </c>
      <c r="L1004" s="10">
        <f t="shared" si="35"/>
        <v>624</v>
      </c>
      <c r="M1004" s="10">
        <f t="shared" si="35"/>
        <v>624</v>
      </c>
      <c r="N1004" s="10">
        <f t="shared" si="35"/>
        <v>624</v>
      </c>
      <c r="O1004" s="10">
        <f t="shared" si="35"/>
        <v>624</v>
      </c>
      <c r="P1004" s="10">
        <f t="shared" si="35"/>
        <v>624</v>
      </c>
      <c r="Q1004" s="10">
        <f t="shared" si="35"/>
        <v>624</v>
      </c>
      <c r="R1004" s="10">
        <f t="shared" si="35"/>
        <v>621</v>
      </c>
      <c r="S1004" s="4"/>
      <c r="T1004" s="10">
        <f>SUM(C1004:R1004)</f>
        <v>10011</v>
      </c>
    </row>
    <row r="1006" spans="1:20">
      <c r="A1006" s="14" t="s">
        <v>36</v>
      </c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26">
        <f>T1004/(T998-T1001-T1003)</f>
        <v>0.99423974575429541</v>
      </c>
    </row>
    <row r="1007" spans="1:20" ht="15.75" thickBot="1"/>
    <row r="1008" spans="1:20" ht="15.75" thickBot="1">
      <c r="A1008" s="159" t="s">
        <v>37</v>
      </c>
      <c r="B1008" s="159"/>
      <c r="C1008" s="159"/>
      <c r="D1008" s="159"/>
      <c r="P1008" s="160" t="s">
        <v>38</v>
      </c>
      <c r="Q1008" s="161"/>
      <c r="R1008" s="161"/>
      <c r="S1008" s="162"/>
      <c r="T1008" s="15">
        <f>SUM(T1000:T1004)</f>
        <v>11904</v>
      </c>
    </row>
    <row r="1009" spans="1:19">
      <c r="A1009" s="158" t="s">
        <v>111</v>
      </c>
      <c r="B1009" s="158"/>
      <c r="C1009" s="158"/>
      <c r="D1009" s="158"/>
      <c r="E1009" s="158"/>
      <c r="F1009" s="158"/>
      <c r="G1009" s="158"/>
      <c r="H1009" s="158"/>
      <c r="I1009" s="158"/>
      <c r="J1009" s="158"/>
      <c r="K1009" s="158"/>
      <c r="L1009" s="158"/>
      <c r="M1009" s="158"/>
      <c r="N1009" s="158"/>
      <c r="O1009" s="158"/>
    </row>
    <row r="1010" spans="1:19">
      <c r="A1010" t="s">
        <v>153</v>
      </c>
    </row>
    <row r="1011" spans="1:19">
      <c r="A1011" t="s">
        <v>154</v>
      </c>
      <c r="S1011" s="13"/>
    </row>
    <row r="1012" spans="1:19">
      <c r="A1012" t="s">
        <v>155</v>
      </c>
    </row>
    <row r="1013" spans="1:19">
      <c r="A1013" t="s">
        <v>156</v>
      </c>
    </row>
    <row r="1014" spans="1:19">
      <c r="A1014" t="s">
        <v>157</v>
      </c>
    </row>
    <row r="1015" spans="1:19">
      <c r="A1015" t="s">
        <v>158</v>
      </c>
    </row>
    <row r="1016" spans="1:19">
      <c r="A1016" t="s">
        <v>159</v>
      </c>
    </row>
    <row r="1017" spans="1:19">
      <c r="A1017" t="s">
        <v>160</v>
      </c>
    </row>
    <row r="1018" spans="1:19">
      <c r="A1018" t="s">
        <v>161</v>
      </c>
    </row>
    <row r="1019" spans="1:19">
      <c r="A1019" t="s">
        <v>162</v>
      </c>
    </row>
    <row r="1020" spans="1:19">
      <c r="A1020" t="s">
        <v>163</v>
      </c>
    </row>
    <row r="1021" spans="1:19">
      <c r="A1021" t="s">
        <v>164</v>
      </c>
    </row>
  </sheetData>
  <mergeCells count="204">
    <mergeCell ref="A1:XFD1"/>
    <mergeCell ref="A736:B736"/>
    <mergeCell ref="A770:B770"/>
    <mergeCell ref="A771:B771"/>
    <mergeCell ref="A511:B511"/>
    <mergeCell ref="A512:B512"/>
    <mergeCell ref="A513:B513"/>
    <mergeCell ref="A542:B542"/>
    <mergeCell ref="A543:B543"/>
    <mergeCell ref="A832:B832"/>
    <mergeCell ref="A702:B702"/>
    <mergeCell ref="A703:B703"/>
    <mergeCell ref="A704:B704"/>
    <mergeCell ref="A705:B705"/>
    <mergeCell ref="A609:B609"/>
    <mergeCell ref="A546:B546"/>
    <mergeCell ref="A672:B672"/>
    <mergeCell ref="A735:B735"/>
    <mergeCell ref="A833:B833"/>
    <mergeCell ref="A862:B862"/>
    <mergeCell ref="A863:B863"/>
    <mergeCell ref="A864:B864"/>
    <mergeCell ref="A835:B835"/>
    <mergeCell ref="A801:B801"/>
    <mergeCell ref="A830:B830"/>
    <mergeCell ref="A831:B831"/>
    <mergeCell ref="A448:B448"/>
    <mergeCell ref="A449:B449"/>
    <mergeCell ref="A734:B734"/>
    <mergeCell ref="A799:B799"/>
    <mergeCell ref="A800:B800"/>
    <mergeCell ref="A739:B739"/>
    <mergeCell ref="A767:B767"/>
    <mergeCell ref="A768:B768"/>
    <mergeCell ref="A769:B769"/>
    <mergeCell ref="A798:B798"/>
    <mergeCell ref="A545:B545"/>
    <mergeCell ref="A574:B574"/>
    <mergeCell ref="A575:B575"/>
    <mergeCell ref="A576:B576"/>
    <mergeCell ref="A766:B766"/>
    <mergeCell ref="A737:B737"/>
    <mergeCell ref="A510:B510"/>
    <mergeCell ref="A190:B190"/>
    <mergeCell ref="A866:B866"/>
    <mergeCell ref="A867:B867"/>
    <mergeCell ref="A610:B610"/>
    <mergeCell ref="A611:B611"/>
    <mergeCell ref="A642:B642"/>
    <mergeCell ref="A643:B643"/>
    <mergeCell ref="A674:B674"/>
    <mergeCell ref="A675:B675"/>
    <mergeCell ref="A706:B706"/>
    <mergeCell ref="A707:B707"/>
    <mergeCell ref="A738:B738"/>
    <mergeCell ref="A638:B638"/>
    <mergeCell ref="A639:B639"/>
    <mergeCell ref="A640:B640"/>
    <mergeCell ref="A641:B641"/>
    <mergeCell ref="A670:B670"/>
    <mergeCell ref="A671:B671"/>
    <mergeCell ref="A865:B865"/>
    <mergeCell ref="A802:B802"/>
    <mergeCell ref="A803:B803"/>
    <mergeCell ref="A834:B834"/>
    <mergeCell ref="A673:B673"/>
    <mergeCell ref="A34:B34"/>
    <mergeCell ref="A35:B35"/>
    <mergeCell ref="A66:B66"/>
    <mergeCell ref="A67:B67"/>
    <mergeCell ref="A98:B98"/>
    <mergeCell ref="A99:B99"/>
    <mergeCell ref="A130:B130"/>
    <mergeCell ref="A131:B131"/>
    <mergeCell ref="A162:B162"/>
    <mergeCell ref="A127:B127"/>
    <mergeCell ref="A128:B128"/>
    <mergeCell ref="A129:B129"/>
    <mergeCell ref="A158:B158"/>
    <mergeCell ref="A159:B159"/>
    <mergeCell ref="A160:B160"/>
    <mergeCell ref="A161:B161"/>
    <mergeCell ref="A94:B94"/>
    <mergeCell ref="A95:B95"/>
    <mergeCell ref="A96:B96"/>
    <mergeCell ref="A97:B97"/>
    <mergeCell ref="A126:B126"/>
    <mergeCell ref="A191:B191"/>
    <mergeCell ref="A163:B163"/>
    <mergeCell ref="A62:B62"/>
    <mergeCell ref="A63:B63"/>
    <mergeCell ref="A64:B64"/>
    <mergeCell ref="A65:B65"/>
    <mergeCell ref="A478:B478"/>
    <mergeCell ref="A479:B479"/>
    <mergeCell ref="A451:B451"/>
    <mergeCell ref="A350:B350"/>
    <mergeCell ref="A351:B351"/>
    <mergeCell ref="A352:B352"/>
    <mergeCell ref="A353:B353"/>
    <mergeCell ref="A382:B382"/>
    <mergeCell ref="A383:B383"/>
    <mergeCell ref="A384:B384"/>
    <mergeCell ref="A385:B385"/>
    <mergeCell ref="A414:B414"/>
    <mergeCell ref="A257:B257"/>
    <mergeCell ref="A286:B286"/>
    <mergeCell ref="A287:B287"/>
    <mergeCell ref="A288:B288"/>
    <mergeCell ref="A289:B289"/>
    <mergeCell ref="A192:B192"/>
    <mergeCell ref="A193:B193"/>
    <mergeCell ref="A222:B222"/>
    <mergeCell ref="A223:B223"/>
    <mergeCell ref="A515:B515"/>
    <mergeCell ref="A577:B577"/>
    <mergeCell ref="A606:B606"/>
    <mergeCell ref="A607:B607"/>
    <mergeCell ref="A608:B608"/>
    <mergeCell ref="A579:B579"/>
    <mergeCell ref="A547:B547"/>
    <mergeCell ref="A578:B578"/>
    <mergeCell ref="A544:B544"/>
    <mergeCell ref="A482:B482"/>
    <mergeCell ref="A483:B483"/>
    <mergeCell ref="A514:B514"/>
    <mergeCell ref="A322:B322"/>
    <mergeCell ref="A323:B323"/>
    <mergeCell ref="A354:B354"/>
    <mergeCell ref="A355:B355"/>
    <mergeCell ref="A386:B386"/>
    <mergeCell ref="A319:B319"/>
    <mergeCell ref="A320:B320"/>
    <mergeCell ref="A321:B321"/>
    <mergeCell ref="A258:B258"/>
    <mergeCell ref="O2:R2"/>
    <mergeCell ref="A4:B4"/>
    <mergeCell ref="A30:B30"/>
    <mergeCell ref="A31:B31"/>
    <mergeCell ref="A32:B32"/>
    <mergeCell ref="L2:N2"/>
    <mergeCell ref="A33:B33"/>
    <mergeCell ref="A2:B2"/>
    <mergeCell ref="C2:D2"/>
    <mergeCell ref="E2:F2"/>
    <mergeCell ref="G2:H2"/>
    <mergeCell ref="I2:J2"/>
    <mergeCell ref="A224:B224"/>
    <mergeCell ref="A225:B225"/>
    <mergeCell ref="A254:B254"/>
    <mergeCell ref="A255:B255"/>
    <mergeCell ref="A256:B256"/>
    <mergeCell ref="A194:B194"/>
    <mergeCell ref="A318:B318"/>
    <mergeCell ref="A480:B480"/>
    <mergeCell ref="A481:B481"/>
    <mergeCell ref="A259:B259"/>
    <mergeCell ref="A290:B290"/>
    <mergeCell ref="A291:B291"/>
    <mergeCell ref="A195:B195"/>
    <mergeCell ref="A226:B226"/>
    <mergeCell ref="A227:B227"/>
    <mergeCell ref="A387:B387"/>
    <mergeCell ref="A418:B418"/>
    <mergeCell ref="A419:B419"/>
    <mergeCell ref="A450:B450"/>
    <mergeCell ref="A415:B415"/>
    <mergeCell ref="A416:B416"/>
    <mergeCell ref="A417:B417"/>
    <mergeCell ref="A446:B446"/>
    <mergeCell ref="A447:B447"/>
    <mergeCell ref="A928:B928"/>
    <mergeCell ref="A929:B929"/>
    <mergeCell ref="A958:B958"/>
    <mergeCell ref="A894:B894"/>
    <mergeCell ref="A895:B895"/>
    <mergeCell ref="A896:B896"/>
    <mergeCell ref="A897:B897"/>
    <mergeCell ref="A898:B898"/>
    <mergeCell ref="A899:B899"/>
    <mergeCell ref="A930:B930"/>
    <mergeCell ref="A931:B931"/>
    <mergeCell ref="A926:B926"/>
    <mergeCell ref="A927:B927"/>
    <mergeCell ref="A1009:O1009"/>
    <mergeCell ref="A1008:D1008"/>
    <mergeCell ref="P1008:S1008"/>
    <mergeCell ref="A992:B992"/>
    <mergeCell ref="A993:B993"/>
    <mergeCell ref="A959:B959"/>
    <mergeCell ref="A960:B960"/>
    <mergeCell ref="A961:B961"/>
    <mergeCell ref="A990:B990"/>
    <mergeCell ref="A991:B991"/>
    <mergeCell ref="A998:B998"/>
    <mergeCell ref="A1000:B1000"/>
    <mergeCell ref="A1001:B1001"/>
    <mergeCell ref="A1002:B1002"/>
    <mergeCell ref="A1003:B1003"/>
    <mergeCell ref="A1004:B1004"/>
    <mergeCell ref="A962:B962"/>
    <mergeCell ref="A963:B963"/>
    <mergeCell ref="A994:B994"/>
    <mergeCell ref="A995:B995"/>
  </mergeCells>
  <conditionalFormatting sqref="Q5:Q11 Q17">
    <cfRule type="cellIs" dxfId="783" priority="3803" operator="notBetween">
      <formula>0</formula>
      <formula>360</formula>
    </cfRule>
  </conditionalFormatting>
  <conditionalFormatting sqref="Q5">
    <cfRule type="cellIs" dxfId="782" priority="3802" operator="between">
      <formula>$R6-3</formula>
      <formula>$R6+3</formula>
    </cfRule>
  </conditionalFormatting>
  <conditionalFormatting sqref="Q6">
    <cfRule type="cellIs" dxfId="781" priority="3800" operator="between">
      <formula>Q5-3</formula>
      <formula>Q5+3</formula>
    </cfRule>
    <cfRule type="cellIs" dxfId="780" priority="3801" operator="between">
      <formula>Q7-3</formula>
      <formula>Q7+3</formula>
    </cfRule>
  </conditionalFormatting>
  <conditionalFormatting sqref="Q7">
    <cfRule type="cellIs" dxfId="779" priority="3798" operator="between">
      <formula>Q6-3</formula>
      <formula>Q6+3</formula>
    </cfRule>
    <cfRule type="cellIs" dxfId="778" priority="3799" operator="between">
      <formula>Q8-3</formula>
      <formula>Q8+3</formula>
    </cfRule>
  </conditionalFormatting>
  <conditionalFormatting sqref="Q8">
    <cfRule type="cellIs" dxfId="777" priority="3796" operator="between">
      <formula>Q7-3</formula>
      <formula>Q7+3</formula>
    </cfRule>
    <cfRule type="cellIs" dxfId="776" priority="3797" operator="between">
      <formula>Q9-3</formula>
      <formula>Q9+3</formula>
    </cfRule>
  </conditionalFormatting>
  <conditionalFormatting sqref="Q9">
    <cfRule type="cellIs" dxfId="775" priority="3794" operator="between">
      <formula>Q8-3</formula>
      <formula>Q8+3</formula>
    </cfRule>
    <cfRule type="cellIs" dxfId="774" priority="3795" operator="between">
      <formula>Q10-3</formula>
      <formula>Q10+3</formula>
    </cfRule>
  </conditionalFormatting>
  <conditionalFormatting sqref="Q10">
    <cfRule type="cellIs" dxfId="773" priority="3792" operator="between">
      <formula>Q9-3</formula>
      <formula>Q9+3</formula>
    </cfRule>
    <cfRule type="cellIs" dxfId="772" priority="3793" operator="between">
      <formula>Q11-3</formula>
      <formula>Q11+3</formula>
    </cfRule>
  </conditionalFormatting>
  <conditionalFormatting sqref="Q11">
    <cfRule type="cellIs" dxfId="771" priority="3790" operator="between">
      <formula>Q10-3</formula>
      <formula>Q10+3</formula>
    </cfRule>
    <cfRule type="cellIs" dxfId="770" priority="3791" operator="between">
      <formula>Q12-3</formula>
      <formula>Q12+3</formula>
    </cfRule>
  </conditionalFormatting>
  <conditionalFormatting sqref="Q17">
    <cfRule type="cellIs" dxfId="769" priority="3778" operator="between">
      <formula>Q16-3</formula>
      <formula>Q16+3</formula>
    </cfRule>
    <cfRule type="cellIs" dxfId="768" priority="3779" operator="between">
      <formula>Q18-3</formula>
      <formula>Q18+3</formula>
    </cfRule>
  </conditionalFormatting>
  <conditionalFormatting sqref="P5:P13 P17">
    <cfRule type="cellIs" dxfId="767" priority="3755" operator="between">
      <formula>0.5</formula>
      <formula>0.01</formula>
    </cfRule>
  </conditionalFormatting>
  <conditionalFormatting sqref="P5:P13 P17">
    <cfRule type="cellIs" dxfId="766" priority="3754" operator="lessThan">
      <formula>0.1</formula>
    </cfRule>
  </conditionalFormatting>
  <conditionalFormatting sqref="O5:O13 O17">
    <cfRule type="cellIs" dxfId="765" priority="3752" operator="greaterThan">
      <formula>1000</formula>
    </cfRule>
    <cfRule type="cellIs" dxfId="764" priority="3753" operator="lessThan">
      <formula>0</formula>
    </cfRule>
  </conditionalFormatting>
  <conditionalFormatting sqref="R5:R28">
    <cfRule type="cellIs" dxfId="763" priority="3751" operator="greaterThan">
      <formula>0</formula>
    </cfRule>
  </conditionalFormatting>
  <conditionalFormatting sqref="N5:N13 N17">
    <cfRule type="cellIs" dxfId="762" priority="3749" operator="between">
      <formula>1000</formula>
      <formula>901</formula>
    </cfRule>
    <cfRule type="cellIs" dxfId="761" priority="3750" operator="greaterThan">
      <formula>1026</formula>
    </cfRule>
  </conditionalFormatting>
  <conditionalFormatting sqref="N5:N13 N17">
    <cfRule type="cellIs" dxfId="760" priority="3748" operator="lessThan">
      <formula>900</formula>
    </cfRule>
  </conditionalFormatting>
  <conditionalFormatting sqref="M5:M13 M17">
    <cfRule type="cellIs" dxfId="759" priority="3745" operator="greaterThan">
      <formula>101</formula>
    </cfRule>
    <cfRule type="cellIs" dxfId="758" priority="3746" operator="between">
      <formula>100</formula>
      <formula>101</formula>
    </cfRule>
    <cfRule type="cellIs" dxfId="757" priority="3747" operator="between">
      <formula>99</formula>
      <formula>100</formula>
    </cfRule>
  </conditionalFormatting>
  <conditionalFormatting sqref="M5:M13 M17">
    <cfRule type="cellIs" dxfId="756" priority="3744" operator="lessThan">
      <formula>20</formula>
    </cfRule>
  </conditionalFormatting>
  <conditionalFormatting sqref="M5:M13 M17">
    <cfRule type="cellIs" dxfId="755" priority="3743" operator="lessThan">
      <formula>0</formula>
    </cfRule>
  </conditionalFormatting>
  <conditionalFormatting sqref="L5:L13 L17">
    <cfRule type="cellIs" dxfId="754" priority="3741" operator="lessThan">
      <formula>0</formula>
    </cfRule>
    <cfRule type="cellIs" dxfId="753" priority="3742" operator="lessThan">
      <formula>15</formula>
    </cfRule>
  </conditionalFormatting>
  <conditionalFormatting sqref="L5:L13 L17">
    <cfRule type="cellIs" dxfId="752" priority="3740" operator="greaterThan">
      <formula>40</formula>
    </cfRule>
  </conditionalFormatting>
  <conditionalFormatting sqref="E5:E28">
    <cfRule type="cellIs" dxfId="751" priority="3733" operator="greaterThan">
      <formula>1</formula>
    </cfRule>
    <cfRule type="cellIs" dxfId="750" priority="3734" operator="lessThan">
      <formula>0</formula>
    </cfRule>
  </conditionalFormatting>
  <conditionalFormatting sqref="D5:D28">
    <cfRule type="cellIs" dxfId="749" priority="3732" operator="lessThan">
      <formula>0</formula>
    </cfRule>
  </conditionalFormatting>
  <conditionalFormatting sqref="I5:I28">
    <cfRule type="cellIs" dxfId="748" priority="3731" operator="lessThan">
      <formula>0</formula>
    </cfRule>
  </conditionalFormatting>
  <conditionalFormatting sqref="F5:F28">
    <cfRule type="cellIs" dxfId="747" priority="3730" operator="lessThan">
      <formula>0</formula>
    </cfRule>
  </conditionalFormatting>
  <conditionalFormatting sqref="G5:G28">
    <cfRule type="cellIs" dxfId="746" priority="3729" operator="lessThan">
      <formula>0</formula>
    </cfRule>
  </conditionalFormatting>
  <conditionalFormatting sqref="H5:H28">
    <cfRule type="cellIs" dxfId="745" priority="3728" operator="lessThan">
      <formula>0</formula>
    </cfRule>
  </conditionalFormatting>
  <conditionalFormatting sqref="F34">
    <cfRule type="colorScale" priority="3699">
      <colorScale>
        <cfvo type="num" val="24"/>
        <cfvo type="max" val="0"/>
        <color rgb="FFFF7128"/>
        <color rgb="FF66FF33"/>
      </colorScale>
    </cfRule>
  </conditionalFormatting>
  <conditionalFormatting sqref="E34">
    <cfRule type="colorScale" priority="3698">
      <colorScale>
        <cfvo type="num" val="24"/>
        <cfvo type="max" val="0"/>
        <color rgb="FFFF7128"/>
        <color rgb="FF66FF33"/>
      </colorScale>
    </cfRule>
  </conditionalFormatting>
  <conditionalFormatting sqref="D34">
    <cfRule type="colorScale" priority="3697">
      <colorScale>
        <cfvo type="num" val="24"/>
        <cfvo type="max" val="0"/>
        <color rgb="FFFF7128"/>
        <color rgb="FF66FF33"/>
      </colorScale>
    </cfRule>
  </conditionalFormatting>
  <conditionalFormatting sqref="C34">
    <cfRule type="colorScale" priority="3696">
      <colorScale>
        <cfvo type="num" val="24"/>
        <cfvo type="max" val="0"/>
        <color rgb="FFFF7128"/>
        <color rgb="FF66FF33"/>
      </colorScale>
    </cfRule>
  </conditionalFormatting>
  <conditionalFormatting sqref="G34">
    <cfRule type="colorScale" priority="3695">
      <colorScale>
        <cfvo type="num" val="24"/>
        <cfvo type="max" val="0"/>
        <color rgb="FFFF7128"/>
        <color rgb="FF66FF33"/>
      </colorScale>
    </cfRule>
  </conditionalFormatting>
  <conditionalFormatting sqref="H34">
    <cfRule type="colorScale" priority="3694">
      <colorScale>
        <cfvo type="num" val="24"/>
        <cfvo type="max" val="0"/>
        <color rgb="FFFF7128"/>
        <color rgb="FF66FF33"/>
      </colorScale>
    </cfRule>
  </conditionalFormatting>
  <conditionalFormatting sqref="I34">
    <cfRule type="colorScale" priority="3693">
      <colorScale>
        <cfvo type="num" val="24"/>
        <cfvo type="max" val="0"/>
        <color rgb="FFFF7128"/>
        <color rgb="FF66FF33"/>
      </colorScale>
    </cfRule>
  </conditionalFormatting>
  <conditionalFormatting sqref="J34">
    <cfRule type="colorScale" priority="3689">
      <colorScale>
        <cfvo type="num" val="24"/>
        <cfvo type="max" val="0"/>
        <color rgb="FFFF7128"/>
        <color rgb="FF66FF33"/>
      </colorScale>
    </cfRule>
  </conditionalFormatting>
  <conditionalFormatting sqref="K34">
    <cfRule type="colorScale" priority="3688">
      <colorScale>
        <cfvo type="num" val="24"/>
        <cfvo type="max" val="0"/>
        <color rgb="FFFF7128"/>
        <color rgb="FF66FF33"/>
      </colorScale>
    </cfRule>
  </conditionalFormatting>
  <conditionalFormatting sqref="L34">
    <cfRule type="colorScale" priority="3687">
      <colorScale>
        <cfvo type="num" val="24"/>
        <cfvo type="max" val="0"/>
        <color rgb="FFFF7128"/>
        <color rgb="FF66FF33"/>
      </colorScale>
    </cfRule>
  </conditionalFormatting>
  <conditionalFormatting sqref="M34">
    <cfRule type="colorScale" priority="3686">
      <colorScale>
        <cfvo type="num" val="24"/>
        <cfvo type="max" val="0"/>
        <color rgb="FFFF7128"/>
        <color rgb="FF66FF33"/>
      </colorScale>
    </cfRule>
  </conditionalFormatting>
  <conditionalFormatting sqref="N34">
    <cfRule type="colorScale" priority="3685">
      <colorScale>
        <cfvo type="num" val="24"/>
        <cfvo type="max" val="0"/>
        <color rgb="FFFF7128"/>
        <color rgb="FF66FF33"/>
      </colorScale>
    </cfRule>
  </conditionalFormatting>
  <conditionalFormatting sqref="O34">
    <cfRule type="colorScale" priority="3684">
      <colorScale>
        <cfvo type="num" val="24"/>
        <cfvo type="max" val="0"/>
        <color rgb="FFFF7128"/>
        <color rgb="FF66FF33"/>
      </colorScale>
    </cfRule>
  </conditionalFormatting>
  <conditionalFormatting sqref="P34">
    <cfRule type="colorScale" priority="3683">
      <colorScale>
        <cfvo type="num" val="24"/>
        <cfvo type="max" val="0"/>
        <color rgb="FFFF7128"/>
        <color rgb="FF66FF33"/>
      </colorScale>
    </cfRule>
  </conditionalFormatting>
  <conditionalFormatting sqref="Q34">
    <cfRule type="colorScale" priority="3682">
      <colorScale>
        <cfvo type="num" val="24"/>
        <cfvo type="max" val="0"/>
        <color rgb="FFFF7128"/>
        <color rgb="FF66FF33"/>
      </colorScale>
    </cfRule>
  </conditionalFormatting>
  <conditionalFormatting sqref="R34">
    <cfRule type="colorScale" priority="3681">
      <colorScale>
        <cfvo type="num" val="24"/>
        <cfvo type="max" val="0"/>
        <color rgb="FFFF7128"/>
        <color rgb="FF66FF33"/>
      </colorScale>
    </cfRule>
  </conditionalFormatting>
  <conditionalFormatting sqref="C35:R35 C67:R67 C99:R99 C131:R131 C163:R163 C195:R195 C227:R227 C259:R259 C291:R291 C323:R323 C355:R355 C387:R387 C419:R419 C451:R451 C483:R483 C515:R515 C547:R547 C579:R579 C611:R611 C643:R643 C675:R675 C707:R707 C739:R739 C771:R771 C803:R803 C835:R835 C867:R867 C899:R899 C931:R931 C963:R963 C995:R995">
    <cfRule type="cellIs" dxfId="744" priority="3680" stopIfTrue="1" operator="between">
      <formula>95%</formula>
      <formula>101%</formula>
    </cfRule>
  </conditionalFormatting>
  <conditionalFormatting sqref="A30:R30 A32:R35 C31:R31 A62:R62 A64:R67 C63:R63 A94:R94 A96:R99 C95:R95 A126:R126 A128:R131 C127:R127 A158:R158 A160:R163 C159:R159 A190:R190 A192:R195 C191:R191 A222:R222 A224:R227 C223:R223 A254:R254 A256:R259 C255:R255 A286:R286 A288:R291 C287:R287 A318:R318 A320:R323 C319:R319 A350:R350 A352:R355 C351:R351 A382:R382 A384:R387 C383:R383 A414:R414 A416:R419 C415:R415 A446:R446 A448:R451 C447:R447 A478:R478 A480:R483 C479:R479 A510:R510 A512:R515 C511:R511 A542:R542 A544:R547 C543:R543 A574:R574 A576:R579 C575:R575 A606:R606 A608:R611 C607:R607 A638:R643 A670:R675 A702:R707 A734:R739 A766:R771 A798:R803 A830:R835 A862:R867 A894:R899 A926:R931 A958:R963 A990:R995">
    <cfRule type="cellIs" dxfId="743" priority="3678" stopIfTrue="1" operator="lessThan">
      <formula>0</formula>
    </cfRule>
    <cfRule type="cellIs" dxfId="742" priority="3679" stopIfTrue="1" operator="lessThan">
      <formula>0</formula>
    </cfRule>
  </conditionalFormatting>
  <conditionalFormatting sqref="C30:C35 D30:R30 D62:R62 D94:R94 D126:R126 D158:R158 D190:R190 D222:R222 D254:R254 D286:R286 D318:R318 D350:R350 D382:R382 D414:R414 D446:R446 D478:R478 D510:R510 D542:R542 D574:R574 D606:R606 D638:R638 D670:R670 D702:R702 D734:R734 D766:R766 D798:R798 D830:R830 D862:R862 D894:R894 D926:R926 D958:R958 D990:R990">
    <cfRule type="cellIs" dxfId="741" priority="3677" stopIfTrue="1" operator="greaterThan">
      <formula>35</formula>
    </cfRule>
  </conditionalFormatting>
  <conditionalFormatting sqref="M30:M35">
    <cfRule type="cellIs" dxfId="740" priority="3676" stopIfTrue="1" operator="greaterThan">
      <formula>100</formula>
    </cfRule>
  </conditionalFormatting>
  <conditionalFormatting sqref="C5:C28">
    <cfRule type="cellIs" dxfId="739" priority="3675" operator="greaterThan">
      <formula>36</formula>
    </cfRule>
  </conditionalFormatting>
  <conditionalFormatting sqref="C5:C28">
    <cfRule type="cellIs" dxfId="738" priority="3674" operator="between">
      <formula>25</formula>
      <formula>0</formula>
    </cfRule>
  </conditionalFormatting>
  <conditionalFormatting sqref="C5:C28">
    <cfRule type="cellIs" dxfId="737" priority="3673" operator="lessThan">
      <formula>0</formula>
    </cfRule>
  </conditionalFormatting>
  <conditionalFormatting sqref="Q46:Q47 Q53">
    <cfRule type="cellIs" dxfId="736" priority="3555" operator="notBetween">
      <formula>0</formula>
      <formula>360</formula>
    </cfRule>
  </conditionalFormatting>
  <conditionalFormatting sqref="Q46">
    <cfRule type="cellIs" dxfId="735" priority="3536" operator="between">
      <formula>Q45-3</formula>
      <formula>Q45+3</formula>
    </cfRule>
    <cfRule type="cellIs" dxfId="734" priority="3537" operator="between">
      <formula>Q47-3</formula>
      <formula>Q47+3</formula>
    </cfRule>
  </conditionalFormatting>
  <conditionalFormatting sqref="Q47">
    <cfRule type="cellIs" dxfId="733" priority="3534" operator="between">
      <formula>Q46-3</formula>
      <formula>Q46+3</formula>
    </cfRule>
    <cfRule type="cellIs" dxfId="732" priority="3535" operator="between">
      <formula>Q48-3</formula>
      <formula>Q48+3</formula>
    </cfRule>
  </conditionalFormatting>
  <conditionalFormatting sqref="Q53">
    <cfRule type="cellIs" dxfId="731" priority="3522" operator="between">
      <formula>Q52-3</formula>
      <formula>Q52+3</formula>
    </cfRule>
    <cfRule type="cellIs" dxfId="730" priority="3523" operator="between">
      <formula>Q54-3</formula>
      <formula>Q54+3</formula>
    </cfRule>
  </conditionalFormatting>
  <conditionalFormatting sqref="P46:P47 P51:P53">
    <cfRule type="cellIs" dxfId="729" priority="3507" operator="between">
      <formula>0.5</formula>
      <formula>0.01</formula>
    </cfRule>
  </conditionalFormatting>
  <conditionalFormatting sqref="P46:P47 P51:P53">
    <cfRule type="cellIs" dxfId="728" priority="3506" operator="lessThan">
      <formula>0.1</formula>
    </cfRule>
  </conditionalFormatting>
  <conditionalFormatting sqref="O46:O47 O51:O53">
    <cfRule type="cellIs" dxfId="727" priority="3504" operator="greaterThan">
      <formula>1000</formula>
    </cfRule>
    <cfRule type="cellIs" dxfId="726" priority="3505" operator="lessThan">
      <formula>0</formula>
    </cfRule>
  </conditionalFormatting>
  <conditionalFormatting sqref="R37:R47 R51:R60">
    <cfRule type="cellIs" dxfId="725" priority="3503" operator="greaterThan">
      <formula>0</formula>
    </cfRule>
  </conditionalFormatting>
  <conditionalFormatting sqref="N46:N47 N51:N53">
    <cfRule type="cellIs" dxfId="724" priority="3501" operator="between">
      <formula>1000</formula>
      <formula>901</formula>
    </cfRule>
    <cfRule type="cellIs" dxfId="723" priority="3502" operator="greaterThan">
      <formula>1026</formula>
    </cfRule>
  </conditionalFormatting>
  <conditionalFormatting sqref="N46:N47 N51:N53">
    <cfRule type="cellIs" dxfId="722" priority="3500" operator="lessThan">
      <formula>900</formula>
    </cfRule>
  </conditionalFormatting>
  <conditionalFormatting sqref="M46:M47 M51:M53">
    <cfRule type="cellIs" dxfId="721" priority="3497" operator="greaterThan">
      <formula>101</formula>
    </cfRule>
    <cfRule type="cellIs" dxfId="720" priority="3498" operator="between">
      <formula>100</formula>
      <formula>101</formula>
    </cfRule>
    <cfRule type="cellIs" dxfId="719" priority="3499" operator="between">
      <formula>99</formula>
      <formula>100</formula>
    </cfRule>
  </conditionalFormatting>
  <conditionalFormatting sqref="M46:M47 M51:M53">
    <cfRule type="cellIs" dxfId="718" priority="3496" operator="lessThan">
      <formula>20</formula>
    </cfRule>
  </conditionalFormatting>
  <conditionalFormatting sqref="M46:M47 M51:M53">
    <cfRule type="cellIs" dxfId="717" priority="3495" operator="lessThan">
      <formula>0</formula>
    </cfRule>
  </conditionalFormatting>
  <conditionalFormatting sqref="L46:L47 L51:L53">
    <cfRule type="cellIs" dxfId="716" priority="3493" operator="lessThan">
      <formula>0</formula>
    </cfRule>
    <cfRule type="cellIs" dxfId="715" priority="3494" operator="lessThan">
      <formula>15</formula>
    </cfRule>
  </conditionalFormatting>
  <conditionalFormatting sqref="L46:L47 L51:L53">
    <cfRule type="cellIs" dxfId="714" priority="3492" operator="greaterThan">
      <formula>40</formula>
    </cfRule>
  </conditionalFormatting>
  <conditionalFormatting sqref="E37:E60">
    <cfRule type="cellIs" dxfId="713" priority="3485" operator="greaterThan">
      <formula>1</formula>
    </cfRule>
    <cfRule type="cellIs" dxfId="712" priority="3486" operator="lessThan">
      <formula>0</formula>
    </cfRule>
  </conditionalFormatting>
  <conditionalFormatting sqref="D37:D60">
    <cfRule type="cellIs" dxfId="711" priority="3484" operator="lessThan">
      <formula>0</formula>
    </cfRule>
  </conditionalFormatting>
  <conditionalFormatting sqref="I37:I60">
    <cfRule type="cellIs" dxfId="710" priority="3483" operator="lessThan">
      <formula>0</formula>
    </cfRule>
  </conditionalFormatting>
  <conditionalFormatting sqref="F37:F60">
    <cfRule type="cellIs" dxfId="709" priority="3482" operator="lessThan">
      <formula>0</formula>
    </cfRule>
  </conditionalFormatting>
  <conditionalFormatting sqref="G37:G60">
    <cfRule type="cellIs" dxfId="708" priority="3481" operator="lessThan">
      <formula>0</formula>
    </cfRule>
  </conditionalFormatting>
  <conditionalFormatting sqref="H37:H60">
    <cfRule type="cellIs" dxfId="707" priority="3480" operator="lessThan">
      <formula>0</formula>
    </cfRule>
  </conditionalFormatting>
  <conditionalFormatting sqref="F66">
    <cfRule type="colorScale" priority="3465">
      <colorScale>
        <cfvo type="num" val="24"/>
        <cfvo type="max" val="0"/>
        <color rgb="FFFF7128"/>
        <color rgb="FF66FF33"/>
      </colorScale>
    </cfRule>
  </conditionalFormatting>
  <conditionalFormatting sqref="E66">
    <cfRule type="colorScale" priority="3464">
      <colorScale>
        <cfvo type="num" val="24"/>
        <cfvo type="max" val="0"/>
        <color rgb="FFFF7128"/>
        <color rgb="FF66FF33"/>
      </colorScale>
    </cfRule>
  </conditionalFormatting>
  <conditionalFormatting sqref="D66">
    <cfRule type="colorScale" priority="3463">
      <colorScale>
        <cfvo type="num" val="24"/>
        <cfvo type="max" val="0"/>
        <color rgb="FFFF7128"/>
        <color rgb="FF66FF33"/>
      </colorScale>
    </cfRule>
  </conditionalFormatting>
  <conditionalFormatting sqref="C66">
    <cfRule type="colorScale" priority="3462">
      <colorScale>
        <cfvo type="num" val="24"/>
        <cfvo type="max" val="0"/>
        <color rgb="FFFF7128"/>
        <color rgb="FF66FF33"/>
      </colorScale>
    </cfRule>
  </conditionalFormatting>
  <conditionalFormatting sqref="G66">
    <cfRule type="colorScale" priority="3461">
      <colorScale>
        <cfvo type="num" val="24"/>
        <cfvo type="max" val="0"/>
        <color rgb="FFFF7128"/>
        <color rgb="FF66FF33"/>
      </colorScale>
    </cfRule>
  </conditionalFormatting>
  <conditionalFormatting sqref="H66">
    <cfRule type="colorScale" priority="3460">
      <colorScale>
        <cfvo type="num" val="24"/>
        <cfvo type="max" val="0"/>
        <color rgb="FFFF7128"/>
        <color rgb="FF66FF33"/>
      </colorScale>
    </cfRule>
  </conditionalFormatting>
  <conditionalFormatting sqref="I66">
    <cfRule type="colorScale" priority="3459">
      <colorScale>
        <cfvo type="num" val="24"/>
        <cfvo type="max" val="0"/>
        <color rgb="FFFF7128"/>
        <color rgb="FF66FF33"/>
      </colorScale>
    </cfRule>
  </conditionalFormatting>
  <conditionalFormatting sqref="J66">
    <cfRule type="colorScale" priority="3455">
      <colorScale>
        <cfvo type="num" val="24"/>
        <cfvo type="max" val="0"/>
        <color rgb="FFFF7128"/>
        <color rgb="FF66FF33"/>
      </colorScale>
    </cfRule>
  </conditionalFormatting>
  <conditionalFormatting sqref="K66">
    <cfRule type="colorScale" priority="3454">
      <colorScale>
        <cfvo type="num" val="24"/>
        <cfvo type="max" val="0"/>
        <color rgb="FFFF7128"/>
        <color rgb="FF66FF33"/>
      </colorScale>
    </cfRule>
  </conditionalFormatting>
  <conditionalFormatting sqref="L66">
    <cfRule type="colorScale" priority="3453">
      <colorScale>
        <cfvo type="num" val="24"/>
        <cfvo type="max" val="0"/>
        <color rgb="FFFF7128"/>
        <color rgb="FF66FF33"/>
      </colorScale>
    </cfRule>
  </conditionalFormatting>
  <conditionalFormatting sqref="M66">
    <cfRule type="colorScale" priority="3452">
      <colorScale>
        <cfvo type="num" val="24"/>
        <cfvo type="max" val="0"/>
        <color rgb="FFFF7128"/>
        <color rgb="FF66FF33"/>
      </colorScale>
    </cfRule>
  </conditionalFormatting>
  <conditionalFormatting sqref="N66">
    <cfRule type="colorScale" priority="3451">
      <colorScale>
        <cfvo type="num" val="24"/>
        <cfvo type="max" val="0"/>
        <color rgb="FFFF7128"/>
        <color rgb="FF66FF33"/>
      </colorScale>
    </cfRule>
  </conditionalFormatting>
  <conditionalFormatting sqref="O66">
    <cfRule type="colorScale" priority="3450">
      <colorScale>
        <cfvo type="num" val="24"/>
        <cfvo type="max" val="0"/>
        <color rgb="FFFF7128"/>
        <color rgb="FF66FF33"/>
      </colorScale>
    </cfRule>
  </conditionalFormatting>
  <conditionalFormatting sqref="P66">
    <cfRule type="colorScale" priority="3449">
      <colorScale>
        <cfvo type="num" val="24"/>
        <cfvo type="max" val="0"/>
        <color rgb="FFFF7128"/>
        <color rgb="FF66FF33"/>
      </colorScale>
    </cfRule>
  </conditionalFormatting>
  <conditionalFormatting sqref="Q66">
    <cfRule type="colorScale" priority="3448">
      <colorScale>
        <cfvo type="num" val="24"/>
        <cfvo type="max" val="0"/>
        <color rgb="FFFF7128"/>
        <color rgb="FF66FF33"/>
      </colorScale>
    </cfRule>
  </conditionalFormatting>
  <conditionalFormatting sqref="R66">
    <cfRule type="colorScale" priority="3447">
      <colorScale>
        <cfvo type="num" val="24"/>
        <cfvo type="max" val="0"/>
        <color rgb="FFFF7128"/>
        <color rgb="FF66FF33"/>
      </colorScale>
    </cfRule>
  </conditionalFormatting>
  <conditionalFormatting sqref="C62:C67">
    <cfRule type="cellIs" dxfId="706" priority="3443" stopIfTrue="1" operator="greaterThan">
      <formula>35</formula>
    </cfRule>
  </conditionalFormatting>
  <conditionalFormatting sqref="M62:M67">
    <cfRule type="cellIs" dxfId="705" priority="3442" stopIfTrue="1" operator="greaterThan">
      <formula>100</formula>
    </cfRule>
  </conditionalFormatting>
  <conditionalFormatting sqref="C37:C47 C51:C60">
    <cfRule type="cellIs" dxfId="704" priority="3441" operator="greaterThan">
      <formula>36</formula>
    </cfRule>
  </conditionalFormatting>
  <conditionalFormatting sqref="C37:C47 C51:C60">
    <cfRule type="cellIs" dxfId="703" priority="3440" operator="between">
      <formula>25</formula>
      <formula>0</formula>
    </cfRule>
  </conditionalFormatting>
  <conditionalFormatting sqref="C37:C47 C51:C60">
    <cfRule type="cellIs" dxfId="702" priority="3439" operator="lessThan">
      <formula>0</formula>
    </cfRule>
  </conditionalFormatting>
  <conditionalFormatting sqref="R69:R92">
    <cfRule type="cellIs" dxfId="701" priority="3386" operator="greaterThan">
      <formula>0</formula>
    </cfRule>
  </conditionalFormatting>
  <conditionalFormatting sqref="E69:E92">
    <cfRule type="cellIs" dxfId="700" priority="3368" operator="greaterThan">
      <formula>1</formula>
    </cfRule>
    <cfRule type="cellIs" dxfId="699" priority="3369" operator="lessThan">
      <formula>0</formula>
    </cfRule>
  </conditionalFormatting>
  <conditionalFormatting sqref="D69:D92">
    <cfRule type="cellIs" dxfId="698" priority="3367" operator="lessThan">
      <formula>0</formula>
    </cfRule>
  </conditionalFormatting>
  <conditionalFormatting sqref="I69:I92">
    <cfRule type="cellIs" dxfId="697" priority="3366" operator="lessThan">
      <formula>0</formula>
    </cfRule>
  </conditionalFormatting>
  <conditionalFormatting sqref="F69:F92">
    <cfRule type="cellIs" dxfId="696" priority="3365" operator="lessThan">
      <formula>0</formula>
    </cfRule>
  </conditionalFormatting>
  <conditionalFormatting sqref="G69:G92">
    <cfRule type="cellIs" dxfId="695" priority="3364" operator="lessThan">
      <formula>0</formula>
    </cfRule>
  </conditionalFormatting>
  <conditionalFormatting sqref="H69:H92">
    <cfRule type="cellIs" dxfId="694" priority="3363" operator="lessThan">
      <formula>0</formula>
    </cfRule>
  </conditionalFormatting>
  <conditionalFormatting sqref="F98">
    <cfRule type="colorScale" priority="3348">
      <colorScale>
        <cfvo type="num" val="24"/>
        <cfvo type="max" val="0"/>
        <color rgb="FFFF7128"/>
        <color rgb="FF66FF33"/>
      </colorScale>
    </cfRule>
  </conditionalFormatting>
  <conditionalFormatting sqref="E98">
    <cfRule type="colorScale" priority="3347">
      <colorScale>
        <cfvo type="num" val="24"/>
        <cfvo type="max" val="0"/>
        <color rgb="FFFF7128"/>
        <color rgb="FF66FF33"/>
      </colorScale>
    </cfRule>
  </conditionalFormatting>
  <conditionalFormatting sqref="D98">
    <cfRule type="colorScale" priority="3346">
      <colorScale>
        <cfvo type="num" val="24"/>
        <cfvo type="max" val="0"/>
        <color rgb="FFFF7128"/>
        <color rgb="FF66FF33"/>
      </colorScale>
    </cfRule>
  </conditionalFormatting>
  <conditionalFormatting sqref="C98">
    <cfRule type="colorScale" priority="3345">
      <colorScale>
        <cfvo type="num" val="24"/>
        <cfvo type="max" val="0"/>
        <color rgb="FFFF7128"/>
        <color rgb="FF66FF33"/>
      </colorScale>
    </cfRule>
  </conditionalFormatting>
  <conditionalFormatting sqref="G98">
    <cfRule type="colorScale" priority="3344">
      <colorScale>
        <cfvo type="num" val="24"/>
        <cfvo type="max" val="0"/>
        <color rgb="FFFF7128"/>
        <color rgb="FF66FF33"/>
      </colorScale>
    </cfRule>
  </conditionalFormatting>
  <conditionalFormatting sqref="H98">
    <cfRule type="colorScale" priority="3343">
      <colorScale>
        <cfvo type="num" val="24"/>
        <cfvo type="max" val="0"/>
        <color rgb="FFFF7128"/>
        <color rgb="FF66FF33"/>
      </colorScale>
    </cfRule>
  </conditionalFormatting>
  <conditionalFormatting sqref="I98">
    <cfRule type="colorScale" priority="3342">
      <colorScale>
        <cfvo type="num" val="24"/>
        <cfvo type="max" val="0"/>
        <color rgb="FFFF7128"/>
        <color rgb="FF66FF33"/>
      </colorScale>
    </cfRule>
  </conditionalFormatting>
  <conditionalFormatting sqref="J98">
    <cfRule type="colorScale" priority="3338">
      <colorScale>
        <cfvo type="num" val="24"/>
        <cfvo type="max" val="0"/>
        <color rgb="FFFF7128"/>
        <color rgb="FF66FF33"/>
      </colorScale>
    </cfRule>
  </conditionalFormatting>
  <conditionalFormatting sqref="K98">
    <cfRule type="colorScale" priority="3337">
      <colorScale>
        <cfvo type="num" val="24"/>
        <cfvo type="max" val="0"/>
        <color rgb="FFFF7128"/>
        <color rgb="FF66FF33"/>
      </colorScale>
    </cfRule>
  </conditionalFormatting>
  <conditionalFormatting sqref="L98">
    <cfRule type="colorScale" priority="3336">
      <colorScale>
        <cfvo type="num" val="24"/>
        <cfvo type="max" val="0"/>
        <color rgb="FFFF7128"/>
        <color rgb="FF66FF33"/>
      </colorScale>
    </cfRule>
  </conditionalFormatting>
  <conditionalFormatting sqref="M98">
    <cfRule type="colorScale" priority="3335">
      <colorScale>
        <cfvo type="num" val="24"/>
        <cfvo type="max" val="0"/>
        <color rgb="FFFF7128"/>
        <color rgb="FF66FF33"/>
      </colorScale>
    </cfRule>
  </conditionalFormatting>
  <conditionalFormatting sqref="N98">
    <cfRule type="colorScale" priority="3334">
      <colorScale>
        <cfvo type="num" val="24"/>
        <cfvo type="max" val="0"/>
        <color rgb="FFFF7128"/>
        <color rgb="FF66FF33"/>
      </colorScale>
    </cfRule>
  </conditionalFormatting>
  <conditionalFormatting sqref="O98">
    <cfRule type="colorScale" priority="3333">
      <colorScale>
        <cfvo type="num" val="24"/>
        <cfvo type="max" val="0"/>
        <color rgb="FFFF7128"/>
        <color rgb="FF66FF33"/>
      </colorScale>
    </cfRule>
  </conditionalFormatting>
  <conditionalFormatting sqref="P98">
    <cfRule type="colorScale" priority="3332">
      <colorScale>
        <cfvo type="num" val="24"/>
        <cfvo type="max" val="0"/>
        <color rgb="FFFF7128"/>
        <color rgb="FF66FF33"/>
      </colorScale>
    </cfRule>
  </conditionalFormatting>
  <conditionalFormatting sqref="Q98">
    <cfRule type="colorScale" priority="3331">
      <colorScale>
        <cfvo type="num" val="24"/>
        <cfvo type="max" val="0"/>
        <color rgb="FFFF7128"/>
        <color rgb="FF66FF33"/>
      </colorScale>
    </cfRule>
  </conditionalFormatting>
  <conditionalFormatting sqref="R98">
    <cfRule type="colorScale" priority="3330">
      <colorScale>
        <cfvo type="num" val="24"/>
        <cfvo type="max" val="0"/>
        <color rgb="FFFF7128"/>
        <color rgb="FF66FF33"/>
      </colorScale>
    </cfRule>
  </conditionalFormatting>
  <conditionalFormatting sqref="C94:C99">
    <cfRule type="cellIs" dxfId="693" priority="3326" stopIfTrue="1" operator="greaterThan">
      <formula>35</formula>
    </cfRule>
  </conditionalFormatting>
  <conditionalFormatting sqref="M94:M99">
    <cfRule type="cellIs" dxfId="692" priority="3325" stopIfTrue="1" operator="greaterThan">
      <formula>100</formula>
    </cfRule>
  </conditionalFormatting>
  <conditionalFormatting sqref="C69:C92">
    <cfRule type="cellIs" dxfId="691" priority="3324" operator="greaterThan">
      <formula>36</formula>
    </cfRule>
  </conditionalFormatting>
  <conditionalFormatting sqref="C69:C92">
    <cfRule type="cellIs" dxfId="690" priority="3323" operator="between">
      <formula>25</formula>
      <formula>0</formula>
    </cfRule>
  </conditionalFormatting>
  <conditionalFormatting sqref="C69:C92">
    <cfRule type="cellIs" dxfId="689" priority="3322" operator="lessThan">
      <formula>0</formula>
    </cfRule>
  </conditionalFormatting>
  <conditionalFormatting sqref="R101:R124">
    <cfRule type="cellIs" dxfId="688" priority="3269" operator="greaterThan">
      <formula>0</formula>
    </cfRule>
  </conditionalFormatting>
  <conditionalFormatting sqref="E101:E124">
    <cfRule type="cellIs" dxfId="687" priority="3251" operator="greaterThan">
      <formula>1</formula>
    </cfRule>
    <cfRule type="cellIs" dxfId="686" priority="3252" operator="lessThan">
      <formula>0</formula>
    </cfRule>
  </conditionalFormatting>
  <conditionalFormatting sqref="D101:D124">
    <cfRule type="cellIs" dxfId="685" priority="3250" operator="lessThan">
      <formula>0</formula>
    </cfRule>
  </conditionalFormatting>
  <conditionalFormatting sqref="I101:I124">
    <cfRule type="cellIs" dxfId="684" priority="3249" operator="lessThan">
      <formula>0</formula>
    </cfRule>
  </conditionalFormatting>
  <conditionalFormatting sqref="F101:F124">
    <cfRule type="cellIs" dxfId="683" priority="3248" operator="lessThan">
      <formula>0</formula>
    </cfRule>
  </conditionalFormatting>
  <conditionalFormatting sqref="G101:G124">
    <cfRule type="cellIs" dxfId="682" priority="3247" operator="lessThan">
      <formula>0</formula>
    </cfRule>
  </conditionalFormatting>
  <conditionalFormatting sqref="H101:H124">
    <cfRule type="cellIs" dxfId="681" priority="3246" operator="lessThan">
      <formula>0</formula>
    </cfRule>
  </conditionalFormatting>
  <conditionalFormatting sqref="F130">
    <cfRule type="colorScale" priority="3231">
      <colorScale>
        <cfvo type="num" val="24"/>
        <cfvo type="max" val="0"/>
        <color rgb="FFFF7128"/>
        <color rgb="FF66FF33"/>
      </colorScale>
    </cfRule>
  </conditionalFormatting>
  <conditionalFormatting sqref="E130">
    <cfRule type="colorScale" priority="3230">
      <colorScale>
        <cfvo type="num" val="24"/>
        <cfvo type="max" val="0"/>
        <color rgb="FFFF7128"/>
        <color rgb="FF66FF33"/>
      </colorScale>
    </cfRule>
  </conditionalFormatting>
  <conditionalFormatting sqref="D130">
    <cfRule type="colorScale" priority="3229">
      <colorScale>
        <cfvo type="num" val="24"/>
        <cfvo type="max" val="0"/>
        <color rgb="FFFF7128"/>
        <color rgb="FF66FF33"/>
      </colorScale>
    </cfRule>
  </conditionalFormatting>
  <conditionalFormatting sqref="C130">
    <cfRule type="colorScale" priority="3228">
      <colorScale>
        <cfvo type="num" val="24"/>
        <cfvo type="max" val="0"/>
        <color rgb="FFFF7128"/>
        <color rgb="FF66FF33"/>
      </colorScale>
    </cfRule>
  </conditionalFormatting>
  <conditionalFormatting sqref="G130">
    <cfRule type="colorScale" priority="3227">
      <colorScale>
        <cfvo type="num" val="24"/>
        <cfvo type="max" val="0"/>
        <color rgb="FFFF7128"/>
        <color rgb="FF66FF33"/>
      </colorScale>
    </cfRule>
  </conditionalFormatting>
  <conditionalFormatting sqref="H130">
    <cfRule type="colorScale" priority="3226">
      <colorScale>
        <cfvo type="num" val="24"/>
        <cfvo type="max" val="0"/>
        <color rgb="FFFF7128"/>
        <color rgb="FF66FF33"/>
      </colorScale>
    </cfRule>
  </conditionalFormatting>
  <conditionalFormatting sqref="I130">
    <cfRule type="colorScale" priority="3225">
      <colorScale>
        <cfvo type="num" val="24"/>
        <cfvo type="max" val="0"/>
        <color rgb="FFFF7128"/>
        <color rgb="FF66FF33"/>
      </colorScale>
    </cfRule>
  </conditionalFormatting>
  <conditionalFormatting sqref="J130">
    <cfRule type="colorScale" priority="3221">
      <colorScale>
        <cfvo type="num" val="24"/>
        <cfvo type="max" val="0"/>
        <color rgb="FFFF7128"/>
        <color rgb="FF66FF33"/>
      </colorScale>
    </cfRule>
  </conditionalFormatting>
  <conditionalFormatting sqref="K130">
    <cfRule type="colorScale" priority="3220">
      <colorScale>
        <cfvo type="num" val="24"/>
        <cfvo type="max" val="0"/>
        <color rgb="FFFF7128"/>
        <color rgb="FF66FF33"/>
      </colorScale>
    </cfRule>
  </conditionalFormatting>
  <conditionalFormatting sqref="L130">
    <cfRule type="colorScale" priority="3219">
      <colorScale>
        <cfvo type="num" val="24"/>
        <cfvo type="max" val="0"/>
        <color rgb="FFFF7128"/>
        <color rgb="FF66FF33"/>
      </colorScale>
    </cfRule>
  </conditionalFormatting>
  <conditionalFormatting sqref="M130">
    <cfRule type="colorScale" priority="3218">
      <colorScale>
        <cfvo type="num" val="24"/>
        <cfvo type="max" val="0"/>
        <color rgb="FFFF7128"/>
        <color rgb="FF66FF33"/>
      </colorScale>
    </cfRule>
  </conditionalFormatting>
  <conditionalFormatting sqref="N130">
    <cfRule type="colorScale" priority="3217">
      <colorScale>
        <cfvo type="num" val="24"/>
        <cfvo type="max" val="0"/>
        <color rgb="FFFF7128"/>
        <color rgb="FF66FF33"/>
      </colorScale>
    </cfRule>
  </conditionalFormatting>
  <conditionalFormatting sqref="O130">
    <cfRule type="colorScale" priority="3216">
      <colorScale>
        <cfvo type="num" val="24"/>
        <cfvo type="max" val="0"/>
        <color rgb="FFFF7128"/>
        <color rgb="FF66FF33"/>
      </colorScale>
    </cfRule>
  </conditionalFormatting>
  <conditionalFormatting sqref="P130">
    <cfRule type="colorScale" priority="3215">
      <colorScale>
        <cfvo type="num" val="24"/>
        <cfvo type="max" val="0"/>
        <color rgb="FFFF7128"/>
        <color rgb="FF66FF33"/>
      </colorScale>
    </cfRule>
  </conditionalFormatting>
  <conditionalFormatting sqref="Q130">
    <cfRule type="colorScale" priority="3214">
      <colorScale>
        <cfvo type="num" val="24"/>
        <cfvo type="max" val="0"/>
        <color rgb="FFFF7128"/>
        <color rgb="FF66FF33"/>
      </colorScale>
    </cfRule>
  </conditionalFormatting>
  <conditionalFormatting sqref="R130">
    <cfRule type="colorScale" priority="3213">
      <colorScale>
        <cfvo type="num" val="24"/>
        <cfvo type="max" val="0"/>
        <color rgb="FFFF7128"/>
        <color rgb="FF66FF33"/>
      </colorScale>
    </cfRule>
  </conditionalFormatting>
  <conditionalFormatting sqref="C126:C131">
    <cfRule type="cellIs" dxfId="680" priority="3209" stopIfTrue="1" operator="greaterThan">
      <formula>35</formula>
    </cfRule>
  </conditionalFormatting>
  <conditionalFormatting sqref="M126:M131">
    <cfRule type="cellIs" dxfId="679" priority="3208" stopIfTrue="1" operator="greaterThan">
      <formula>100</formula>
    </cfRule>
  </conditionalFormatting>
  <conditionalFormatting sqref="C101:C124">
    <cfRule type="cellIs" dxfId="678" priority="3207" operator="greaterThan">
      <formula>36</formula>
    </cfRule>
  </conditionalFormatting>
  <conditionalFormatting sqref="C101:C124">
    <cfRule type="cellIs" dxfId="677" priority="3206" operator="between">
      <formula>25</formula>
      <formula>0</formula>
    </cfRule>
  </conditionalFormatting>
  <conditionalFormatting sqref="C101:C124">
    <cfRule type="cellIs" dxfId="676" priority="3205" operator="lessThan">
      <formula>0</formula>
    </cfRule>
  </conditionalFormatting>
  <conditionalFormatting sqref="Q147:Q148">
    <cfRule type="cellIs" dxfId="675" priority="3204" operator="notBetween">
      <formula>0</formula>
      <formula>360</formula>
    </cfRule>
  </conditionalFormatting>
  <conditionalFormatting sqref="Q147">
    <cfRule type="cellIs" dxfId="674" priority="3175" operator="between">
      <formula>Q146-3</formula>
      <formula>Q146+3</formula>
    </cfRule>
    <cfRule type="cellIs" dxfId="673" priority="3176" operator="between">
      <formula>Q148-3</formula>
      <formula>Q148+3</formula>
    </cfRule>
  </conditionalFormatting>
  <conditionalFormatting sqref="Q148">
    <cfRule type="cellIs" dxfId="672" priority="3173" operator="between">
      <formula>Q147-3</formula>
      <formula>Q147+3</formula>
    </cfRule>
    <cfRule type="cellIs" dxfId="671" priority="3174" operator="between">
      <formula>Q149-3</formula>
      <formula>Q149+3</formula>
    </cfRule>
  </conditionalFormatting>
  <conditionalFormatting sqref="P147:P156">
    <cfRule type="cellIs" dxfId="670" priority="3156" operator="between">
      <formula>0.5</formula>
      <formula>0.01</formula>
    </cfRule>
  </conditionalFormatting>
  <conditionalFormatting sqref="P147:P156">
    <cfRule type="cellIs" dxfId="669" priority="3155" operator="lessThan">
      <formula>0.1</formula>
    </cfRule>
  </conditionalFormatting>
  <conditionalFormatting sqref="O147:O156">
    <cfRule type="cellIs" dxfId="668" priority="3153" operator="greaterThan">
      <formula>1000</formula>
    </cfRule>
    <cfRule type="cellIs" dxfId="667" priority="3154" operator="lessThan">
      <formula>0</formula>
    </cfRule>
  </conditionalFormatting>
  <conditionalFormatting sqref="R133:R156">
    <cfRule type="cellIs" dxfId="666" priority="3152" operator="greaterThan">
      <formula>0</formula>
    </cfRule>
  </conditionalFormatting>
  <conditionalFormatting sqref="N147:N156">
    <cfRule type="cellIs" dxfId="665" priority="3150" operator="between">
      <formula>1000</formula>
      <formula>901</formula>
    </cfRule>
    <cfRule type="cellIs" dxfId="664" priority="3151" operator="greaterThan">
      <formula>1026</formula>
    </cfRule>
  </conditionalFormatting>
  <conditionalFormatting sqref="N147:N156">
    <cfRule type="cellIs" dxfId="663" priority="3149" operator="lessThan">
      <formula>900</formula>
    </cfRule>
  </conditionalFormatting>
  <conditionalFormatting sqref="M147:M156">
    <cfRule type="cellIs" dxfId="662" priority="3146" operator="greaterThan">
      <formula>101</formula>
    </cfRule>
    <cfRule type="cellIs" dxfId="661" priority="3147" operator="between">
      <formula>100</formula>
      <formula>101</formula>
    </cfRule>
    <cfRule type="cellIs" dxfId="660" priority="3148" operator="between">
      <formula>99</formula>
      <formula>100</formula>
    </cfRule>
  </conditionalFormatting>
  <conditionalFormatting sqref="M147:M156">
    <cfRule type="cellIs" dxfId="659" priority="3145" operator="lessThan">
      <formula>20</formula>
    </cfRule>
  </conditionalFormatting>
  <conditionalFormatting sqref="M147:M156">
    <cfRule type="cellIs" dxfId="658" priority="3144" operator="lessThan">
      <formula>0</formula>
    </cfRule>
  </conditionalFormatting>
  <conditionalFormatting sqref="L147:L156">
    <cfRule type="cellIs" dxfId="657" priority="3142" operator="lessThan">
      <formula>0</formula>
    </cfRule>
    <cfRule type="cellIs" dxfId="656" priority="3143" operator="lessThan">
      <formula>15</formula>
    </cfRule>
  </conditionalFormatting>
  <conditionalFormatting sqref="L147:L156">
    <cfRule type="cellIs" dxfId="655" priority="3141" operator="greaterThan">
      <formula>40</formula>
    </cfRule>
  </conditionalFormatting>
  <conditionalFormatting sqref="E133:E156">
    <cfRule type="cellIs" dxfId="654" priority="3134" operator="greaterThan">
      <formula>1</formula>
    </cfRule>
    <cfRule type="cellIs" dxfId="653" priority="3135" operator="lessThan">
      <formula>0</formula>
    </cfRule>
  </conditionalFormatting>
  <conditionalFormatting sqref="D133:D156">
    <cfRule type="cellIs" dxfId="652" priority="3133" operator="lessThan">
      <formula>0</formula>
    </cfRule>
  </conditionalFormatting>
  <conditionalFormatting sqref="I133:I156">
    <cfRule type="cellIs" dxfId="651" priority="3132" operator="lessThan">
      <formula>0</formula>
    </cfRule>
  </conditionalFormatting>
  <conditionalFormatting sqref="F133:F156">
    <cfRule type="cellIs" dxfId="650" priority="3131" operator="lessThan">
      <formula>0</formula>
    </cfRule>
  </conditionalFormatting>
  <conditionalFormatting sqref="G133:G156">
    <cfRule type="cellIs" dxfId="649" priority="3130" operator="lessThan">
      <formula>0</formula>
    </cfRule>
  </conditionalFormatting>
  <conditionalFormatting sqref="H133:H156">
    <cfRule type="cellIs" dxfId="648" priority="3129" operator="lessThan">
      <formula>0</formula>
    </cfRule>
  </conditionalFormatting>
  <conditionalFormatting sqref="F162">
    <cfRule type="colorScale" priority="3114">
      <colorScale>
        <cfvo type="num" val="24"/>
        <cfvo type="max" val="0"/>
        <color rgb="FFFF7128"/>
        <color rgb="FF66FF33"/>
      </colorScale>
    </cfRule>
  </conditionalFormatting>
  <conditionalFormatting sqref="E162">
    <cfRule type="colorScale" priority="3113">
      <colorScale>
        <cfvo type="num" val="24"/>
        <cfvo type="max" val="0"/>
        <color rgb="FFFF7128"/>
        <color rgb="FF66FF33"/>
      </colorScale>
    </cfRule>
  </conditionalFormatting>
  <conditionalFormatting sqref="D162">
    <cfRule type="colorScale" priority="3112">
      <colorScale>
        <cfvo type="num" val="24"/>
        <cfvo type="max" val="0"/>
        <color rgb="FFFF7128"/>
        <color rgb="FF66FF33"/>
      </colorScale>
    </cfRule>
  </conditionalFormatting>
  <conditionalFormatting sqref="C162">
    <cfRule type="colorScale" priority="3111">
      <colorScale>
        <cfvo type="num" val="24"/>
        <cfvo type="max" val="0"/>
        <color rgb="FFFF7128"/>
        <color rgb="FF66FF33"/>
      </colorScale>
    </cfRule>
  </conditionalFormatting>
  <conditionalFormatting sqref="G162">
    <cfRule type="colorScale" priority="3110">
      <colorScale>
        <cfvo type="num" val="24"/>
        <cfvo type="max" val="0"/>
        <color rgb="FFFF7128"/>
        <color rgb="FF66FF33"/>
      </colorScale>
    </cfRule>
  </conditionalFormatting>
  <conditionalFormatting sqref="H162">
    <cfRule type="colorScale" priority="3109">
      <colorScale>
        <cfvo type="num" val="24"/>
        <cfvo type="max" val="0"/>
        <color rgb="FFFF7128"/>
        <color rgb="FF66FF33"/>
      </colorScale>
    </cfRule>
  </conditionalFormatting>
  <conditionalFormatting sqref="I162">
    <cfRule type="colorScale" priority="3108">
      <colorScale>
        <cfvo type="num" val="24"/>
        <cfvo type="max" val="0"/>
        <color rgb="FFFF7128"/>
        <color rgb="FF66FF33"/>
      </colorScale>
    </cfRule>
  </conditionalFormatting>
  <conditionalFormatting sqref="J162">
    <cfRule type="colorScale" priority="3104">
      <colorScale>
        <cfvo type="num" val="24"/>
        <cfvo type="max" val="0"/>
        <color rgb="FFFF7128"/>
        <color rgb="FF66FF33"/>
      </colorScale>
    </cfRule>
  </conditionalFormatting>
  <conditionalFormatting sqref="K162">
    <cfRule type="colorScale" priority="3103">
      <colorScale>
        <cfvo type="num" val="24"/>
        <cfvo type="max" val="0"/>
        <color rgb="FFFF7128"/>
        <color rgb="FF66FF33"/>
      </colorScale>
    </cfRule>
  </conditionalFormatting>
  <conditionalFormatting sqref="L162">
    <cfRule type="colorScale" priority="3102">
      <colorScale>
        <cfvo type="num" val="24"/>
        <cfvo type="max" val="0"/>
        <color rgb="FFFF7128"/>
        <color rgb="FF66FF33"/>
      </colorScale>
    </cfRule>
  </conditionalFormatting>
  <conditionalFormatting sqref="M162">
    <cfRule type="colorScale" priority="3101">
      <colorScale>
        <cfvo type="num" val="24"/>
        <cfvo type="max" val="0"/>
        <color rgb="FFFF7128"/>
        <color rgb="FF66FF33"/>
      </colorScale>
    </cfRule>
  </conditionalFormatting>
  <conditionalFormatting sqref="N162">
    <cfRule type="colorScale" priority="3100">
      <colorScale>
        <cfvo type="num" val="24"/>
        <cfvo type="max" val="0"/>
        <color rgb="FFFF7128"/>
        <color rgb="FF66FF33"/>
      </colorScale>
    </cfRule>
  </conditionalFormatting>
  <conditionalFormatting sqref="O162">
    <cfRule type="colorScale" priority="3099">
      <colorScale>
        <cfvo type="num" val="24"/>
        <cfvo type="max" val="0"/>
        <color rgb="FFFF7128"/>
        <color rgb="FF66FF33"/>
      </colorScale>
    </cfRule>
  </conditionalFormatting>
  <conditionalFormatting sqref="P162">
    <cfRule type="colorScale" priority="3098">
      <colorScale>
        <cfvo type="num" val="24"/>
        <cfvo type="max" val="0"/>
        <color rgb="FFFF7128"/>
        <color rgb="FF66FF33"/>
      </colorScale>
    </cfRule>
  </conditionalFormatting>
  <conditionalFormatting sqref="Q162">
    <cfRule type="colorScale" priority="3097">
      <colorScale>
        <cfvo type="num" val="24"/>
        <cfvo type="max" val="0"/>
        <color rgb="FFFF7128"/>
        <color rgb="FF66FF33"/>
      </colorScale>
    </cfRule>
  </conditionalFormatting>
  <conditionalFormatting sqref="R162">
    <cfRule type="colorScale" priority="3096">
      <colorScale>
        <cfvo type="num" val="24"/>
        <cfvo type="max" val="0"/>
        <color rgb="FFFF7128"/>
        <color rgb="FF66FF33"/>
      </colorScale>
    </cfRule>
  </conditionalFormatting>
  <conditionalFormatting sqref="C158:C163">
    <cfRule type="cellIs" dxfId="647" priority="3092" stopIfTrue="1" operator="greaterThan">
      <formula>35</formula>
    </cfRule>
  </conditionalFormatting>
  <conditionalFormatting sqref="M158:M163">
    <cfRule type="cellIs" dxfId="646" priority="3091" stopIfTrue="1" operator="greaterThan">
      <formula>100</formula>
    </cfRule>
  </conditionalFormatting>
  <conditionalFormatting sqref="C133:C156">
    <cfRule type="cellIs" dxfId="645" priority="3090" operator="greaterThan">
      <formula>36</formula>
    </cfRule>
  </conditionalFormatting>
  <conditionalFormatting sqref="C133:C156">
    <cfRule type="cellIs" dxfId="644" priority="3089" operator="between">
      <formula>25</formula>
      <formula>0</formula>
    </cfRule>
  </conditionalFormatting>
  <conditionalFormatting sqref="C133:C156">
    <cfRule type="cellIs" dxfId="643" priority="3088" operator="lessThan">
      <formula>0</formula>
    </cfRule>
  </conditionalFormatting>
  <conditionalFormatting sqref="Q182:Q184">
    <cfRule type="cellIs" dxfId="642" priority="3087" operator="notBetween">
      <formula>0</formula>
      <formula>360</formula>
    </cfRule>
  </conditionalFormatting>
  <conditionalFormatting sqref="Q182">
    <cfRule type="cellIs" dxfId="641" priority="3052" operator="between">
      <formula>Q181-3</formula>
      <formula>Q181+3</formula>
    </cfRule>
    <cfRule type="cellIs" dxfId="640" priority="3053" operator="between">
      <formula>Q183-3</formula>
      <formula>Q183+3</formula>
    </cfRule>
  </conditionalFormatting>
  <conditionalFormatting sqref="Q183">
    <cfRule type="cellIs" dxfId="639" priority="3050" operator="between">
      <formula>Q182-3</formula>
      <formula>Q182+3</formula>
    </cfRule>
    <cfRule type="cellIs" dxfId="638" priority="3051" operator="between">
      <formula>Q184-3</formula>
      <formula>Q184+3</formula>
    </cfRule>
  </conditionalFormatting>
  <conditionalFormatting sqref="Q184">
    <cfRule type="cellIs" dxfId="637" priority="3048" operator="between">
      <formula>Q183-3</formula>
      <formula>Q183+3</formula>
    </cfRule>
    <cfRule type="cellIs" dxfId="636" priority="3049" operator="between">
      <formula>Q185-3</formula>
      <formula>Q185+3</formula>
    </cfRule>
  </conditionalFormatting>
  <conditionalFormatting sqref="P178 P182:P186">
    <cfRule type="cellIs" dxfId="635" priority="3039" operator="between">
      <formula>0.5</formula>
      <formula>0.01</formula>
    </cfRule>
  </conditionalFormatting>
  <conditionalFormatting sqref="P178 P182:P186">
    <cfRule type="cellIs" dxfId="634" priority="3038" operator="lessThan">
      <formula>0.1</formula>
    </cfRule>
  </conditionalFormatting>
  <conditionalFormatting sqref="O178 O182:O186">
    <cfRule type="cellIs" dxfId="633" priority="3036" operator="greaterThan">
      <formula>1000</formula>
    </cfRule>
    <cfRule type="cellIs" dxfId="632" priority="3037" operator="lessThan">
      <formula>0</formula>
    </cfRule>
  </conditionalFormatting>
  <conditionalFormatting sqref="R178:R186">
    <cfRule type="cellIs" dxfId="631" priority="3035" operator="greaterThan">
      <formula>0</formula>
    </cfRule>
  </conditionalFormatting>
  <conditionalFormatting sqref="N178 N182:N186">
    <cfRule type="cellIs" dxfId="630" priority="3033" operator="between">
      <formula>1000</formula>
      <formula>901</formula>
    </cfRule>
    <cfRule type="cellIs" dxfId="629" priority="3034" operator="greaterThan">
      <formula>1026</formula>
    </cfRule>
  </conditionalFormatting>
  <conditionalFormatting sqref="N178 N182:N186">
    <cfRule type="cellIs" dxfId="628" priority="3032" operator="lessThan">
      <formula>900</formula>
    </cfRule>
  </conditionalFormatting>
  <conditionalFormatting sqref="M178 M182:M186">
    <cfRule type="cellIs" dxfId="627" priority="3029" operator="greaterThan">
      <formula>101</formula>
    </cfRule>
    <cfRule type="cellIs" dxfId="626" priority="3030" operator="between">
      <formula>100</formula>
      <formula>101</formula>
    </cfRule>
    <cfRule type="cellIs" dxfId="625" priority="3031" operator="between">
      <formula>99</formula>
      <formula>100</formula>
    </cfRule>
  </conditionalFormatting>
  <conditionalFormatting sqref="M178 M182:M186">
    <cfRule type="cellIs" dxfId="624" priority="3028" operator="lessThan">
      <formula>20</formula>
    </cfRule>
  </conditionalFormatting>
  <conditionalFormatting sqref="M178 M182:M186">
    <cfRule type="cellIs" dxfId="623" priority="3027" operator="lessThan">
      <formula>0</formula>
    </cfRule>
  </conditionalFormatting>
  <conditionalFormatting sqref="L178 L182:L186">
    <cfRule type="cellIs" dxfId="622" priority="3025" operator="lessThan">
      <formula>0</formula>
    </cfRule>
    <cfRule type="cellIs" dxfId="621" priority="3026" operator="lessThan">
      <formula>15</formula>
    </cfRule>
  </conditionalFormatting>
  <conditionalFormatting sqref="L178 L182:L186">
    <cfRule type="cellIs" dxfId="620" priority="3024" operator="greaterThan">
      <formula>40</formula>
    </cfRule>
  </conditionalFormatting>
  <conditionalFormatting sqref="E178:E188">
    <cfRule type="cellIs" dxfId="619" priority="3017" operator="greaterThan">
      <formula>1</formula>
    </cfRule>
    <cfRule type="cellIs" dxfId="618" priority="3018" operator="lessThan">
      <formula>0</formula>
    </cfRule>
  </conditionalFormatting>
  <conditionalFormatting sqref="D178:D188">
    <cfRule type="cellIs" dxfId="617" priority="3016" operator="lessThan">
      <formula>0</formula>
    </cfRule>
  </conditionalFormatting>
  <conditionalFormatting sqref="I178:I188">
    <cfRule type="cellIs" dxfId="616" priority="3015" operator="lessThan">
      <formula>0</formula>
    </cfRule>
  </conditionalFormatting>
  <conditionalFormatting sqref="F178:F188">
    <cfRule type="cellIs" dxfId="615" priority="3014" operator="lessThan">
      <formula>0</formula>
    </cfRule>
  </conditionalFormatting>
  <conditionalFormatting sqref="G178:G188">
    <cfRule type="cellIs" dxfId="614" priority="3013" operator="lessThan">
      <formula>0</formula>
    </cfRule>
  </conditionalFormatting>
  <conditionalFormatting sqref="H178:H188">
    <cfRule type="cellIs" dxfId="613" priority="3012" operator="lessThan">
      <formula>0</formula>
    </cfRule>
  </conditionalFormatting>
  <conditionalFormatting sqref="F194">
    <cfRule type="colorScale" priority="2997">
      <colorScale>
        <cfvo type="num" val="24"/>
        <cfvo type="max" val="0"/>
        <color rgb="FFFF7128"/>
        <color rgb="FF66FF33"/>
      </colorScale>
    </cfRule>
  </conditionalFormatting>
  <conditionalFormatting sqref="E194">
    <cfRule type="colorScale" priority="2996">
      <colorScale>
        <cfvo type="num" val="24"/>
        <cfvo type="max" val="0"/>
        <color rgb="FFFF7128"/>
        <color rgb="FF66FF33"/>
      </colorScale>
    </cfRule>
  </conditionalFormatting>
  <conditionalFormatting sqref="D194">
    <cfRule type="colorScale" priority="2995">
      <colorScale>
        <cfvo type="num" val="24"/>
        <cfvo type="max" val="0"/>
        <color rgb="FFFF7128"/>
        <color rgb="FF66FF33"/>
      </colorScale>
    </cfRule>
  </conditionalFormatting>
  <conditionalFormatting sqref="C194">
    <cfRule type="colorScale" priority="2994">
      <colorScale>
        <cfvo type="num" val="24"/>
        <cfvo type="max" val="0"/>
        <color rgb="FFFF7128"/>
        <color rgb="FF66FF33"/>
      </colorScale>
    </cfRule>
  </conditionalFormatting>
  <conditionalFormatting sqref="G194">
    <cfRule type="colorScale" priority="2993">
      <colorScale>
        <cfvo type="num" val="24"/>
        <cfvo type="max" val="0"/>
        <color rgb="FFFF7128"/>
        <color rgb="FF66FF33"/>
      </colorScale>
    </cfRule>
  </conditionalFormatting>
  <conditionalFormatting sqref="H194">
    <cfRule type="colorScale" priority="2992">
      <colorScale>
        <cfvo type="num" val="24"/>
        <cfvo type="max" val="0"/>
        <color rgb="FFFF7128"/>
        <color rgb="FF66FF33"/>
      </colorScale>
    </cfRule>
  </conditionalFormatting>
  <conditionalFormatting sqref="I194">
    <cfRule type="colorScale" priority="2991">
      <colorScale>
        <cfvo type="num" val="24"/>
        <cfvo type="max" val="0"/>
        <color rgb="FFFF7128"/>
        <color rgb="FF66FF33"/>
      </colorScale>
    </cfRule>
  </conditionalFormatting>
  <conditionalFormatting sqref="J194">
    <cfRule type="colorScale" priority="2987">
      <colorScale>
        <cfvo type="num" val="24"/>
        <cfvo type="max" val="0"/>
        <color rgb="FFFF7128"/>
        <color rgb="FF66FF33"/>
      </colorScale>
    </cfRule>
  </conditionalFormatting>
  <conditionalFormatting sqref="K194">
    <cfRule type="colorScale" priority="2986">
      <colorScale>
        <cfvo type="num" val="24"/>
        <cfvo type="max" val="0"/>
        <color rgb="FFFF7128"/>
        <color rgb="FF66FF33"/>
      </colorScale>
    </cfRule>
  </conditionalFormatting>
  <conditionalFormatting sqref="L194">
    <cfRule type="colorScale" priority="2985">
      <colorScale>
        <cfvo type="num" val="24"/>
        <cfvo type="max" val="0"/>
        <color rgb="FFFF7128"/>
        <color rgb="FF66FF33"/>
      </colorScale>
    </cfRule>
  </conditionalFormatting>
  <conditionalFormatting sqref="M194">
    <cfRule type="colorScale" priority="2984">
      <colorScale>
        <cfvo type="num" val="24"/>
        <cfvo type="max" val="0"/>
        <color rgb="FFFF7128"/>
        <color rgb="FF66FF33"/>
      </colorScale>
    </cfRule>
  </conditionalFormatting>
  <conditionalFormatting sqref="N194">
    <cfRule type="colorScale" priority="2983">
      <colorScale>
        <cfvo type="num" val="24"/>
        <cfvo type="max" val="0"/>
        <color rgb="FFFF7128"/>
        <color rgb="FF66FF33"/>
      </colorScale>
    </cfRule>
  </conditionalFormatting>
  <conditionalFormatting sqref="O194">
    <cfRule type="colorScale" priority="2982">
      <colorScale>
        <cfvo type="num" val="24"/>
        <cfvo type="max" val="0"/>
        <color rgb="FFFF7128"/>
        <color rgb="FF66FF33"/>
      </colorScale>
    </cfRule>
  </conditionalFormatting>
  <conditionalFormatting sqref="P194">
    <cfRule type="colorScale" priority="2981">
      <colorScale>
        <cfvo type="num" val="24"/>
        <cfvo type="max" val="0"/>
        <color rgb="FFFF7128"/>
        <color rgb="FF66FF33"/>
      </colorScale>
    </cfRule>
  </conditionalFormatting>
  <conditionalFormatting sqref="Q194">
    <cfRule type="colorScale" priority="2980">
      <colorScale>
        <cfvo type="num" val="24"/>
        <cfvo type="max" val="0"/>
        <color rgb="FFFF7128"/>
        <color rgb="FF66FF33"/>
      </colorScale>
    </cfRule>
  </conditionalFormatting>
  <conditionalFormatting sqref="R194">
    <cfRule type="colorScale" priority="2979">
      <colorScale>
        <cfvo type="num" val="24"/>
        <cfvo type="max" val="0"/>
        <color rgb="FFFF7128"/>
        <color rgb="FF66FF33"/>
      </colorScale>
    </cfRule>
  </conditionalFormatting>
  <conditionalFormatting sqref="C190:C195">
    <cfRule type="cellIs" dxfId="612" priority="2975" stopIfTrue="1" operator="greaterThan">
      <formula>35</formula>
    </cfRule>
  </conditionalFormatting>
  <conditionalFormatting sqref="M190:M195">
    <cfRule type="cellIs" dxfId="611" priority="2974" stopIfTrue="1" operator="greaterThan">
      <formula>100</formula>
    </cfRule>
  </conditionalFormatting>
  <conditionalFormatting sqref="C178:C186">
    <cfRule type="cellIs" dxfId="610" priority="2973" operator="greaterThan">
      <formula>36</formula>
    </cfRule>
  </conditionalFormatting>
  <conditionalFormatting sqref="C178:C186">
    <cfRule type="cellIs" dxfId="609" priority="2972" operator="between">
      <formula>25</formula>
      <formula>0</formula>
    </cfRule>
  </conditionalFormatting>
  <conditionalFormatting sqref="C178:C186">
    <cfRule type="cellIs" dxfId="608" priority="2971" operator="lessThan">
      <formula>0</formula>
    </cfRule>
  </conditionalFormatting>
  <conditionalFormatting sqref="Q207">
    <cfRule type="cellIs" dxfId="607" priority="2970" operator="notBetween">
      <formula>0</formula>
      <formula>360</formula>
    </cfRule>
  </conditionalFormatting>
  <conditionalFormatting sqref="Q207">
    <cfRule type="cellIs" dxfId="606" priority="2949" operator="between">
      <formula>Q206-3</formula>
      <formula>Q206+3</formula>
    </cfRule>
    <cfRule type="cellIs" dxfId="605" priority="2950" operator="between">
      <formula>Q208-3</formula>
      <formula>Q208+3</formula>
    </cfRule>
  </conditionalFormatting>
  <conditionalFormatting sqref="P207">
    <cfRule type="cellIs" dxfId="604" priority="2922" operator="between">
      <formula>0.5</formula>
      <formula>0.01</formula>
    </cfRule>
  </conditionalFormatting>
  <conditionalFormatting sqref="P207">
    <cfRule type="cellIs" dxfId="603" priority="2921" operator="lessThan">
      <formula>0.1</formula>
    </cfRule>
  </conditionalFormatting>
  <conditionalFormatting sqref="O207">
    <cfRule type="cellIs" dxfId="602" priority="2919" operator="greaterThan">
      <formula>1000</formula>
    </cfRule>
    <cfRule type="cellIs" dxfId="601" priority="2920" operator="lessThan">
      <formula>0</formula>
    </cfRule>
  </conditionalFormatting>
  <conditionalFormatting sqref="R207:R220">
    <cfRule type="cellIs" dxfId="600" priority="2918" operator="greaterThan">
      <formula>0</formula>
    </cfRule>
  </conditionalFormatting>
  <conditionalFormatting sqref="N207:N210">
    <cfRule type="cellIs" dxfId="599" priority="2916" operator="between">
      <formula>1000</formula>
      <formula>901</formula>
    </cfRule>
    <cfRule type="cellIs" dxfId="598" priority="2917" operator="greaterThan">
      <formula>1026</formula>
    </cfRule>
  </conditionalFormatting>
  <conditionalFormatting sqref="N207:N210">
    <cfRule type="cellIs" dxfId="597" priority="2915" operator="lessThan">
      <formula>900</formula>
    </cfRule>
  </conditionalFormatting>
  <conditionalFormatting sqref="M207:M210">
    <cfRule type="cellIs" dxfId="596" priority="2912" operator="greaterThan">
      <formula>101</formula>
    </cfRule>
    <cfRule type="cellIs" dxfId="595" priority="2913" operator="between">
      <formula>100</formula>
      <formula>101</formula>
    </cfRule>
    <cfRule type="cellIs" dxfId="594" priority="2914" operator="between">
      <formula>99</formula>
      <formula>100</formula>
    </cfRule>
  </conditionalFormatting>
  <conditionalFormatting sqref="M207:M210">
    <cfRule type="cellIs" dxfId="593" priority="2911" operator="lessThan">
      <formula>20</formula>
    </cfRule>
  </conditionalFormatting>
  <conditionalFormatting sqref="M207:M210">
    <cfRule type="cellIs" dxfId="592" priority="2910" operator="lessThan">
      <formula>0</formula>
    </cfRule>
  </conditionalFormatting>
  <conditionalFormatting sqref="L207:L210">
    <cfRule type="cellIs" dxfId="591" priority="2908" operator="lessThan">
      <formula>0</formula>
    </cfRule>
    <cfRule type="cellIs" dxfId="590" priority="2909" operator="lessThan">
      <formula>15</formula>
    </cfRule>
  </conditionalFormatting>
  <conditionalFormatting sqref="L207:L210">
    <cfRule type="cellIs" dxfId="589" priority="2907" operator="greaterThan">
      <formula>40</formula>
    </cfRule>
  </conditionalFormatting>
  <conditionalFormatting sqref="E197:E220">
    <cfRule type="cellIs" dxfId="588" priority="2900" operator="greaterThan">
      <formula>1</formula>
    </cfRule>
    <cfRule type="cellIs" dxfId="587" priority="2901" operator="lessThan">
      <formula>0</formula>
    </cfRule>
  </conditionalFormatting>
  <conditionalFormatting sqref="D197:D220">
    <cfRule type="cellIs" dxfId="586" priority="2899" operator="lessThan">
      <formula>0</formula>
    </cfRule>
  </conditionalFormatting>
  <conditionalFormatting sqref="I197:I220">
    <cfRule type="cellIs" dxfId="585" priority="2898" operator="lessThan">
      <formula>0</formula>
    </cfRule>
  </conditionalFormatting>
  <conditionalFormatting sqref="F197:F220">
    <cfRule type="cellIs" dxfId="584" priority="2897" operator="lessThan">
      <formula>0</formula>
    </cfRule>
  </conditionalFormatting>
  <conditionalFormatting sqref="G197:G220">
    <cfRule type="cellIs" dxfId="583" priority="2896" operator="lessThan">
      <formula>0</formula>
    </cfRule>
  </conditionalFormatting>
  <conditionalFormatting sqref="H197:H220">
    <cfRule type="cellIs" dxfId="582" priority="2895" operator="lessThan">
      <formula>0</formula>
    </cfRule>
  </conditionalFormatting>
  <conditionalFormatting sqref="F226">
    <cfRule type="colorScale" priority="2880">
      <colorScale>
        <cfvo type="num" val="24"/>
        <cfvo type="max" val="0"/>
        <color rgb="FFFF7128"/>
        <color rgb="FF66FF33"/>
      </colorScale>
    </cfRule>
  </conditionalFormatting>
  <conditionalFormatting sqref="E226">
    <cfRule type="colorScale" priority="2879">
      <colorScale>
        <cfvo type="num" val="24"/>
        <cfvo type="max" val="0"/>
        <color rgb="FFFF7128"/>
        <color rgb="FF66FF33"/>
      </colorScale>
    </cfRule>
  </conditionalFormatting>
  <conditionalFormatting sqref="D226">
    <cfRule type="colorScale" priority="2878">
      <colorScale>
        <cfvo type="num" val="24"/>
        <cfvo type="max" val="0"/>
        <color rgb="FFFF7128"/>
        <color rgb="FF66FF33"/>
      </colorScale>
    </cfRule>
  </conditionalFormatting>
  <conditionalFormatting sqref="C226">
    <cfRule type="colorScale" priority="2877">
      <colorScale>
        <cfvo type="num" val="24"/>
        <cfvo type="max" val="0"/>
        <color rgb="FFFF7128"/>
        <color rgb="FF66FF33"/>
      </colorScale>
    </cfRule>
  </conditionalFormatting>
  <conditionalFormatting sqref="G226">
    <cfRule type="colorScale" priority="2876">
      <colorScale>
        <cfvo type="num" val="24"/>
        <cfvo type="max" val="0"/>
        <color rgb="FFFF7128"/>
        <color rgb="FF66FF33"/>
      </colorScale>
    </cfRule>
  </conditionalFormatting>
  <conditionalFormatting sqref="H226">
    <cfRule type="colorScale" priority="2875">
      <colorScale>
        <cfvo type="num" val="24"/>
        <cfvo type="max" val="0"/>
        <color rgb="FFFF7128"/>
        <color rgb="FF66FF33"/>
      </colorScale>
    </cfRule>
  </conditionalFormatting>
  <conditionalFormatting sqref="I226">
    <cfRule type="colorScale" priority="2874">
      <colorScale>
        <cfvo type="num" val="24"/>
        <cfvo type="max" val="0"/>
        <color rgb="FFFF7128"/>
        <color rgb="FF66FF33"/>
      </colorScale>
    </cfRule>
  </conditionalFormatting>
  <conditionalFormatting sqref="J226">
    <cfRule type="colorScale" priority="2870">
      <colorScale>
        <cfvo type="num" val="24"/>
        <cfvo type="max" val="0"/>
        <color rgb="FFFF7128"/>
        <color rgb="FF66FF33"/>
      </colorScale>
    </cfRule>
  </conditionalFormatting>
  <conditionalFormatting sqref="K226">
    <cfRule type="colorScale" priority="2869">
      <colorScale>
        <cfvo type="num" val="24"/>
        <cfvo type="max" val="0"/>
        <color rgb="FFFF7128"/>
        <color rgb="FF66FF33"/>
      </colorScale>
    </cfRule>
  </conditionalFormatting>
  <conditionalFormatting sqref="L226">
    <cfRule type="colorScale" priority="2868">
      <colorScale>
        <cfvo type="num" val="24"/>
        <cfvo type="max" val="0"/>
        <color rgb="FFFF7128"/>
        <color rgb="FF66FF33"/>
      </colorScale>
    </cfRule>
  </conditionalFormatting>
  <conditionalFormatting sqref="M226">
    <cfRule type="colorScale" priority="2867">
      <colorScale>
        <cfvo type="num" val="24"/>
        <cfvo type="max" val="0"/>
        <color rgb="FFFF7128"/>
        <color rgb="FF66FF33"/>
      </colorScale>
    </cfRule>
  </conditionalFormatting>
  <conditionalFormatting sqref="N226">
    <cfRule type="colorScale" priority="2866">
      <colorScale>
        <cfvo type="num" val="24"/>
        <cfvo type="max" val="0"/>
        <color rgb="FFFF7128"/>
        <color rgb="FF66FF33"/>
      </colorScale>
    </cfRule>
  </conditionalFormatting>
  <conditionalFormatting sqref="O226">
    <cfRule type="colorScale" priority="2865">
      <colorScale>
        <cfvo type="num" val="24"/>
        <cfvo type="max" val="0"/>
        <color rgb="FFFF7128"/>
        <color rgb="FF66FF33"/>
      </colorScale>
    </cfRule>
  </conditionalFormatting>
  <conditionalFormatting sqref="P226">
    <cfRule type="colorScale" priority="2864">
      <colorScale>
        <cfvo type="num" val="24"/>
        <cfvo type="max" val="0"/>
        <color rgb="FFFF7128"/>
        <color rgb="FF66FF33"/>
      </colorScale>
    </cfRule>
  </conditionalFormatting>
  <conditionalFormatting sqref="Q226">
    <cfRule type="colorScale" priority="2863">
      <colorScale>
        <cfvo type="num" val="24"/>
        <cfvo type="max" val="0"/>
        <color rgb="FFFF7128"/>
        <color rgb="FF66FF33"/>
      </colorScale>
    </cfRule>
  </conditionalFormatting>
  <conditionalFormatting sqref="R226">
    <cfRule type="colorScale" priority="2862">
      <colorScale>
        <cfvo type="num" val="24"/>
        <cfvo type="max" val="0"/>
        <color rgb="FFFF7128"/>
        <color rgb="FF66FF33"/>
      </colorScale>
    </cfRule>
  </conditionalFormatting>
  <conditionalFormatting sqref="C222:C227">
    <cfRule type="cellIs" dxfId="581" priority="2858" stopIfTrue="1" operator="greaterThan">
      <formula>35</formula>
    </cfRule>
  </conditionalFormatting>
  <conditionalFormatting sqref="M222:M227">
    <cfRule type="cellIs" dxfId="580" priority="2857" stopIfTrue="1" operator="greaterThan">
      <formula>100</formula>
    </cfRule>
  </conditionalFormatting>
  <conditionalFormatting sqref="C207:C220">
    <cfRule type="cellIs" dxfId="579" priority="2856" operator="greaterThan">
      <formula>36</formula>
    </cfRule>
  </conditionalFormatting>
  <conditionalFormatting sqref="C207:C220">
    <cfRule type="cellIs" dxfId="578" priority="2855" operator="between">
      <formula>25</formula>
      <formula>0</formula>
    </cfRule>
  </conditionalFormatting>
  <conditionalFormatting sqref="C207:C220">
    <cfRule type="cellIs" dxfId="577" priority="2854" operator="lessThan">
      <formula>0</formula>
    </cfRule>
  </conditionalFormatting>
  <conditionalFormatting sqref="R229:R252">
    <cfRule type="cellIs" dxfId="576" priority="2801" operator="greaterThan">
      <formula>0</formula>
    </cfRule>
  </conditionalFormatting>
  <conditionalFormatting sqref="E229:E252">
    <cfRule type="cellIs" dxfId="575" priority="2783" operator="greaterThan">
      <formula>1</formula>
    </cfRule>
    <cfRule type="cellIs" dxfId="574" priority="2784" operator="lessThan">
      <formula>0</formula>
    </cfRule>
  </conditionalFormatting>
  <conditionalFormatting sqref="D229:D252">
    <cfRule type="cellIs" dxfId="573" priority="2782" operator="lessThan">
      <formula>0</formula>
    </cfRule>
  </conditionalFormatting>
  <conditionalFormatting sqref="I229:I252">
    <cfRule type="cellIs" dxfId="572" priority="2781" operator="lessThan">
      <formula>0</formula>
    </cfRule>
  </conditionalFormatting>
  <conditionalFormatting sqref="F229:F252">
    <cfRule type="cellIs" dxfId="571" priority="2780" operator="lessThan">
      <formula>0</formula>
    </cfRule>
  </conditionalFormatting>
  <conditionalFormatting sqref="G229:G252">
    <cfRule type="cellIs" dxfId="570" priority="2779" operator="lessThan">
      <formula>0</formula>
    </cfRule>
  </conditionalFormatting>
  <conditionalFormatting sqref="H229:H252">
    <cfRule type="cellIs" dxfId="569" priority="2778" operator="lessThan">
      <formula>0</formula>
    </cfRule>
  </conditionalFormatting>
  <conditionalFormatting sqref="F258">
    <cfRule type="colorScale" priority="2763">
      <colorScale>
        <cfvo type="num" val="24"/>
        <cfvo type="max" val="0"/>
        <color rgb="FFFF7128"/>
        <color rgb="FF66FF33"/>
      </colorScale>
    </cfRule>
  </conditionalFormatting>
  <conditionalFormatting sqref="E258">
    <cfRule type="colorScale" priority="2762">
      <colorScale>
        <cfvo type="num" val="24"/>
        <cfvo type="max" val="0"/>
        <color rgb="FFFF7128"/>
        <color rgb="FF66FF33"/>
      </colorScale>
    </cfRule>
  </conditionalFormatting>
  <conditionalFormatting sqref="D258">
    <cfRule type="colorScale" priority="2761">
      <colorScale>
        <cfvo type="num" val="24"/>
        <cfvo type="max" val="0"/>
        <color rgb="FFFF7128"/>
        <color rgb="FF66FF33"/>
      </colorScale>
    </cfRule>
  </conditionalFormatting>
  <conditionalFormatting sqref="C258">
    <cfRule type="colorScale" priority="2760">
      <colorScale>
        <cfvo type="num" val="24"/>
        <cfvo type="max" val="0"/>
        <color rgb="FFFF7128"/>
        <color rgb="FF66FF33"/>
      </colorScale>
    </cfRule>
  </conditionalFormatting>
  <conditionalFormatting sqref="G258">
    <cfRule type="colorScale" priority="2759">
      <colorScale>
        <cfvo type="num" val="24"/>
        <cfvo type="max" val="0"/>
        <color rgb="FFFF7128"/>
        <color rgb="FF66FF33"/>
      </colorScale>
    </cfRule>
  </conditionalFormatting>
  <conditionalFormatting sqref="H258">
    <cfRule type="colorScale" priority="2758">
      <colorScale>
        <cfvo type="num" val="24"/>
        <cfvo type="max" val="0"/>
        <color rgb="FFFF7128"/>
        <color rgb="FF66FF33"/>
      </colorScale>
    </cfRule>
  </conditionalFormatting>
  <conditionalFormatting sqref="I258">
    <cfRule type="colorScale" priority="2757">
      <colorScale>
        <cfvo type="num" val="24"/>
        <cfvo type="max" val="0"/>
        <color rgb="FFFF7128"/>
        <color rgb="FF66FF33"/>
      </colorScale>
    </cfRule>
  </conditionalFormatting>
  <conditionalFormatting sqref="J258">
    <cfRule type="colorScale" priority="2753">
      <colorScale>
        <cfvo type="num" val="24"/>
        <cfvo type="max" val="0"/>
        <color rgb="FFFF7128"/>
        <color rgb="FF66FF33"/>
      </colorScale>
    </cfRule>
  </conditionalFormatting>
  <conditionalFormatting sqref="K258">
    <cfRule type="colorScale" priority="2752">
      <colorScale>
        <cfvo type="num" val="24"/>
        <cfvo type="max" val="0"/>
        <color rgb="FFFF7128"/>
        <color rgb="FF66FF33"/>
      </colorScale>
    </cfRule>
  </conditionalFormatting>
  <conditionalFormatting sqref="L258">
    <cfRule type="colorScale" priority="2751">
      <colorScale>
        <cfvo type="num" val="24"/>
        <cfvo type="max" val="0"/>
        <color rgb="FFFF7128"/>
        <color rgb="FF66FF33"/>
      </colorScale>
    </cfRule>
  </conditionalFormatting>
  <conditionalFormatting sqref="M258">
    <cfRule type="colorScale" priority="2750">
      <colorScale>
        <cfvo type="num" val="24"/>
        <cfvo type="max" val="0"/>
        <color rgb="FFFF7128"/>
        <color rgb="FF66FF33"/>
      </colorScale>
    </cfRule>
  </conditionalFormatting>
  <conditionalFormatting sqref="N258">
    <cfRule type="colorScale" priority="2749">
      <colorScale>
        <cfvo type="num" val="24"/>
        <cfvo type="max" val="0"/>
        <color rgb="FFFF7128"/>
        <color rgb="FF66FF33"/>
      </colorScale>
    </cfRule>
  </conditionalFormatting>
  <conditionalFormatting sqref="O258">
    <cfRule type="colorScale" priority="2748">
      <colorScale>
        <cfvo type="num" val="24"/>
        <cfvo type="max" val="0"/>
        <color rgb="FFFF7128"/>
        <color rgb="FF66FF33"/>
      </colorScale>
    </cfRule>
  </conditionalFormatting>
  <conditionalFormatting sqref="P258">
    <cfRule type="colorScale" priority="2747">
      <colorScale>
        <cfvo type="num" val="24"/>
        <cfvo type="max" val="0"/>
        <color rgb="FFFF7128"/>
        <color rgb="FF66FF33"/>
      </colorScale>
    </cfRule>
  </conditionalFormatting>
  <conditionalFormatting sqref="Q258">
    <cfRule type="colorScale" priority="2746">
      <colorScale>
        <cfvo type="num" val="24"/>
        <cfvo type="max" val="0"/>
        <color rgb="FFFF7128"/>
        <color rgb="FF66FF33"/>
      </colorScale>
    </cfRule>
  </conditionalFormatting>
  <conditionalFormatting sqref="R258">
    <cfRule type="colorScale" priority="2745">
      <colorScale>
        <cfvo type="num" val="24"/>
        <cfvo type="max" val="0"/>
        <color rgb="FFFF7128"/>
        <color rgb="FF66FF33"/>
      </colorScale>
    </cfRule>
  </conditionalFormatting>
  <conditionalFormatting sqref="C254:C259">
    <cfRule type="cellIs" dxfId="568" priority="2741" stopIfTrue="1" operator="greaterThan">
      <formula>35</formula>
    </cfRule>
  </conditionalFormatting>
  <conditionalFormatting sqref="M254:M259">
    <cfRule type="cellIs" dxfId="567" priority="2740" stopIfTrue="1" operator="greaterThan">
      <formula>100</formula>
    </cfRule>
  </conditionalFormatting>
  <conditionalFormatting sqref="C229:C252">
    <cfRule type="cellIs" dxfId="566" priority="2739" operator="greaterThan">
      <formula>36</formula>
    </cfRule>
  </conditionalFormatting>
  <conditionalFormatting sqref="C229:C252">
    <cfRule type="cellIs" dxfId="565" priority="2738" operator="between">
      <formula>25</formula>
      <formula>0</formula>
    </cfRule>
  </conditionalFormatting>
  <conditionalFormatting sqref="C229:C252">
    <cfRule type="cellIs" dxfId="564" priority="2737" operator="lessThan">
      <formula>0</formula>
    </cfRule>
  </conditionalFormatting>
  <conditionalFormatting sqref="Q275:Q284">
    <cfRule type="cellIs" dxfId="563" priority="2736" operator="notBetween">
      <formula>0</formula>
      <formula>360</formula>
    </cfRule>
  </conditionalFormatting>
  <conditionalFormatting sqref="Q275">
    <cfRule type="cellIs" dxfId="562" priority="2707" operator="between">
      <formula>Q274-3</formula>
      <formula>Q274+3</formula>
    </cfRule>
    <cfRule type="cellIs" dxfId="561" priority="2708" operator="between">
      <formula>Q276-3</formula>
      <formula>Q276+3</formula>
    </cfRule>
  </conditionalFormatting>
  <conditionalFormatting sqref="Q276">
    <cfRule type="cellIs" dxfId="560" priority="2705" operator="between">
      <formula>Q275-3</formula>
      <formula>Q275+3</formula>
    </cfRule>
    <cfRule type="cellIs" dxfId="559" priority="2706" operator="between">
      <formula>Q277-3</formula>
      <formula>Q277+3</formula>
    </cfRule>
  </conditionalFormatting>
  <conditionalFormatting sqref="Q277">
    <cfRule type="cellIs" dxfId="558" priority="2703" operator="between">
      <formula>Q276-3</formula>
      <formula>Q276+3</formula>
    </cfRule>
    <cfRule type="cellIs" dxfId="557" priority="2704" operator="between">
      <formula>Q278-3</formula>
      <formula>Q278+3</formula>
    </cfRule>
  </conditionalFormatting>
  <conditionalFormatting sqref="Q278">
    <cfRule type="cellIs" dxfId="556" priority="2701" operator="between">
      <formula>Q277-3</formula>
      <formula>Q277+3</formula>
    </cfRule>
    <cfRule type="cellIs" dxfId="555" priority="2702" operator="between">
      <formula>Q279-3</formula>
      <formula>Q279+3</formula>
    </cfRule>
  </conditionalFormatting>
  <conditionalFormatting sqref="Q279">
    <cfRule type="cellIs" dxfId="554" priority="2699" operator="between">
      <formula>Q278-3</formula>
      <formula>Q278+3</formula>
    </cfRule>
    <cfRule type="cellIs" dxfId="553" priority="2700" operator="between">
      <formula>Q280-3</formula>
      <formula>Q280+3</formula>
    </cfRule>
  </conditionalFormatting>
  <conditionalFormatting sqref="Q280">
    <cfRule type="cellIs" dxfId="552" priority="2697" operator="between">
      <formula>Q279-3</formula>
      <formula>Q279+3</formula>
    </cfRule>
    <cfRule type="cellIs" dxfId="551" priority="2698" operator="between">
      <formula>Q281-3</formula>
      <formula>Q281+3</formula>
    </cfRule>
  </conditionalFormatting>
  <conditionalFormatting sqref="Q281">
    <cfRule type="cellIs" dxfId="550" priority="2695" operator="between">
      <formula>Q280-3</formula>
      <formula>Q280+3</formula>
    </cfRule>
    <cfRule type="cellIs" dxfId="549" priority="2696" operator="between">
      <formula>Q282-3</formula>
      <formula>Q282+3</formula>
    </cfRule>
  </conditionalFormatting>
  <conditionalFormatting sqref="Q282">
    <cfRule type="cellIs" dxfId="548" priority="2693" operator="between">
      <formula>Q281-3</formula>
      <formula>Q281+3</formula>
    </cfRule>
    <cfRule type="cellIs" dxfId="547" priority="2694" operator="between">
      <formula>Q283-3</formula>
      <formula>Q283+3</formula>
    </cfRule>
  </conditionalFormatting>
  <conditionalFormatting sqref="Q283">
    <cfRule type="cellIs" dxfId="546" priority="2691" operator="between">
      <formula>Q282-3</formula>
      <formula>Q282+3</formula>
    </cfRule>
    <cfRule type="cellIs" dxfId="545" priority="2692" operator="between">
      <formula>Q284-3</formula>
      <formula>Q284+3</formula>
    </cfRule>
  </conditionalFormatting>
  <conditionalFormatting sqref="Q284">
    <cfRule type="cellIs" dxfId="544" priority="2689" operator="between">
      <formula>Q283-3</formula>
      <formula>Q283+3</formula>
    </cfRule>
    <cfRule type="cellIs" dxfId="543" priority="2690" operator="between">
      <formula>Q285-3</formula>
      <formula>Q285+3</formula>
    </cfRule>
  </conditionalFormatting>
  <conditionalFormatting sqref="P275:P284">
    <cfRule type="cellIs" dxfId="542" priority="2688" operator="between">
      <formula>0.5</formula>
      <formula>0.01</formula>
    </cfRule>
  </conditionalFormatting>
  <conditionalFormatting sqref="P275:P284">
    <cfRule type="cellIs" dxfId="541" priority="2687" operator="lessThan">
      <formula>0.1</formula>
    </cfRule>
  </conditionalFormatting>
  <conditionalFormatting sqref="O275:O284">
    <cfRule type="cellIs" dxfId="540" priority="2685" operator="greaterThan">
      <formula>1000</formula>
    </cfRule>
    <cfRule type="cellIs" dxfId="539" priority="2686" operator="lessThan">
      <formula>0</formula>
    </cfRule>
  </conditionalFormatting>
  <conditionalFormatting sqref="R261:R284">
    <cfRule type="cellIs" dxfId="538" priority="2684" operator="greaterThan">
      <formula>0</formula>
    </cfRule>
  </conditionalFormatting>
  <conditionalFormatting sqref="N275:N284">
    <cfRule type="cellIs" dxfId="537" priority="2682" operator="between">
      <formula>1000</formula>
      <formula>901</formula>
    </cfRule>
    <cfRule type="cellIs" dxfId="536" priority="2683" operator="greaterThan">
      <formula>1026</formula>
    </cfRule>
  </conditionalFormatting>
  <conditionalFormatting sqref="N275:N284">
    <cfRule type="cellIs" dxfId="535" priority="2681" operator="lessThan">
      <formula>900</formula>
    </cfRule>
  </conditionalFormatting>
  <conditionalFormatting sqref="M275:M284">
    <cfRule type="cellIs" dxfId="534" priority="2678" operator="greaterThan">
      <formula>101</formula>
    </cfRule>
    <cfRule type="cellIs" dxfId="533" priority="2679" operator="between">
      <formula>100</formula>
      <formula>101</formula>
    </cfRule>
    <cfRule type="cellIs" dxfId="532" priority="2680" operator="between">
      <formula>99</formula>
      <formula>100</formula>
    </cfRule>
  </conditionalFormatting>
  <conditionalFormatting sqref="M275:M284">
    <cfRule type="cellIs" dxfId="531" priority="2677" operator="lessThan">
      <formula>20</formula>
    </cfRule>
  </conditionalFormatting>
  <conditionalFormatting sqref="M275:M284">
    <cfRule type="cellIs" dxfId="530" priority="2676" operator="lessThan">
      <formula>0</formula>
    </cfRule>
  </conditionalFormatting>
  <conditionalFormatting sqref="L275:L284">
    <cfRule type="cellIs" dxfId="529" priority="2674" operator="lessThan">
      <formula>0</formula>
    </cfRule>
    <cfRule type="cellIs" dxfId="528" priority="2675" operator="lessThan">
      <formula>15</formula>
    </cfRule>
  </conditionalFormatting>
  <conditionalFormatting sqref="L275:L284">
    <cfRule type="cellIs" dxfId="527" priority="2673" operator="greaterThan">
      <formula>40</formula>
    </cfRule>
  </conditionalFormatting>
  <conditionalFormatting sqref="E261:E284">
    <cfRule type="cellIs" dxfId="526" priority="2666" operator="greaterThan">
      <formula>1</formula>
    </cfRule>
    <cfRule type="cellIs" dxfId="525" priority="2667" operator="lessThan">
      <formula>0</formula>
    </cfRule>
  </conditionalFormatting>
  <conditionalFormatting sqref="D261:D284">
    <cfRule type="cellIs" dxfId="524" priority="2665" operator="lessThan">
      <formula>0</formula>
    </cfRule>
  </conditionalFormatting>
  <conditionalFormatting sqref="I261:I284">
    <cfRule type="cellIs" dxfId="523" priority="2664" operator="lessThan">
      <formula>0</formula>
    </cfRule>
  </conditionalFormatting>
  <conditionalFormatting sqref="F261:F284">
    <cfRule type="cellIs" dxfId="522" priority="2663" operator="lessThan">
      <formula>0</formula>
    </cfRule>
  </conditionalFormatting>
  <conditionalFormatting sqref="G261:G284">
    <cfRule type="cellIs" dxfId="521" priority="2662" operator="lessThan">
      <formula>0</formula>
    </cfRule>
  </conditionalFormatting>
  <conditionalFormatting sqref="H261:H284">
    <cfRule type="cellIs" dxfId="520" priority="2661" operator="lessThan">
      <formula>0</formula>
    </cfRule>
  </conditionalFormatting>
  <conditionalFormatting sqref="F290">
    <cfRule type="colorScale" priority="2646">
      <colorScale>
        <cfvo type="num" val="24"/>
        <cfvo type="max" val="0"/>
        <color rgb="FFFF7128"/>
        <color rgb="FF66FF33"/>
      </colorScale>
    </cfRule>
  </conditionalFormatting>
  <conditionalFormatting sqref="E290">
    <cfRule type="colorScale" priority="2645">
      <colorScale>
        <cfvo type="num" val="24"/>
        <cfvo type="max" val="0"/>
        <color rgb="FFFF7128"/>
        <color rgb="FF66FF33"/>
      </colorScale>
    </cfRule>
  </conditionalFormatting>
  <conditionalFormatting sqref="D290">
    <cfRule type="colorScale" priority="2644">
      <colorScale>
        <cfvo type="num" val="24"/>
        <cfvo type="max" val="0"/>
        <color rgb="FFFF7128"/>
        <color rgb="FF66FF33"/>
      </colorScale>
    </cfRule>
  </conditionalFormatting>
  <conditionalFormatting sqref="C290">
    <cfRule type="colorScale" priority="2643">
      <colorScale>
        <cfvo type="num" val="24"/>
        <cfvo type="max" val="0"/>
        <color rgb="FFFF7128"/>
        <color rgb="FF66FF33"/>
      </colorScale>
    </cfRule>
  </conditionalFormatting>
  <conditionalFormatting sqref="G290">
    <cfRule type="colorScale" priority="2642">
      <colorScale>
        <cfvo type="num" val="24"/>
        <cfvo type="max" val="0"/>
        <color rgb="FFFF7128"/>
        <color rgb="FF66FF33"/>
      </colorScale>
    </cfRule>
  </conditionalFormatting>
  <conditionalFormatting sqref="H290">
    <cfRule type="colorScale" priority="2641">
      <colorScale>
        <cfvo type="num" val="24"/>
        <cfvo type="max" val="0"/>
        <color rgb="FFFF7128"/>
        <color rgb="FF66FF33"/>
      </colorScale>
    </cfRule>
  </conditionalFormatting>
  <conditionalFormatting sqref="I290">
    <cfRule type="colorScale" priority="2640">
      <colorScale>
        <cfvo type="num" val="24"/>
        <cfvo type="max" val="0"/>
        <color rgb="FFFF7128"/>
        <color rgb="FF66FF33"/>
      </colorScale>
    </cfRule>
  </conditionalFormatting>
  <conditionalFormatting sqref="J290">
    <cfRule type="colorScale" priority="2636">
      <colorScale>
        <cfvo type="num" val="24"/>
        <cfvo type="max" val="0"/>
        <color rgb="FFFF7128"/>
        <color rgb="FF66FF33"/>
      </colorScale>
    </cfRule>
  </conditionalFormatting>
  <conditionalFormatting sqref="K290">
    <cfRule type="colorScale" priority="2635">
      <colorScale>
        <cfvo type="num" val="24"/>
        <cfvo type="max" val="0"/>
        <color rgb="FFFF7128"/>
        <color rgb="FF66FF33"/>
      </colorScale>
    </cfRule>
  </conditionalFormatting>
  <conditionalFormatting sqref="L290">
    <cfRule type="colorScale" priority="2634">
      <colorScale>
        <cfvo type="num" val="24"/>
        <cfvo type="max" val="0"/>
        <color rgb="FFFF7128"/>
        <color rgb="FF66FF33"/>
      </colorScale>
    </cfRule>
  </conditionalFormatting>
  <conditionalFormatting sqref="M290">
    <cfRule type="colorScale" priority="2633">
      <colorScale>
        <cfvo type="num" val="24"/>
        <cfvo type="max" val="0"/>
        <color rgb="FFFF7128"/>
        <color rgb="FF66FF33"/>
      </colorScale>
    </cfRule>
  </conditionalFormatting>
  <conditionalFormatting sqref="N290">
    <cfRule type="colorScale" priority="2632">
      <colorScale>
        <cfvo type="num" val="24"/>
        <cfvo type="max" val="0"/>
        <color rgb="FFFF7128"/>
        <color rgb="FF66FF33"/>
      </colorScale>
    </cfRule>
  </conditionalFormatting>
  <conditionalFormatting sqref="O290">
    <cfRule type="colorScale" priority="2631">
      <colorScale>
        <cfvo type="num" val="24"/>
        <cfvo type="max" val="0"/>
        <color rgb="FFFF7128"/>
        <color rgb="FF66FF33"/>
      </colorScale>
    </cfRule>
  </conditionalFormatting>
  <conditionalFormatting sqref="P290">
    <cfRule type="colorScale" priority="2630">
      <colorScale>
        <cfvo type="num" val="24"/>
        <cfvo type="max" val="0"/>
        <color rgb="FFFF7128"/>
        <color rgb="FF66FF33"/>
      </colorScale>
    </cfRule>
  </conditionalFormatting>
  <conditionalFormatting sqref="Q290">
    <cfRule type="colorScale" priority="2629">
      <colorScale>
        <cfvo type="num" val="24"/>
        <cfvo type="max" val="0"/>
        <color rgb="FFFF7128"/>
        <color rgb="FF66FF33"/>
      </colorScale>
    </cfRule>
  </conditionalFormatting>
  <conditionalFormatting sqref="R290">
    <cfRule type="colorScale" priority="2628">
      <colorScale>
        <cfvo type="num" val="24"/>
        <cfvo type="max" val="0"/>
        <color rgb="FFFF7128"/>
        <color rgb="FF66FF33"/>
      </colorScale>
    </cfRule>
  </conditionalFormatting>
  <conditionalFormatting sqref="C286:C291">
    <cfRule type="cellIs" dxfId="519" priority="2624" stopIfTrue="1" operator="greaterThan">
      <formula>35</formula>
    </cfRule>
  </conditionalFormatting>
  <conditionalFormatting sqref="M286:M291">
    <cfRule type="cellIs" dxfId="518" priority="2623" stopIfTrue="1" operator="greaterThan">
      <formula>100</formula>
    </cfRule>
  </conditionalFormatting>
  <conditionalFormatting sqref="C261:C284">
    <cfRule type="cellIs" dxfId="517" priority="2622" operator="greaterThan">
      <formula>36</formula>
    </cfRule>
  </conditionalFormatting>
  <conditionalFormatting sqref="C261:C284">
    <cfRule type="cellIs" dxfId="516" priority="2621" operator="between">
      <formula>25</formula>
      <formula>0</formula>
    </cfRule>
  </conditionalFormatting>
  <conditionalFormatting sqref="C261:C284">
    <cfRule type="cellIs" dxfId="515" priority="2620" operator="lessThan">
      <formula>0</formula>
    </cfRule>
  </conditionalFormatting>
  <conditionalFormatting sqref="Q293:Q299 Q315:Q316">
    <cfRule type="cellIs" dxfId="514" priority="2619" operator="notBetween">
      <formula>0</formula>
      <formula>360</formula>
    </cfRule>
  </conditionalFormatting>
  <conditionalFormatting sqref="Q293">
    <cfRule type="cellIs" dxfId="513" priority="2618" operator="between">
      <formula>$R294-3</formula>
      <formula>$R294+3</formula>
    </cfRule>
  </conditionalFormatting>
  <conditionalFormatting sqref="Q294">
    <cfRule type="cellIs" dxfId="512" priority="2616" operator="between">
      <formula>Q293-3</formula>
      <formula>Q293+3</formula>
    </cfRule>
    <cfRule type="cellIs" dxfId="511" priority="2617" operator="between">
      <formula>Q295-3</formula>
      <formula>Q295+3</formula>
    </cfRule>
  </conditionalFormatting>
  <conditionalFormatting sqref="Q295">
    <cfRule type="cellIs" dxfId="510" priority="2614" operator="between">
      <formula>Q294-3</formula>
      <formula>Q294+3</formula>
    </cfRule>
    <cfRule type="cellIs" dxfId="509" priority="2615" operator="between">
      <formula>Q296-3</formula>
      <formula>Q296+3</formula>
    </cfRule>
  </conditionalFormatting>
  <conditionalFormatting sqref="Q296">
    <cfRule type="cellIs" dxfId="508" priority="2612" operator="between">
      <formula>Q295-3</formula>
      <formula>Q295+3</formula>
    </cfRule>
    <cfRule type="cellIs" dxfId="507" priority="2613" operator="between">
      <formula>Q297-3</formula>
      <formula>Q297+3</formula>
    </cfRule>
  </conditionalFormatting>
  <conditionalFormatting sqref="Q297">
    <cfRule type="cellIs" dxfId="506" priority="2610" operator="between">
      <formula>Q296-3</formula>
      <formula>Q296+3</formula>
    </cfRule>
    <cfRule type="cellIs" dxfId="505" priority="2611" operator="between">
      <formula>Q298-3</formula>
      <formula>Q298+3</formula>
    </cfRule>
  </conditionalFormatting>
  <conditionalFormatting sqref="Q298">
    <cfRule type="cellIs" dxfId="504" priority="2608" operator="between">
      <formula>Q297-3</formula>
      <formula>Q297+3</formula>
    </cfRule>
    <cfRule type="cellIs" dxfId="503" priority="2609" operator="between">
      <formula>Q299-3</formula>
      <formula>Q299+3</formula>
    </cfRule>
  </conditionalFormatting>
  <conditionalFormatting sqref="Q299">
    <cfRule type="cellIs" dxfId="502" priority="2606" operator="between">
      <formula>Q298-3</formula>
      <formula>Q298+3</formula>
    </cfRule>
    <cfRule type="cellIs" dxfId="501" priority="2607" operator="between">
      <formula>Q300-3</formula>
      <formula>Q300+3</formula>
    </cfRule>
  </conditionalFormatting>
  <conditionalFormatting sqref="Q315">
    <cfRule type="cellIs" dxfId="500" priority="2574" operator="between">
      <formula>Q314-3</formula>
      <formula>Q314+3</formula>
    </cfRule>
    <cfRule type="cellIs" dxfId="499" priority="2575" operator="between">
      <formula>Q316-3</formula>
      <formula>Q316+3</formula>
    </cfRule>
  </conditionalFormatting>
  <conditionalFormatting sqref="Q316">
    <cfRule type="cellIs" dxfId="498" priority="2572" operator="between">
      <formula>Q315-3</formula>
      <formula>Q315+3</formula>
    </cfRule>
    <cfRule type="cellIs" dxfId="497" priority="2573" operator="between">
      <formula>Q317-3</formula>
      <formula>Q317+3</formula>
    </cfRule>
  </conditionalFormatting>
  <conditionalFormatting sqref="P293:P299 P315:P316">
    <cfRule type="cellIs" dxfId="496" priority="2571" operator="between">
      <formula>0.5</formula>
      <formula>0.01</formula>
    </cfRule>
  </conditionalFormatting>
  <conditionalFormatting sqref="P293:P299 P315:P316">
    <cfRule type="cellIs" dxfId="495" priority="2570" operator="lessThan">
      <formula>0.1</formula>
    </cfRule>
  </conditionalFormatting>
  <conditionalFormatting sqref="O293:O299 O315:O316">
    <cfRule type="cellIs" dxfId="494" priority="2568" operator="greaterThan">
      <formula>1000</formula>
    </cfRule>
    <cfRule type="cellIs" dxfId="493" priority="2569" operator="lessThan">
      <formula>0</formula>
    </cfRule>
  </conditionalFormatting>
  <conditionalFormatting sqref="R293:R316">
    <cfRule type="cellIs" dxfId="492" priority="2567" operator="greaterThan">
      <formula>0</formula>
    </cfRule>
  </conditionalFormatting>
  <conditionalFormatting sqref="N293:N316">
    <cfRule type="cellIs" dxfId="491" priority="2565" operator="between">
      <formula>1000</formula>
      <formula>901</formula>
    </cfRule>
    <cfRule type="cellIs" dxfId="490" priority="2566" operator="greaterThan">
      <formula>1026</formula>
    </cfRule>
  </conditionalFormatting>
  <conditionalFormatting sqref="N293:N316">
    <cfRule type="cellIs" dxfId="489" priority="2564" operator="lessThan">
      <formula>900</formula>
    </cfRule>
  </conditionalFormatting>
  <conditionalFormatting sqref="M293:M316">
    <cfRule type="cellIs" dxfId="488" priority="2561" operator="greaterThan">
      <formula>101</formula>
    </cfRule>
    <cfRule type="cellIs" dxfId="487" priority="2562" operator="between">
      <formula>100</formula>
      <formula>101</formula>
    </cfRule>
    <cfRule type="cellIs" dxfId="486" priority="2563" operator="between">
      <formula>99</formula>
      <formula>100</formula>
    </cfRule>
  </conditionalFormatting>
  <conditionalFormatting sqref="M293:M316">
    <cfRule type="cellIs" dxfId="485" priority="2560" operator="lessThan">
      <formula>20</formula>
    </cfRule>
  </conditionalFormatting>
  <conditionalFormatting sqref="M293:M316">
    <cfRule type="cellIs" dxfId="484" priority="2559" operator="lessThan">
      <formula>0</formula>
    </cfRule>
  </conditionalFormatting>
  <conditionalFormatting sqref="L293:L316">
    <cfRule type="cellIs" dxfId="483" priority="2557" operator="lessThan">
      <formula>0</formula>
    </cfRule>
    <cfRule type="cellIs" dxfId="482" priority="2558" operator="lessThan">
      <formula>15</formula>
    </cfRule>
  </conditionalFormatting>
  <conditionalFormatting sqref="L293:L316">
    <cfRule type="cellIs" dxfId="481" priority="2556" operator="greaterThan">
      <formula>40</formula>
    </cfRule>
  </conditionalFormatting>
  <conditionalFormatting sqref="E293:E315">
    <cfRule type="cellIs" dxfId="480" priority="2549" operator="greaterThan">
      <formula>1</formula>
    </cfRule>
    <cfRule type="cellIs" dxfId="479" priority="2550" operator="lessThan">
      <formula>0</formula>
    </cfRule>
  </conditionalFormatting>
  <conditionalFormatting sqref="D293:D316">
    <cfRule type="cellIs" dxfId="478" priority="2548" operator="lessThan">
      <formula>0</formula>
    </cfRule>
  </conditionalFormatting>
  <conditionalFormatting sqref="I293:I316">
    <cfRule type="cellIs" dxfId="477" priority="2547" operator="lessThan">
      <formula>0</formula>
    </cfRule>
  </conditionalFormatting>
  <conditionalFormatting sqref="F293:F316">
    <cfRule type="cellIs" dxfId="476" priority="2546" operator="lessThan">
      <formula>0</formula>
    </cfRule>
  </conditionalFormatting>
  <conditionalFormatting sqref="G293:G316">
    <cfRule type="cellIs" dxfId="475" priority="2545" operator="lessThan">
      <formula>0</formula>
    </cfRule>
  </conditionalFormatting>
  <conditionalFormatting sqref="H293:H316">
    <cfRule type="cellIs" dxfId="474" priority="2544" operator="lessThan">
      <formula>0</formula>
    </cfRule>
  </conditionalFormatting>
  <conditionalFormatting sqref="F322">
    <cfRule type="colorScale" priority="2529">
      <colorScale>
        <cfvo type="num" val="24"/>
        <cfvo type="max" val="0"/>
        <color rgb="FFFF7128"/>
        <color rgb="FF66FF33"/>
      </colorScale>
    </cfRule>
  </conditionalFormatting>
  <conditionalFormatting sqref="E322">
    <cfRule type="colorScale" priority="2528">
      <colorScale>
        <cfvo type="num" val="24"/>
        <cfvo type="max" val="0"/>
        <color rgb="FFFF7128"/>
        <color rgb="FF66FF33"/>
      </colorScale>
    </cfRule>
  </conditionalFormatting>
  <conditionalFormatting sqref="D322">
    <cfRule type="colorScale" priority="2527">
      <colorScale>
        <cfvo type="num" val="24"/>
        <cfvo type="max" val="0"/>
        <color rgb="FFFF7128"/>
        <color rgb="FF66FF33"/>
      </colorScale>
    </cfRule>
  </conditionalFormatting>
  <conditionalFormatting sqref="C322">
    <cfRule type="colorScale" priority="2526">
      <colorScale>
        <cfvo type="num" val="24"/>
        <cfvo type="max" val="0"/>
        <color rgb="FFFF7128"/>
        <color rgb="FF66FF33"/>
      </colorScale>
    </cfRule>
  </conditionalFormatting>
  <conditionalFormatting sqref="G322">
    <cfRule type="colorScale" priority="2525">
      <colorScale>
        <cfvo type="num" val="24"/>
        <cfvo type="max" val="0"/>
        <color rgb="FFFF7128"/>
        <color rgb="FF66FF33"/>
      </colorScale>
    </cfRule>
  </conditionalFormatting>
  <conditionalFormatting sqref="H322">
    <cfRule type="colorScale" priority="2524">
      <colorScale>
        <cfvo type="num" val="24"/>
        <cfvo type="max" val="0"/>
        <color rgb="FFFF7128"/>
        <color rgb="FF66FF33"/>
      </colorScale>
    </cfRule>
  </conditionalFormatting>
  <conditionalFormatting sqref="I322">
    <cfRule type="colorScale" priority="2523">
      <colorScale>
        <cfvo type="num" val="24"/>
        <cfvo type="max" val="0"/>
        <color rgb="FFFF7128"/>
        <color rgb="FF66FF33"/>
      </colorScale>
    </cfRule>
  </conditionalFormatting>
  <conditionalFormatting sqref="J322">
    <cfRule type="colorScale" priority="2519">
      <colorScale>
        <cfvo type="num" val="24"/>
        <cfvo type="max" val="0"/>
        <color rgb="FFFF7128"/>
        <color rgb="FF66FF33"/>
      </colorScale>
    </cfRule>
  </conditionalFormatting>
  <conditionalFormatting sqref="K322">
    <cfRule type="colorScale" priority="2518">
      <colorScale>
        <cfvo type="num" val="24"/>
        <cfvo type="max" val="0"/>
        <color rgb="FFFF7128"/>
        <color rgb="FF66FF33"/>
      </colorScale>
    </cfRule>
  </conditionalFormatting>
  <conditionalFormatting sqref="L322">
    <cfRule type="colorScale" priority="2517">
      <colorScale>
        <cfvo type="num" val="24"/>
        <cfvo type="max" val="0"/>
        <color rgb="FFFF7128"/>
        <color rgb="FF66FF33"/>
      </colorScale>
    </cfRule>
  </conditionalFormatting>
  <conditionalFormatting sqref="M322">
    <cfRule type="colorScale" priority="2516">
      <colorScale>
        <cfvo type="num" val="24"/>
        <cfvo type="max" val="0"/>
        <color rgb="FFFF7128"/>
        <color rgb="FF66FF33"/>
      </colorScale>
    </cfRule>
  </conditionalFormatting>
  <conditionalFormatting sqref="N322">
    <cfRule type="colorScale" priority="2515">
      <colorScale>
        <cfvo type="num" val="24"/>
        <cfvo type="max" val="0"/>
        <color rgb="FFFF7128"/>
        <color rgb="FF66FF33"/>
      </colorScale>
    </cfRule>
  </conditionalFormatting>
  <conditionalFormatting sqref="O322">
    <cfRule type="colorScale" priority="2514">
      <colorScale>
        <cfvo type="num" val="24"/>
        <cfvo type="max" val="0"/>
        <color rgb="FFFF7128"/>
        <color rgb="FF66FF33"/>
      </colorScale>
    </cfRule>
  </conditionalFormatting>
  <conditionalFormatting sqref="P322">
    <cfRule type="colorScale" priority="2513">
      <colorScale>
        <cfvo type="num" val="24"/>
        <cfvo type="max" val="0"/>
        <color rgb="FFFF7128"/>
        <color rgb="FF66FF33"/>
      </colorScale>
    </cfRule>
  </conditionalFormatting>
  <conditionalFormatting sqref="Q322">
    <cfRule type="colorScale" priority="2512">
      <colorScale>
        <cfvo type="num" val="24"/>
        <cfvo type="max" val="0"/>
        <color rgb="FFFF7128"/>
        <color rgb="FF66FF33"/>
      </colorScale>
    </cfRule>
  </conditionalFormatting>
  <conditionalFormatting sqref="R322">
    <cfRule type="colorScale" priority="2511">
      <colorScale>
        <cfvo type="num" val="24"/>
        <cfvo type="max" val="0"/>
        <color rgb="FFFF7128"/>
        <color rgb="FF66FF33"/>
      </colorScale>
    </cfRule>
  </conditionalFormatting>
  <conditionalFormatting sqref="C318:C323">
    <cfRule type="cellIs" dxfId="473" priority="2507" stopIfTrue="1" operator="greaterThan">
      <formula>35</formula>
    </cfRule>
  </conditionalFormatting>
  <conditionalFormatting sqref="M318:M323">
    <cfRule type="cellIs" dxfId="472" priority="2506" stopIfTrue="1" operator="greaterThan">
      <formula>100</formula>
    </cfRule>
  </conditionalFormatting>
  <conditionalFormatting sqref="C293:C316">
    <cfRule type="cellIs" dxfId="471" priority="2505" operator="greaterThan">
      <formula>36</formula>
    </cfRule>
  </conditionalFormatting>
  <conditionalFormatting sqref="C293:C316">
    <cfRule type="cellIs" dxfId="470" priority="2504" operator="between">
      <formula>25</formula>
      <formula>0</formula>
    </cfRule>
  </conditionalFormatting>
  <conditionalFormatting sqref="C293:C316">
    <cfRule type="cellIs" dxfId="469" priority="2503" operator="lessThan">
      <formula>0</formula>
    </cfRule>
  </conditionalFormatting>
  <conditionalFormatting sqref="Q325:Q335">
    <cfRule type="cellIs" dxfId="468" priority="2502" operator="notBetween">
      <formula>0</formula>
      <formula>360</formula>
    </cfRule>
  </conditionalFormatting>
  <conditionalFormatting sqref="Q325">
    <cfRule type="cellIs" dxfId="467" priority="2501" operator="between">
      <formula>$R326-3</formula>
      <formula>$R326+3</formula>
    </cfRule>
  </conditionalFormatting>
  <conditionalFormatting sqref="Q326">
    <cfRule type="cellIs" dxfId="466" priority="2499" operator="between">
      <formula>Q325-3</formula>
      <formula>Q325+3</formula>
    </cfRule>
    <cfRule type="cellIs" dxfId="465" priority="2500" operator="between">
      <formula>Q327-3</formula>
      <formula>Q327+3</formula>
    </cfRule>
  </conditionalFormatting>
  <conditionalFormatting sqref="Q327">
    <cfRule type="cellIs" dxfId="464" priority="2497" operator="between">
      <formula>Q326-3</formula>
      <formula>Q326+3</formula>
    </cfRule>
    <cfRule type="cellIs" dxfId="463" priority="2498" operator="between">
      <formula>Q328-3</formula>
      <formula>Q328+3</formula>
    </cfRule>
  </conditionalFormatting>
  <conditionalFormatting sqref="Q328">
    <cfRule type="cellIs" dxfId="462" priority="2495" operator="between">
      <formula>Q327-3</formula>
      <formula>Q327+3</formula>
    </cfRule>
    <cfRule type="cellIs" dxfId="461" priority="2496" operator="between">
      <formula>Q329-3</formula>
      <formula>Q329+3</formula>
    </cfRule>
  </conditionalFormatting>
  <conditionalFormatting sqref="Q329">
    <cfRule type="cellIs" dxfId="460" priority="2493" operator="between">
      <formula>Q328-3</formula>
      <formula>Q328+3</formula>
    </cfRule>
    <cfRule type="cellIs" dxfId="459" priority="2494" operator="between">
      <formula>Q330-3</formula>
      <formula>Q330+3</formula>
    </cfRule>
  </conditionalFormatting>
  <conditionalFormatting sqref="Q330">
    <cfRule type="cellIs" dxfId="458" priority="2491" operator="between">
      <formula>Q329-3</formula>
      <formula>Q329+3</formula>
    </cfRule>
    <cfRule type="cellIs" dxfId="457" priority="2492" operator="between">
      <formula>Q331-3</formula>
      <formula>Q331+3</formula>
    </cfRule>
  </conditionalFormatting>
  <conditionalFormatting sqref="Q331">
    <cfRule type="cellIs" dxfId="456" priority="2489" operator="between">
      <formula>Q330-3</formula>
      <formula>Q330+3</formula>
    </cfRule>
    <cfRule type="cellIs" dxfId="455" priority="2490" operator="between">
      <formula>Q332-3</formula>
      <formula>Q332+3</formula>
    </cfRule>
  </conditionalFormatting>
  <conditionalFormatting sqref="Q332">
    <cfRule type="cellIs" dxfId="454" priority="2487" operator="between">
      <formula>Q331-3</formula>
      <formula>Q331+3</formula>
    </cfRule>
    <cfRule type="cellIs" dxfId="453" priority="2488" operator="between">
      <formula>Q333-3</formula>
      <formula>Q333+3</formula>
    </cfRule>
  </conditionalFormatting>
  <conditionalFormatting sqref="Q333">
    <cfRule type="cellIs" dxfId="452" priority="2485" operator="between">
      <formula>Q332-3</formula>
      <formula>Q332+3</formula>
    </cfRule>
    <cfRule type="cellIs" dxfId="451" priority="2486" operator="between">
      <formula>Q334-3</formula>
      <formula>Q334+3</formula>
    </cfRule>
  </conditionalFormatting>
  <conditionalFormatting sqref="Q334">
    <cfRule type="cellIs" dxfId="450" priority="2483" operator="between">
      <formula>Q333-3</formula>
      <formula>Q333+3</formula>
    </cfRule>
    <cfRule type="cellIs" dxfId="449" priority="2484" operator="between">
      <formula>Q335-3</formula>
      <formula>Q335+3</formula>
    </cfRule>
  </conditionalFormatting>
  <conditionalFormatting sqref="Q335">
    <cfRule type="cellIs" dxfId="448" priority="2481" operator="between">
      <formula>Q334-3</formula>
      <formula>Q334+3</formula>
    </cfRule>
    <cfRule type="cellIs" dxfId="447" priority="2482" operator="between">
      <formula>Q336-3</formula>
      <formula>Q336+3</formula>
    </cfRule>
  </conditionalFormatting>
  <conditionalFormatting sqref="P325:P335">
    <cfRule type="cellIs" dxfId="446" priority="2454" operator="between">
      <formula>0.5</formula>
      <formula>0.01</formula>
    </cfRule>
  </conditionalFormatting>
  <conditionalFormatting sqref="P325:P335">
    <cfRule type="cellIs" dxfId="445" priority="2453" operator="lessThan">
      <formula>0.1</formula>
    </cfRule>
  </conditionalFormatting>
  <conditionalFormatting sqref="O325:O335">
    <cfRule type="cellIs" dxfId="444" priority="2451" operator="greaterThan">
      <formula>1000</formula>
    </cfRule>
    <cfRule type="cellIs" dxfId="443" priority="2452" operator="lessThan">
      <formula>0</formula>
    </cfRule>
  </conditionalFormatting>
  <conditionalFormatting sqref="R325:R335">
    <cfRule type="cellIs" dxfId="442" priority="2450" operator="greaterThan">
      <formula>0</formula>
    </cfRule>
  </conditionalFormatting>
  <conditionalFormatting sqref="N325:N335">
    <cfRule type="cellIs" dxfId="441" priority="2448" operator="between">
      <formula>1000</formula>
      <formula>901</formula>
    </cfRule>
    <cfRule type="cellIs" dxfId="440" priority="2449" operator="greaterThan">
      <formula>1026</formula>
    </cfRule>
  </conditionalFormatting>
  <conditionalFormatting sqref="N325:N335">
    <cfRule type="cellIs" dxfId="439" priority="2447" operator="lessThan">
      <formula>900</formula>
    </cfRule>
  </conditionalFormatting>
  <conditionalFormatting sqref="M325:M335">
    <cfRule type="cellIs" dxfId="438" priority="2444" operator="greaterThan">
      <formula>101</formula>
    </cfRule>
    <cfRule type="cellIs" dxfId="437" priority="2445" operator="between">
      <formula>100</formula>
      <formula>101</formula>
    </cfRule>
    <cfRule type="cellIs" dxfId="436" priority="2446" operator="between">
      <formula>99</formula>
      <formula>100</formula>
    </cfRule>
  </conditionalFormatting>
  <conditionalFormatting sqref="M325:M335">
    <cfRule type="cellIs" dxfId="435" priority="2443" operator="lessThan">
      <formula>20</formula>
    </cfRule>
  </conditionalFormatting>
  <conditionalFormatting sqref="M325:M335">
    <cfRule type="cellIs" dxfId="434" priority="2442" operator="lessThan">
      <formula>0</formula>
    </cfRule>
  </conditionalFormatting>
  <conditionalFormatting sqref="L325:L335">
    <cfRule type="cellIs" dxfId="433" priority="2440" operator="lessThan">
      <formula>0</formula>
    </cfRule>
    <cfRule type="cellIs" dxfId="432" priority="2441" operator="lessThan">
      <formula>15</formula>
    </cfRule>
  </conditionalFormatting>
  <conditionalFormatting sqref="L325:L335">
    <cfRule type="cellIs" dxfId="431" priority="2439" operator="greaterThan">
      <formula>40</formula>
    </cfRule>
  </conditionalFormatting>
  <conditionalFormatting sqref="E334:E348">
    <cfRule type="cellIs" dxfId="430" priority="2432" operator="greaterThan">
      <formula>1</formula>
    </cfRule>
    <cfRule type="cellIs" dxfId="429" priority="2433" operator="lessThan">
      <formula>0</formula>
    </cfRule>
  </conditionalFormatting>
  <conditionalFormatting sqref="D325:D348">
    <cfRule type="cellIs" dxfId="428" priority="2431" operator="lessThan">
      <formula>0</formula>
    </cfRule>
  </conditionalFormatting>
  <conditionalFormatting sqref="I335:I348">
    <cfRule type="cellIs" dxfId="427" priority="2430" operator="lessThan">
      <formula>0</formula>
    </cfRule>
  </conditionalFormatting>
  <conditionalFormatting sqref="F325:F348">
    <cfRule type="cellIs" dxfId="426" priority="2429" operator="lessThan">
      <formula>0</formula>
    </cfRule>
  </conditionalFormatting>
  <conditionalFormatting sqref="G325:G348">
    <cfRule type="cellIs" dxfId="425" priority="2428" operator="lessThan">
      <formula>0</formula>
    </cfRule>
  </conditionalFormatting>
  <conditionalFormatting sqref="H325:H348">
    <cfRule type="cellIs" dxfId="424" priority="2427" operator="lessThan">
      <formula>0</formula>
    </cfRule>
  </conditionalFormatting>
  <conditionalFormatting sqref="F354">
    <cfRule type="colorScale" priority="2412">
      <colorScale>
        <cfvo type="num" val="24"/>
        <cfvo type="max" val="0"/>
        <color rgb="FFFF7128"/>
        <color rgb="FF66FF33"/>
      </colorScale>
    </cfRule>
  </conditionalFormatting>
  <conditionalFormatting sqref="E354">
    <cfRule type="colorScale" priority="2411">
      <colorScale>
        <cfvo type="num" val="24"/>
        <cfvo type="max" val="0"/>
        <color rgb="FFFF7128"/>
        <color rgb="FF66FF33"/>
      </colorScale>
    </cfRule>
  </conditionalFormatting>
  <conditionalFormatting sqref="D354">
    <cfRule type="colorScale" priority="2410">
      <colorScale>
        <cfvo type="num" val="24"/>
        <cfvo type="max" val="0"/>
        <color rgb="FFFF7128"/>
        <color rgb="FF66FF33"/>
      </colorScale>
    </cfRule>
  </conditionalFormatting>
  <conditionalFormatting sqref="C354">
    <cfRule type="colorScale" priority="2409">
      <colorScale>
        <cfvo type="num" val="24"/>
        <cfvo type="max" val="0"/>
        <color rgb="FFFF7128"/>
        <color rgb="FF66FF33"/>
      </colorScale>
    </cfRule>
  </conditionalFormatting>
  <conditionalFormatting sqref="G354">
    <cfRule type="colorScale" priority="2408">
      <colorScale>
        <cfvo type="num" val="24"/>
        <cfvo type="max" val="0"/>
        <color rgb="FFFF7128"/>
        <color rgb="FF66FF33"/>
      </colorScale>
    </cfRule>
  </conditionalFormatting>
  <conditionalFormatting sqref="H354">
    <cfRule type="colorScale" priority="2407">
      <colorScale>
        <cfvo type="num" val="24"/>
        <cfvo type="max" val="0"/>
        <color rgb="FFFF7128"/>
        <color rgb="FF66FF33"/>
      </colorScale>
    </cfRule>
  </conditionalFormatting>
  <conditionalFormatting sqref="I354">
    <cfRule type="colorScale" priority="2406">
      <colorScale>
        <cfvo type="num" val="24"/>
        <cfvo type="max" val="0"/>
        <color rgb="FFFF7128"/>
        <color rgb="FF66FF33"/>
      </colorScale>
    </cfRule>
  </conditionalFormatting>
  <conditionalFormatting sqref="J354">
    <cfRule type="colorScale" priority="2402">
      <colorScale>
        <cfvo type="num" val="24"/>
        <cfvo type="max" val="0"/>
        <color rgb="FFFF7128"/>
        <color rgb="FF66FF33"/>
      </colorScale>
    </cfRule>
  </conditionalFormatting>
  <conditionalFormatting sqref="K354">
    <cfRule type="colorScale" priority="2401">
      <colorScale>
        <cfvo type="num" val="24"/>
        <cfvo type="max" val="0"/>
        <color rgb="FFFF7128"/>
        <color rgb="FF66FF33"/>
      </colorScale>
    </cfRule>
  </conditionalFormatting>
  <conditionalFormatting sqref="L354">
    <cfRule type="colorScale" priority="2400">
      <colorScale>
        <cfvo type="num" val="24"/>
        <cfvo type="max" val="0"/>
        <color rgb="FFFF7128"/>
        <color rgb="FF66FF33"/>
      </colorScale>
    </cfRule>
  </conditionalFormatting>
  <conditionalFormatting sqref="M354">
    <cfRule type="colorScale" priority="2399">
      <colorScale>
        <cfvo type="num" val="24"/>
        <cfvo type="max" val="0"/>
        <color rgb="FFFF7128"/>
        <color rgb="FF66FF33"/>
      </colorScale>
    </cfRule>
  </conditionalFormatting>
  <conditionalFormatting sqref="N354">
    <cfRule type="colorScale" priority="2398">
      <colorScale>
        <cfvo type="num" val="24"/>
        <cfvo type="max" val="0"/>
        <color rgb="FFFF7128"/>
        <color rgb="FF66FF33"/>
      </colorScale>
    </cfRule>
  </conditionalFormatting>
  <conditionalFormatting sqref="O354">
    <cfRule type="colorScale" priority="2397">
      <colorScale>
        <cfvo type="num" val="24"/>
        <cfvo type="max" val="0"/>
        <color rgb="FFFF7128"/>
        <color rgb="FF66FF33"/>
      </colorScale>
    </cfRule>
  </conditionalFormatting>
  <conditionalFormatting sqref="P354">
    <cfRule type="colorScale" priority="2396">
      <colorScale>
        <cfvo type="num" val="24"/>
        <cfvo type="max" val="0"/>
        <color rgb="FFFF7128"/>
        <color rgb="FF66FF33"/>
      </colorScale>
    </cfRule>
  </conditionalFormatting>
  <conditionalFormatting sqref="Q354">
    <cfRule type="colorScale" priority="2395">
      <colorScale>
        <cfvo type="num" val="24"/>
        <cfvo type="max" val="0"/>
        <color rgb="FFFF7128"/>
        <color rgb="FF66FF33"/>
      </colorScale>
    </cfRule>
  </conditionalFormatting>
  <conditionalFormatting sqref="R354">
    <cfRule type="colorScale" priority="2394">
      <colorScale>
        <cfvo type="num" val="24"/>
        <cfvo type="max" val="0"/>
        <color rgb="FFFF7128"/>
        <color rgb="FF66FF33"/>
      </colorScale>
    </cfRule>
  </conditionalFormatting>
  <conditionalFormatting sqref="C350:C355">
    <cfRule type="cellIs" dxfId="423" priority="2390" stopIfTrue="1" operator="greaterThan">
      <formula>35</formula>
    </cfRule>
  </conditionalFormatting>
  <conditionalFormatting sqref="M350:M355">
    <cfRule type="cellIs" dxfId="422" priority="2389" stopIfTrue="1" operator="greaterThan">
      <formula>100</formula>
    </cfRule>
  </conditionalFormatting>
  <conditionalFormatting sqref="C325:C335">
    <cfRule type="cellIs" dxfId="421" priority="2388" operator="greaterThan">
      <formula>36</formula>
    </cfRule>
  </conditionalFormatting>
  <conditionalFormatting sqref="C325:C335">
    <cfRule type="cellIs" dxfId="420" priority="2387" operator="between">
      <formula>25</formula>
      <formula>0</formula>
    </cfRule>
  </conditionalFormatting>
  <conditionalFormatting sqref="C325:C335">
    <cfRule type="cellIs" dxfId="419" priority="2386" operator="lessThan">
      <formula>0</formula>
    </cfRule>
  </conditionalFormatting>
  <conditionalFormatting sqref="E357:E380">
    <cfRule type="cellIs" dxfId="418" priority="2315" operator="greaterThan">
      <formula>1</formula>
    </cfRule>
    <cfRule type="cellIs" dxfId="417" priority="2316" operator="lessThan">
      <formula>0</formula>
    </cfRule>
  </conditionalFormatting>
  <conditionalFormatting sqref="D357:D380">
    <cfRule type="cellIs" dxfId="416" priority="2314" operator="lessThan">
      <formula>0</formula>
    </cfRule>
  </conditionalFormatting>
  <conditionalFormatting sqref="I357:I380">
    <cfRule type="cellIs" dxfId="415" priority="2313" operator="lessThan">
      <formula>0</formula>
    </cfRule>
  </conditionalFormatting>
  <conditionalFormatting sqref="F357:F380">
    <cfRule type="cellIs" dxfId="414" priority="2312" operator="lessThan">
      <formula>0</formula>
    </cfRule>
  </conditionalFormatting>
  <conditionalFormatting sqref="G357:G380">
    <cfRule type="cellIs" dxfId="413" priority="2311" operator="lessThan">
      <formula>0</formula>
    </cfRule>
  </conditionalFormatting>
  <conditionalFormatting sqref="H357:H380">
    <cfRule type="cellIs" dxfId="412" priority="2310" operator="lessThan">
      <formula>0</formula>
    </cfRule>
  </conditionalFormatting>
  <conditionalFormatting sqref="F386">
    <cfRule type="colorScale" priority="2295">
      <colorScale>
        <cfvo type="num" val="24"/>
        <cfvo type="max" val="0"/>
        <color rgb="FFFF7128"/>
        <color rgb="FF66FF33"/>
      </colorScale>
    </cfRule>
  </conditionalFormatting>
  <conditionalFormatting sqref="E386">
    <cfRule type="colorScale" priority="2294">
      <colorScale>
        <cfvo type="num" val="24"/>
        <cfvo type="max" val="0"/>
        <color rgb="FFFF7128"/>
        <color rgb="FF66FF33"/>
      </colorScale>
    </cfRule>
  </conditionalFormatting>
  <conditionalFormatting sqref="D386">
    <cfRule type="colorScale" priority="2293">
      <colorScale>
        <cfvo type="num" val="24"/>
        <cfvo type="max" val="0"/>
        <color rgb="FFFF7128"/>
        <color rgb="FF66FF33"/>
      </colorScale>
    </cfRule>
  </conditionalFormatting>
  <conditionalFormatting sqref="C386">
    <cfRule type="colorScale" priority="2292">
      <colorScale>
        <cfvo type="num" val="24"/>
        <cfvo type="max" val="0"/>
        <color rgb="FFFF7128"/>
        <color rgb="FF66FF33"/>
      </colorScale>
    </cfRule>
  </conditionalFormatting>
  <conditionalFormatting sqref="G386">
    <cfRule type="colorScale" priority="2291">
      <colorScale>
        <cfvo type="num" val="24"/>
        <cfvo type="max" val="0"/>
        <color rgb="FFFF7128"/>
        <color rgb="FF66FF33"/>
      </colorScale>
    </cfRule>
  </conditionalFormatting>
  <conditionalFormatting sqref="H386">
    <cfRule type="colorScale" priority="2290">
      <colorScale>
        <cfvo type="num" val="24"/>
        <cfvo type="max" val="0"/>
        <color rgb="FFFF7128"/>
        <color rgb="FF66FF33"/>
      </colorScale>
    </cfRule>
  </conditionalFormatting>
  <conditionalFormatting sqref="I386">
    <cfRule type="colorScale" priority="2289">
      <colorScale>
        <cfvo type="num" val="24"/>
        <cfvo type="max" val="0"/>
        <color rgb="FFFF7128"/>
        <color rgb="FF66FF33"/>
      </colorScale>
    </cfRule>
  </conditionalFormatting>
  <conditionalFormatting sqref="J386">
    <cfRule type="colorScale" priority="2285">
      <colorScale>
        <cfvo type="num" val="24"/>
        <cfvo type="max" val="0"/>
        <color rgb="FFFF7128"/>
        <color rgb="FF66FF33"/>
      </colorScale>
    </cfRule>
  </conditionalFormatting>
  <conditionalFormatting sqref="K386">
    <cfRule type="colorScale" priority="2284">
      <colorScale>
        <cfvo type="num" val="24"/>
        <cfvo type="max" val="0"/>
        <color rgb="FFFF7128"/>
        <color rgb="FF66FF33"/>
      </colorScale>
    </cfRule>
  </conditionalFormatting>
  <conditionalFormatting sqref="L386">
    <cfRule type="colorScale" priority="2283">
      <colorScale>
        <cfvo type="num" val="24"/>
        <cfvo type="max" val="0"/>
        <color rgb="FFFF7128"/>
        <color rgb="FF66FF33"/>
      </colorScale>
    </cfRule>
  </conditionalFormatting>
  <conditionalFormatting sqref="M386">
    <cfRule type="colorScale" priority="2282">
      <colorScale>
        <cfvo type="num" val="24"/>
        <cfvo type="max" val="0"/>
        <color rgb="FFFF7128"/>
        <color rgb="FF66FF33"/>
      </colorScale>
    </cfRule>
  </conditionalFormatting>
  <conditionalFormatting sqref="N386">
    <cfRule type="colorScale" priority="2281">
      <colorScale>
        <cfvo type="num" val="24"/>
        <cfvo type="max" val="0"/>
        <color rgb="FFFF7128"/>
        <color rgb="FF66FF33"/>
      </colorScale>
    </cfRule>
  </conditionalFormatting>
  <conditionalFormatting sqref="O386">
    <cfRule type="colorScale" priority="2280">
      <colorScale>
        <cfvo type="num" val="24"/>
        <cfvo type="max" val="0"/>
        <color rgb="FFFF7128"/>
        <color rgb="FF66FF33"/>
      </colorScale>
    </cfRule>
  </conditionalFormatting>
  <conditionalFormatting sqref="P386">
    <cfRule type="colorScale" priority="2279">
      <colorScale>
        <cfvo type="num" val="24"/>
        <cfvo type="max" val="0"/>
        <color rgb="FFFF7128"/>
        <color rgb="FF66FF33"/>
      </colorScale>
    </cfRule>
  </conditionalFormatting>
  <conditionalFormatting sqref="Q386">
    <cfRule type="colorScale" priority="2278">
      <colorScale>
        <cfvo type="num" val="24"/>
        <cfvo type="max" val="0"/>
        <color rgb="FFFF7128"/>
        <color rgb="FF66FF33"/>
      </colorScale>
    </cfRule>
  </conditionalFormatting>
  <conditionalFormatting sqref="R386">
    <cfRule type="colorScale" priority="2277">
      <colorScale>
        <cfvo type="num" val="24"/>
        <cfvo type="max" val="0"/>
        <color rgb="FFFF7128"/>
        <color rgb="FF66FF33"/>
      </colorScale>
    </cfRule>
  </conditionalFormatting>
  <conditionalFormatting sqref="C382:C387">
    <cfRule type="cellIs" dxfId="411" priority="2273" stopIfTrue="1" operator="greaterThan">
      <formula>35</formula>
    </cfRule>
  </conditionalFormatting>
  <conditionalFormatting sqref="M382:M387">
    <cfRule type="cellIs" dxfId="410" priority="2272" stopIfTrue="1" operator="greaterThan">
      <formula>100</formula>
    </cfRule>
  </conditionalFormatting>
  <conditionalFormatting sqref="Q399 Q403:Q405">
    <cfRule type="cellIs" dxfId="409" priority="2268" operator="notBetween">
      <formula>0</formula>
      <formula>360</formula>
    </cfRule>
  </conditionalFormatting>
  <conditionalFormatting sqref="Q399">
    <cfRule type="cellIs" dxfId="408" priority="2247" operator="between">
      <formula>Q398-3</formula>
      <formula>Q398+3</formula>
    </cfRule>
    <cfRule type="cellIs" dxfId="407" priority="2248" operator="between">
      <formula>Q400-3</formula>
      <formula>Q400+3</formula>
    </cfRule>
  </conditionalFormatting>
  <conditionalFormatting sqref="Q403">
    <cfRule type="cellIs" dxfId="406" priority="2239" operator="between">
      <formula>Q402-3</formula>
      <formula>Q402+3</formula>
    </cfRule>
    <cfRule type="cellIs" dxfId="405" priority="2240" operator="between">
      <formula>Q404-3</formula>
      <formula>Q404+3</formula>
    </cfRule>
  </conditionalFormatting>
  <conditionalFormatting sqref="Q404">
    <cfRule type="cellIs" dxfId="404" priority="2237" operator="between">
      <formula>Q403-3</formula>
      <formula>Q403+3</formula>
    </cfRule>
    <cfRule type="cellIs" dxfId="403" priority="2238" operator="between">
      <formula>Q405-3</formula>
      <formula>Q405+3</formula>
    </cfRule>
  </conditionalFormatting>
  <conditionalFormatting sqref="Q405">
    <cfRule type="cellIs" dxfId="402" priority="2235" operator="between">
      <formula>Q404-3</formula>
      <formula>Q404+3</formula>
    </cfRule>
    <cfRule type="cellIs" dxfId="401" priority="2236" operator="between">
      <formula>Q406-3</formula>
      <formula>Q406+3</formula>
    </cfRule>
  </conditionalFormatting>
  <conditionalFormatting sqref="P399 P403:P405">
    <cfRule type="cellIs" dxfId="400" priority="2220" operator="between">
      <formula>0.5</formula>
      <formula>0.01</formula>
    </cfRule>
  </conditionalFormatting>
  <conditionalFormatting sqref="P399 P403:P405">
    <cfRule type="cellIs" dxfId="399" priority="2219" operator="lessThan">
      <formula>0.1</formula>
    </cfRule>
  </conditionalFormatting>
  <conditionalFormatting sqref="O403:O405">
    <cfRule type="cellIs" dxfId="398" priority="2217" operator="greaterThan">
      <formula>1000</formula>
    </cfRule>
    <cfRule type="cellIs" dxfId="397" priority="2218" operator="lessThan">
      <formula>0</formula>
    </cfRule>
  </conditionalFormatting>
  <conditionalFormatting sqref="R399:R412">
    <cfRule type="cellIs" dxfId="396" priority="2216" operator="greaterThan">
      <formula>0</formula>
    </cfRule>
  </conditionalFormatting>
  <conditionalFormatting sqref="N399:N405">
    <cfRule type="cellIs" dxfId="395" priority="2214" operator="between">
      <formula>1000</formula>
      <formula>901</formula>
    </cfRule>
    <cfRule type="cellIs" dxfId="394" priority="2215" operator="greaterThan">
      <formula>1026</formula>
    </cfRule>
  </conditionalFormatting>
  <conditionalFormatting sqref="N399:N405">
    <cfRule type="cellIs" dxfId="393" priority="2213" operator="lessThan">
      <formula>900</formula>
    </cfRule>
  </conditionalFormatting>
  <conditionalFormatting sqref="M399:M405">
    <cfRule type="cellIs" dxfId="392" priority="2210" operator="greaterThan">
      <formula>101</formula>
    </cfRule>
    <cfRule type="cellIs" dxfId="391" priority="2211" operator="between">
      <formula>100</formula>
      <formula>101</formula>
    </cfRule>
    <cfRule type="cellIs" dxfId="390" priority="2212" operator="between">
      <formula>99</formula>
      <formula>100</formula>
    </cfRule>
  </conditionalFormatting>
  <conditionalFormatting sqref="M399:M405">
    <cfRule type="cellIs" dxfId="389" priority="2209" operator="lessThan">
      <formula>20</formula>
    </cfRule>
  </conditionalFormatting>
  <conditionalFormatting sqref="M399:M405">
    <cfRule type="cellIs" dxfId="388" priority="2208" operator="lessThan">
      <formula>0</formula>
    </cfRule>
  </conditionalFormatting>
  <conditionalFormatting sqref="L399:L405">
    <cfRule type="cellIs" dxfId="387" priority="2206" operator="lessThan">
      <formula>0</formula>
    </cfRule>
    <cfRule type="cellIs" dxfId="386" priority="2207" operator="lessThan">
      <formula>15</formula>
    </cfRule>
  </conditionalFormatting>
  <conditionalFormatting sqref="L399:L405">
    <cfRule type="cellIs" dxfId="385" priority="2205" operator="greaterThan">
      <formula>40</formula>
    </cfRule>
  </conditionalFormatting>
  <conditionalFormatting sqref="E389:E398 E400:E412">
    <cfRule type="cellIs" dxfId="384" priority="2198" operator="greaterThan">
      <formula>1</formula>
    </cfRule>
    <cfRule type="cellIs" dxfId="383" priority="2199" operator="lessThan">
      <formula>0</formula>
    </cfRule>
  </conditionalFormatting>
  <conditionalFormatting sqref="D389:D412">
    <cfRule type="cellIs" dxfId="382" priority="2197" operator="lessThan">
      <formula>0</formula>
    </cfRule>
  </conditionalFormatting>
  <conditionalFormatting sqref="I389:I412">
    <cfRule type="cellIs" dxfId="381" priority="2196" operator="lessThan">
      <formula>0</formula>
    </cfRule>
  </conditionalFormatting>
  <conditionalFormatting sqref="F389:F412">
    <cfRule type="cellIs" dxfId="380" priority="2195" operator="lessThan">
      <formula>0</formula>
    </cfRule>
  </conditionalFormatting>
  <conditionalFormatting sqref="G389:G412">
    <cfRule type="cellIs" dxfId="379" priority="2194" operator="lessThan">
      <formula>0</formula>
    </cfRule>
  </conditionalFormatting>
  <conditionalFormatting sqref="H389:H412">
    <cfRule type="cellIs" dxfId="378" priority="2193" operator="lessThan">
      <formula>0</formula>
    </cfRule>
  </conditionalFormatting>
  <conditionalFormatting sqref="F418">
    <cfRule type="colorScale" priority="2178">
      <colorScale>
        <cfvo type="num" val="24"/>
        <cfvo type="max" val="0"/>
        <color rgb="FFFF7128"/>
        <color rgb="FF66FF33"/>
      </colorScale>
    </cfRule>
  </conditionalFormatting>
  <conditionalFormatting sqref="E418">
    <cfRule type="colorScale" priority="2177">
      <colorScale>
        <cfvo type="num" val="24"/>
        <cfvo type="max" val="0"/>
        <color rgb="FFFF7128"/>
        <color rgb="FF66FF33"/>
      </colorScale>
    </cfRule>
  </conditionalFormatting>
  <conditionalFormatting sqref="D418">
    <cfRule type="colorScale" priority="2176">
      <colorScale>
        <cfvo type="num" val="24"/>
        <cfvo type="max" val="0"/>
        <color rgb="FFFF7128"/>
        <color rgb="FF66FF33"/>
      </colorScale>
    </cfRule>
  </conditionalFormatting>
  <conditionalFormatting sqref="C418">
    <cfRule type="colorScale" priority="2175">
      <colorScale>
        <cfvo type="num" val="24"/>
        <cfvo type="max" val="0"/>
        <color rgb="FFFF7128"/>
        <color rgb="FF66FF33"/>
      </colorScale>
    </cfRule>
  </conditionalFormatting>
  <conditionalFormatting sqref="G418">
    <cfRule type="colorScale" priority="2174">
      <colorScale>
        <cfvo type="num" val="24"/>
        <cfvo type="max" val="0"/>
        <color rgb="FFFF7128"/>
        <color rgb="FF66FF33"/>
      </colorScale>
    </cfRule>
  </conditionalFormatting>
  <conditionalFormatting sqref="H418">
    <cfRule type="colorScale" priority="2173">
      <colorScale>
        <cfvo type="num" val="24"/>
        <cfvo type="max" val="0"/>
        <color rgb="FFFF7128"/>
        <color rgb="FF66FF33"/>
      </colorScale>
    </cfRule>
  </conditionalFormatting>
  <conditionalFormatting sqref="I418">
    <cfRule type="colorScale" priority="2172">
      <colorScale>
        <cfvo type="num" val="24"/>
        <cfvo type="max" val="0"/>
        <color rgb="FFFF7128"/>
        <color rgb="FF66FF33"/>
      </colorScale>
    </cfRule>
  </conditionalFormatting>
  <conditionalFormatting sqref="J418">
    <cfRule type="colorScale" priority="2168">
      <colorScale>
        <cfvo type="num" val="24"/>
        <cfvo type="max" val="0"/>
        <color rgb="FFFF7128"/>
        <color rgb="FF66FF33"/>
      </colorScale>
    </cfRule>
  </conditionalFormatting>
  <conditionalFormatting sqref="K418">
    <cfRule type="colorScale" priority="2167">
      <colorScale>
        <cfvo type="num" val="24"/>
        <cfvo type="max" val="0"/>
        <color rgb="FFFF7128"/>
        <color rgb="FF66FF33"/>
      </colorScale>
    </cfRule>
  </conditionalFormatting>
  <conditionalFormatting sqref="L418">
    <cfRule type="colorScale" priority="2166">
      <colorScale>
        <cfvo type="num" val="24"/>
        <cfvo type="max" val="0"/>
        <color rgb="FFFF7128"/>
        <color rgb="FF66FF33"/>
      </colorScale>
    </cfRule>
  </conditionalFormatting>
  <conditionalFormatting sqref="M418">
    <cfRule type="colorScale" priority="2165">
      <colorScale>
        <cfvo type="num" val="24"/>
        <cfvo type="max" val="0"/>
        <color rgb="FFFF7128"/>
        <color rgb="FF66FF33"/>
      </colorScale>
    </cfRule>
  </conditionalFormatting>
  <conditionalFormatting sqref="N418">
    <cfRule type="colorScale" priority="2164">
      <colorScale>
        <cfvo type="num" val="24"/>
        <cfvo type="max" val="0"/>
        <color rgb="FFFF7128"/>
        <color rgb="FF66FF33"/>
      </colorScale>
    </cfRule>
  </conditionalFormatting>
  <conditionalFormatting sqref="O418">
    <cfRule type="colorScale" priority="2163">
      <colorScale>
        <cfvo type="num" val="24"/>
        <cfvo type="max" val="0"/>
        <color rgb="FFFF7128"/>
        <color rgb="FF66FF33"/>
      </colorScale>
    </cfRule>
  </conditionalFormatting>
  <conditionalFormatting sqref="P418">
    <cfRule type="colorScale" priority="2162">
      <colorScale>
        <cfvo type="num" val="24"/>
        <cfvo type="max" val="0"/>
        <color rgb="FFFF7128"/>
        <color rgb="FF66FF33"/>
      </colorScale>
    </cfRule>
  </conditionalFormatting>
  <conditionalFormatting sqref="Q418">
    <cfRule type="colorScale" priority="2161">
      <colorScale>
        <cfvo type="num" val="24"/>
        <cfvo type="max" val="0"/>
        <color rgb="FFFF7128"/>
        <color rgb="FF66FF33"/>
      </colorScale>
    </cfRule>
  </conditionalFormatting>
  <conditionalFormatting sqref="R418">
    <cfRule type="colorScale" priority="2160">
      <colorScale>
        <cfvo type="num" val="24"/>
        <cfvo type="max" val="0"/>
        <color rgb="FFFF7128"/>
        <color rgb="FF66FF33"/>
      </colorScale>
    </cfRule>
  </conditionalFormatting>
  <conditionalFormatting sqref="C414:C419">
    <cfRule type="cellIs" dxfId="377" priority="2156" stopIfTrue="1" operator="greaterThan">
      <formula>35</formula>
    </cfRule>
  </conditionalFormatting>
  <conditionalFormatting sqref="M414:M419">
    <cfRule type="cellIs" dxfId="376" priority="2155" stopIfTrue="1" operator="greaterThan">
      <formula>100</formula>
    </cfRule>
  </conditionalFormatting>
  <conditionalFormatting sqref="C399:C412">
    <cfRule type="cellIs" dxfId="375" priority="2154" operator="greaterThan">
      <formula>36</formula>
    </cfRule>
  </conditionalFormatting>
  <conditionalFormatting sqref="C399:C412">
    <cfRule type="cellIs" dxfId="374" priority="2153" operator="between">
      <formula>25</formula>
      <formula>0</formula>
    </cfRule>
  </conditionalFormatting>
  <conditionalFormatting sqref="C399:C412">
    <cfRule type="cellIs" dxfId="373" priority="2152" operator="lessThan">
      <formula>0</formula>
    </cfRule>
  </conditionalFormatting>
  <conditionalFormatting sqref="Q431">
    <cfRule type="cellIs" dxfId="372" priority="2151" operator="notBetween">
      <formula>0</formula>
      <formula>360</formula>
    </cfRule>
  </conditionalFormatting>
  <conditionalFormatting sqref="Q431">
    <cfRule type="cellIs" dxfId="371" priority="2130" operator="between">
      <formula>Q430-3</formula>
      <formula>Q430+3</formula>
    </cfRule>
    <cfRule type="cellIs" dxfId="370" priority="2131" operator="between">
      <formula>Q432-3</formula>
      <formula>Q432+3</formula>
    </cfRule>
  </conditionalFormatting>
  <conditionalFormatting sqref="P431">
    <cfRule type="cellIs" dxfId="369" priority="2103" operator="between">
      <formula>0.5</formula>
      <formula>0.01</formula>
    </cfRule>
  </conditionalFormatting>
  <conditionalFormatting sqref="P431">
    <cfRule type="cellIs" dxfId="368" priority="2102" operator="lessThan">
      <formula>0.1</formula>
    </cfRule>
  </conditionalFormatting>
  <conditionalFormatting sqref="R430:R444">
    <cfRule type="cellIs" dxfId="367" priority="2099" operator="greaterThan">
      <formula>0</formula>
    </cfRule>
  </conditionalFormatting>
  <conditionalFormatting sqref="E421:E444">
    <cfRule type="cellIs" dxfId="366" priority="2081" operator="greaterThan">
      <formula>1</formula>
    </cfRule>
    <cfRule type="cellIs" dxfId="365" priority="2082" operator="lessThan">
      <formula>0</formula>
    </cfRule>
  </conditionalFormatting>
  <conditionalFormatting sqref="D421:D444">
    <cfRule type="cellIs" dxfId="364" priority="2080" operator="lessThan">
      <formula>0</formula>
    </cfRule>
  </conditionalFormatting>
  <conditionalFormatting sqref="I421:I444">
    <cfRule type="cellIs" dxfId="363" priority="2079" operator="lessThan">
      <formula>0</formula>
    </cfRule>
  </conditionalFormatting>
  <conditionalFormatting sqref="F421:F444">
    <cfRule type="cellIs" dxfId="362" priority="2078" operator="lessThan">
      <formula>0</formula>
    </cfRule>
  </conditionalFormatting>
  <conditionalFormatting sqref="G421:G444">
    <cfRule type="cellIs" dxfId="361" priority="2077" operator="lessThan">
      <formula>0</formula>
    </cfRule>
  </conditionalFormatting>
  <conditionalFormatting sqref="H421:H444">
    <cfRule type="cellIs" dxfId="360" priority="2076" operator="lessThan">
      <formula>0</formula>
    </cfRule>
  </conditionalFormatting>
  <conditionalFormatting sqref="F450">
    <cfRule type="colorScale" priority="2061">
      <colorScale>
        <cfvo type="num" val="24"/>
        <cfvo type="max" val="0"/>
        <color rgb="FFFF7128"/>
        <color rgb="FF66FF33"/>
      </colorScale>
    </cfRule>
  </conditionalFormatting>
  <conditionalFormatting sqref="E450">
    <cfRule type="colorScale" priority="2060">
      <colorScale>
        <cfvo type="num" val="24"/>
        <cfvo type="max" val="0"/>
        <color rgb="FFFF7128"/>
        <color rgb="FF66FF33"/>
      </colorScale>
    </cfRule>
  </conditionalFormatting>
  <conditionalFormatting sqref="D450">
    <cfRule type="colorScale" priority="2059">
      <colorScale>
        <cfvo type="num" val="24"/>
        <cfvo type="max" val="0"/>
        <color rgb="FFFF7128"/>
        <color rgb="FF66FF33"/>
      </colorScale>
    </cfRule>
  </conditionalFormatting>
  <conditionalFormatting sqref="C450">
    <cfRule type="colorScale" priority="2058">
      <colorScale>
        <cfvo type="num" val="24"/>
        <cfvo type="max" val="0"/>
        <color rgb="FFFF7128"/>
        <color rgb="FF66FF33"/>
      </colorScale>
    </cfRule>
  </conditionalFormatting>
  <conditionalFormatting sqref="G450">
    <cfRule type="colorScale" priority="2057">
      <colorScale>
        <cfvo type="num" val="24"/>
        <cfvo type="max" val="0"/>
        <color rgb="FFFF7128"/>
        <color rgb="FF66FF33"/>
      </colorScale>
    </cfRule>
  </conditionalFormatting>
  <conditionalFormatting sqref="H450">
    <cfRule type="colorScale" priority="2056">
      <colorScale>
        <cfvo type="num" val="24"/>
        <cfvo type="max" val="0"/>
        <color rgb="FFFF7128"/>
        <color rgb="FF66FF33"/>
      </colorScale>
    </cfRule>
  </conditionalFormatting>
  <conditionalFormatting sqref="I450">
    <cfRule type="colorScale" priority="2055">
      <colorScale>
        <cfvo type="num" val="24"/>
        <cfvo type="max" val="0"/>
        <color rgb="FFFF7128"/>
        <color rgb="FF66FF33"/>
      </colorScale>
    </cfRule>
  </conditionalFormatting>
  <conditionalFormatting sqref="J450">
    <cfRule type="colorScale" priority="2051">
      <colorScale>
        <cfvo type="num" val="24"/>
        <cfvo type="max" val="0"/>
        <color rgb="FFFF7128"/>
        <color rgb="FF66FF33"/>
      </colorScale>
    </cfRule>
  </conditionalFormatting>
  <conditionalFormatting sqref="K450">
    <cfRule type="colorScale" priority="2050">
      <colorScale>
        <cfvo type="num" val="24"/>
        <cfvo type="max" val="0"/>
        <color rgb="FFFF7128"/>
        <color rgb="FF66FF33"/>
      </colorScale>
    </cfRule>
  </conditionalFormatting>
  <conditionalFormatting sqref="L450">
    <cfRule type="colorScale" priority="2049">
      <colorScale>
        <cfvo type="num" val="24"/>
        <cfvo type="max" val="0"/>
        <color rgb="FFFF7128"/>
        <color rgb="FF66FF33"/>
      </colorScale>
    </cfRule>
  </conditionalFormatting>
  <conditionalFormatting sqref="M450">
    <cfRule type="colorScale" priority="2048">
      <colorScale>
        <cfvo type="num" val="24"/>
        <cfvo type="max" val="0"/>
        <color rgb="FFFF7128"/>
        <color rgb="FF66FF33"/>
      </colorScale>
    </cfRule>
  </conditionalFormatting>
  <conditionalFormatting sqref="N450">
    <cfRule type="colorScale" priority="2047">
      <colorScale>
        <cfvo type="num" val="24"/>
        <cfvo type="max" val="0"/>
        <color rgb="FFFF7128"/>
        <color rgb="FF66FF33"/>
      </colorScale>
    </cfRule>
  </conditionalFormatting>
  <conditionalFormatting sqref="O450">
    <cfRule type="colorScale" priority="2046">
      <colorScale>
        <cfvo type="num" val="24"/>
        <cfvo type="max" val="0"/>
        <color rgb="FFFF7128"/>
        <color rgb="FF66FF33"/>
      </colorScale>
    </cfRule>
  </conditionalFormatting>
  <conditionalFormatting sqref="P450">
    <cfRule type="colorScale" priority="2045">
      <colorScale>
        <cfvo type="num" val="24"/>
        <cfvo type="max" val="0"/>
        <color rgb="FFFF7128"/>
        <color rgb="FF66FF33"/>
      </colorScale>
    </cfRule>
  </conditionalFormatting>
  <conditionalFormatting sqref="Q450">
    <cfRule type="colorScale" priority="2044">
      <colorScale>
        <cfvo type="num" val="24"/>
        <cfvo type="max" val="0"/>
        <color rgb="FFFF7128"/>
        <color rgb="FF66FF33"/>
      </colorScale>
    </cfRule>
  </conditionalFormatting>
  <conditionalFormatting sqref="R450">
    <cfRule type="colorScale" priority="2043">
      <colorScale>
        <cfvo type="num" val="24"/>
        <cfvo type="max" val="0"/>
        <color rgb="FFFF7128"/>
        <color rgb="FF66FF33"/>
      </colorScale>
    </cfRule>
  </conditionalFormatting>
  <conditionalFormatting sqref="C446:C451">
    <cfRule type="cellIs" dxfId="359" priority="2039" stopIfTrue="1" operator="greaterThan">
      <formula>35</formula>
    </cfRule>
  </conditionalFormatting>
  <conditionalFormatting sqref="M446:M451">
    <cfRule type="cellIs" dxfId="358" priority="2038" stopIfTrue="1" operator="greaterThan">
      <formula>100</formula>
    </cfRule>
  </conditionalFormatting>
  <conditionalFormatting sqref="C421:C444">
    <cfRule type="cellIs" dxfId="357" priority="2037" operator="greaterThan">
      <formula>36</formula>
    </cfRule>
  </conditionalFormatting>
  <conditionalFormatting sqref="C421:C444">
    <cfRule type="cellIs" dxfId="356" priority="2036" operator="between">
      <formula>25</formula>
      <formula>0</formula>
    </cfRule>
  </conditionalFormatting>
  <conditionalFormatting sqref="C421:C444">
    <cfRule type="cellIs" dxfId="355" priority="2035" operator="lessThan">
      <formula>0</formula>
    </cfRule>
  </conditionalFormatting>
  <conditionalFormatting sqref="R462:R476">
    <cfRule type="cellIs" dxfId="354" priority="1982" operator="greaterThan">
      <formula>0</formula>
    </cfRule>
  </conditionalFormatting>
  <conditionalFormatting sqref="E453:E476">
    <cfRule type="cellIs" dxfId="353" priority="1964" operator="greaterThan">
      <formula>1</formula>
    </cfRule>
    <cfRule type="cellIs" dxfId="352" priority="1965" operator="lessThan">
      <formula>0</formula>
    </cfRule>
  </conditionalFormatting>
  <conditionalFormatting sqref="D453:D476">
    <cfRule type="cellIs" dxfId="351" priority="1963" operator="lessThan">
      <formula>0</formula>
    </cfRule>
  </conditionalFormatting>
  <conditionalFormatting sqref="I453:I476">
    <cfRule type="cellIs" dxfId="350" priority="1962" operator="lessThan">
      <formula>0</formula>
    </cfRule>
  </conditionalFormatting>
  <conditionalFormatting sqref="F453:F476">
    <cfRule type="cellIs" dxfId="349" priority="1961" operator="lessThan">
      <formula>0</formula>
    </cfRule>
  </conditionalFormatting>
  <conditionalFormatting sqref="G453:G456 G458:G476">
    <cfRule type="cellIs" dxfId="348" priority="1960" operator="lessThan">
      <formula>0</formula>
    </cfRule>
  </conditionalFormatting>
  <conditionalFormatting sqref="H453:H476">
    <cfRule type="cellIs" dxfId="347" priority="1959" operator="lessThan">
      <formula>0</formula>
    </cfRule>
  </conditionalFormatting>
  <conditionalFormatting sqref="F482">
    <cfRule type="colorScale" priority="1944">
      <colorScale>
        <cfvo type="num" val="24"/>
        <cfvo type="max" val="0"/>
        <color rgb="FFFF7128"/>
        <color rgb="FF66FF33"/>
      </colorScale>
    </cfRule>
  </conditionalFormatting>
  <conditionalFormatting sqref="E482">
    <cfRule type="colorScale" priority="1943">
      <colorScale>
        <cfvo type="num" val="24"/>
        <cfvo type="max" val="0"/>
        <color rgb="FFFF7128"/>
        <color rgb="FF66FF33"/>
      </colorScale>
    </cfRule>
  </conditionalFormatting>
  <conditionalFormatting sqref="D482">
    <cfRule type="colorScale" priority="1942">
      <colorScale>
        <cfvo type="num" val="24"/>
        <cfvo type="max" val="0"/>
        <color rgb="FFFF7128"/>
        <color rgb="FF66FF33"/>
      </colorScale>
    </cfRule>
  </conditionalFormatting>
  <conditionalFormatting sqref="C482">
    <cfRule type="colorScale" priority="1941">
      <colorScale>
        <cfvo type="num" val="24"/>
        <cfvo type="max" val="0"/>
        <color rgb="FFFF7128"/>
        <color rgb="FF66FF33"/>
      </colorScale>
    </cfRule>
  </conditionalFormatting>
  <conditionalFormatting sqref="G482">
    <cfRule type="colorScale" priority="1940">
      <colorScale>
        <cfvo type="num" val="24"/>
        <cfvo type="max" val="0"/>
        <color rgb="FFFF7128"/>
        <color rgb="FF66FF33"/>
      </colorScale>
    </cfRule>
  </conditionalFormatting>
  <conditionalFormatting sqref="H482">
    <cfRule type="colorScale" priority="1939">
      <colorScale>
        <cfvo type="num" val="24"/>
        <cfvo type="max" val="0"/>
        <color rgb="FFFF7128"/>
        <color rgb="FF66FF33"/>
      </colorScale>
    </cfRule>
  </conditionalFormatting>
  <conditionalFormatting sqref="I482">
    <cfRule type="colorScale" priority="1938">
      <colorScale>
        <cfvo type="num" val="24"/>
        <cfvo type="max" val="0"/>
        <color rgb="FFFF7128"/>
        <color rgb="FF66FF33"/>
      </colorScale>
    </cfRule>
  </conditionalFormatting>
  <conditionalFormatting sqref="J482">
    <cfRule type="colorScale" priority="1934">
      <colorScale>
        <cfvo type="num" val="24"/>
        <cfvo type="max" val="0"/>
        <color rgb="FFFF7128"/>
        <color rgb="FF66FF33"/>
      </colorScale>
    </cfRule>
  </conditionalFormatting>
  <conditionalFormatting sqref="K482">
    <cfRule type="colorScale" priority="1933">
      <colorScale>
        <cfvo type="num" val="24"/>
        <cfvo type="max" val="0"/>
        <color rgb="FFFF7128"/>
        <color rgb="FF66FF33"/>
      </colorScale>
    </cfRule>
  </conditionalFormatting>
  <conditionalFormatting sqref="L482">
    <cfRule type="colorScale" priority="1932">
      <colorScale>
        <cfvo type="num" val="24"/>
        <cfvo type="max" val="0"/>
        <color rgb="FFFF7128"/>
        <color rgb="FF66FF33"/>
      </colorScale>
    </cfRule>
  </conditionalFormatting>
  <conditionalFormatting sqref="M482">
    <cfRule type="colorScale" priority="1931">
      <colorScale>
        <cfvo type="num" val="24"/>
        <cfvo type="max" val="0"/>
        <color rgb="FFFF7128"/>
        <color rgb="FF66FF33"/>
      </colorScale>
    </cfRule>
  </conditionalFormatting>
  <conditionalFormatting sqref="N482">
    <cfRule type="colorScale" priority="1930">
      <colorScale>
        <cfvo type="num" val="24"/>
        <cfvo type="max" val="0"/>
        <color rgb="FFFF7128"/>
        <color rgb="FF66FF33"/>
      </colorScale>
    </cfRule>
  </conditionalFormatting>
  <conditionalFormatting sqref="O482">
    <cfRule type="colorScale" priority="1929">
      <colorScale>
        <cfvo type="num" val="24"/>
        <cfvo type="max" val="0"/>
        <color rgb="FFFF7128"/>
        <color rgb="FF66FF33"/>
      </colorScale>
    </cfRule>
  </conditionalFormatting>
  <conditionalFormatting sqref="P482">
    <cfRule type="colorScale" priority="1928">
      <colorScale>
        <cfvo type="num" val="24"/>
        <cfvo type="max" val="0"/>
        <color rgb="FFFF7128"/>
        <color rgb="FF66FF33"/>
      </colorScale>
    </cfRule>
  </conditionalFormatting>
  <conditionalFormatting sqref="Q482">
    <cfRule type="colorScale" priority="1927">
      <colorScale>
        <cfvo type="num" val="24"/>
        <cfvo type="max" val="0"/>
        <color rgb="FFFF7128"/>
        <color rgb="FF66FF33"/>
      </colorScale>
    </cfRule>
  </conditionalFormatting>
  <conditionalFormatting sqref="R482">
    <cfRule type="colorScale" priority="1926">
      <colorScale>
        <cfvo type="num" val="24"/>
        <cfvo type="max" val="0"/>
        <color rgb="FFFF7128"/>
        <color rgb="FF66FF33"/>
      </colorScale>
    </cfRule>
  </conditionalFormatting>
  <conditionalFormatting sqref="C478:C483">
    <cfRule type="cellIs" dxfId="346" priority="1922" stopIfTrue="1" operator="greaterThan">
      <formula>35</formula>
    </cfRule>
  </conditionalFormatting>
  <conditionalFormatting sqref="M478:M483">
    <cfRule type="cellIs" dxfId="345" priority="1921" stopIfTrue="1" operator="greaterThan">
      <formula>100</formula>
    </cfRule>
  </conditionalFormatting>
  <conditionalFormatting sqref="C453:C476">
    <cfRule type="cellIs" dxfId="344" priority="1920" operator="greaterThan">
      <formula>36</formula>
    </cfRule>
  </conditionalFormatting>
  <conditionalFormatting sqref="C453:C476">
    <cfRule type="cellIs" dxfId="343" priority="1919" operator="between">
      <formula>25</formula>
      <formula>0</formula>
    </cfRule>
  </conditionalFormatting>
  <conditionalFormatting sqref="C453:C476">
    <cfRule type="cellIs" dxfId="342" priority="1918" operator="lessThan">
      <formula>0</formula>
    </cfRule>
  </conditionalFormatting>
  <conditionalFormatting sqref="Q494:Q496">
    <cfRule type="cellIs" dxfId="341" priority="1917" operator="notBetween">
      <formula>0</formula>
      <formula>360</formula>
    </cfRule>
  </conditionalFormatting>
  <conditionalFormatting sqref="Q494">
    <cfRule type="cellIs" dxfId="340" priority="1898" operator="between">
      <formula>Q493-3</formula>
      <formula>Q493+3</formula>
    </cfRule>
    <cfRule type="cellIs" dxfId="339" priority="1899" operator="between">
      <formula>Q495-3</formula>
      <formula>Q495+3</formula>
    </cfRule>
  </conditionalFormatting>
  <conditionalFormatting sqref="Q495">
    <cfRule type="cellIs" dxfId="338" priority="1896" operator="between">
      <formula>Q494-3</formula>
      <formula>Q494+3</formula>
    </cfRule>
    <cfRule type="cellIs" dxfId="337" priority="1897" operator="between">
      <formula>Q496-3</formula>
      <formula>Q496+3</formula>
    </cfRule>
  </conditionalFormatting>
  <conditionalFormatting sqref="Q496">
    <cfRule type="cellIs" dxfId="336" priority="1894" operator="between">
      <formula>Q495-3</formula>
      <formula>Q495+3</formula>
    </cfRule>
    <cfRule type="cellIs" dxfId="335" priority="1895" operator="between">
      <formula>Q497-3</formula>
      <formula>Q497+3</formula>
    </cfRule>
  </conditionalFormatting>
  <conditionalFormatting sqref="P494:P496">
    <cfRule type="cellIs" dxfId="334" priority="1869" operator="between">
      <formula>0.5</formula>
      <formula>0.01</formula>
    </cfRule>
  </conditionalFormatting>
  <conditionalFormatting sqref="P494:P496">
    <cfRule type="cellIs" dxfId="333" priority="1868" operator="lessThan">
      <formula>0.1</formula>
    </cfRule>
  </conditionalFormatting>
  <conditionalFormatting sqref="R485:R508">
    <cfRule type="cellIs" dxfId="332" priority="1865" operator="greaterThan">
      <formula>0</formula>
    </cfRule>
  </conditionalFormatting>
  <conditionalFormatting sqref="E485:E508">
    <cfRule type="cellIs" dxfId="331" priority="1847" operator="greaterThan">
      <formula>1</formula>
    </cfRule>
    <cfRule type="cellIs" dxfId="330" priority="1848" operator="lessThan">
      <formula>0</formula>
    </cfRule>
  </conditionalFormatting>
  <conditionalFormatting sqref="D485:D508">
    <cfRule type="cellIs" dxfId="329" priority="1846" operator="lessThan">
      <formula>0</formula>
    </cfRule>
  </conditionalFormatting>
  <conditionalFormatting sqref="I485:I508">
    <cfRule type="cellIs" dxfId="328" priority="1845" operator="lessThan">
      <formula>0</formula>
    </cfRule>
  </conditionalFormatting>
  <conditionalFormatting sqref="F485:F508">
    <cfRule type="cellIs" dxfId="327" priority="1844" operator="lessThan">
      <formula>0</formula>
    </cfRule>
  </conditionalFormatting>
  <conditionalFormatting sqref="G485:G508">
    <cfRule type="cellIs" dxfId="326" priority="1843" operator="lessThan">
      <formula>0</formula>
    </cfRule>
  </conditionalFormatting>
  <conditionalFormatting sqref="H485:H508">
    <cfRule type="cellIs" dxfId="325" priority="1842" operator="lessThan">
      <formula>0</formula>
    </cfRule>
  </conditionalFormatting>
  <conditionalFormatting sqref="F514">
    <cfRule type="colorScale" priority="1827">
      <colorScale>
        <cfvo type="num" val="24"/>
        <cfvo type="max" val="0"/>
        <color rgb="FFFF7128"/>
        <color rgb="FF66FF33"/>
      </colorScale>
    </cfRule>
  </conditionalFormatting>
  <conditionalFormatting sqref="E514">
    <cfRule type="colorScale" priority="1826">
      <colorScale>
        <cfvo type="num" val="24"/>
        <cfvo type="max" val="0"/>
        <color rgb="FFFF7128"/>
        <color rgb="FF66FF33"/>
      </colorScale>
    </cfRule>
  </conditionalFormatting>
  <conditionalFormatting sqref="D514">
    <cfRule type="colorScale" priority="1825">
      <colorScale>
        <cfvo type="num" val="24"/>
        <cfvo type="max" val="0"/>
        <color rgb="FFFF7128"/>
        <color rgb="FF66FF33"/>
      </colorScale>
    </cfRule>
  </conditionalFormatting>
  <conditionalFormatting sqref="C514">
    <cfRule type="colorScale" priority="1824">
      <colorScale>
        <cfvo type="num" val="24"/>
        <cfvo type="max" val="0"/>
        <color rgb="FFFF7128"/>
        <color rgb="FF66FF33"/>
      </colorScale>
    </cfRule>
  </conditionalFormatting>
  <conditionalFormatting sqref="G514">
    <cfRule type="colorScale" priority="1823">
      <colorScale>
        <cfvo type="num" val="24"/>
        <cfvo type="max" val="0"/>
        <color rgb="FFFF7128"/>
        <color rgb="FF66FF33"/>
      </colorScale>
    </cfRule>
  </conditionalFormatting>
  <conditionalFormatting sqref="H514">
    <cfRule type="colorScale" priority="1822">
      <colorScale>
        <cfvo type="num" val="24"/>
        <cfvo type="max" val="0"/>
        <color rgb="FFFF7128"/>
        <color rgb="FF66FF33"/>
      </colorScale>
    </cfRule>
  </conditionalFormatting>
  <conditionalFormatting sqref="I514">
    <cfRule type="colorScale" priority="1821">
      <colorScale>
        <cfvo type="num" val="24"/>
        <cfvo type="max" val="0"/>
        <color rgb="FFFF7128"/>
        <color rgb="FF66FF33"/>
      </colorScale>
    </cfRule>
  </conditionalFormatting>
  <conditionalFormatting sqref="J514">
    <cfRule type="colorScale" priority="1817">
      <colorScale>
        <cfvo type="num" val="24"/>
        <cfvo type="max" val="0"/>
        <color rgb="FFFF7128"/>
        <color rgb="FF66FF33"/>
      </colorScale>
    </cfRule>
  </conditionalFormatting>
  <conditionalFormatting sqref="K514">
    <cfRule type="colorScale" priority="1816">
      <colorScale>
        <cfvo type="num" val="24"/>
        <cfvo type="max" val="0"/>
        <color rgb="FFFF7128"/>
        <color rgb="FF66FF33"/>
      </colorScale>
    </cfRule>
  </conditionalFormatting>
  <conditionalFormatting sqref="L514">
    <cfRule type="colorScale" priority="1815">
      <colorScale>
        <cfvo type="num" val="24"/>
        <cfvo type="max" val="0"/>
        <color rgb="FFFF7128"/>
        <color rgb="FF66FF33"/>
      </colorScale>
    </cfRule>
  </conditionalFormatting>
  <conditionalFormatting sqref="M514">
    <cfRule type="colorScale" priority="1814">
      <colorScale>
        <cfvo type="num" val="24"/>
        <cfvo type="max" val="0"/>
        <color rgb="FFFF7128"/>
        <color rgb="FF66FF33"/>
      </colorScale>
    </cfRule>
  </conditionalFormatting>
  <conditionalFormatting sqref="N514">
    <cfRule type="colorScale" priority="1813">
      <colorScale>
        <cfvo type="num" val="24"/>
        <cfvo type="max" val="0"/>
        <color rgb="FFFF7128"/>
        <color rgb="FF66FF33"/>
      </colorScale>
    </cfRule>
  </conditionalFormatting>
  <conditionalFormatting sqref="O514">
    <cfRule type="colorScale" priority="1812">
      <colorScale>
        <cfvo type="num" val="24"/>
        <cfvo type="max" val="0"/>
        <color rgb="FFFF7128"/>
        <color rgb="FF66FF33"/>
      </colorScale>
    </cfRule>
  </conditionalFormatting>
  <conditionalFormatting sqref="P514">
    <cfRule type="colorScale" priority="1811">
      <colorScale>
        <cfvo type="num" val="24"/>
        <cfvo type="max" val="0"/>
        <color rgb="FFFF7128"/>
        <color rgb="FF66FF33"/>
      </colorScale>
    </cfRule>
  </conditionalFormatting>
  <conditionalFormatting sqref="Q514">
    <cfRule type="colorScale" priority="1810">
      <colorScale>
        <cfvo type="num" val="24"/>
        <cfvo type="max" val="0"/>
        <color rgb="FFFF7128"/>
        <color rgb="FF66FF33"/>
      </colorScale>
    </cfRule>
  </conditionalFormatting>
  <conditionalFormatting sqref="R514">
    <cfRule type="colorScale" priority="1809">
      <colorScale>
        <cfvo type="num" val="24"/>
        <cfvo type="max" val="0"/>
        <color rgb="FFFF7128"/>
        <color rgb="FF66FF33"/>
      </colorScale>
    </cfRule>
  </conditionalFormatting>
  <conditionalFormatting sqref="C510:C515">
    <cfRule type="cellIs" dxfId="324" priority="1805" stopIfTrue="1" operator="greaterThan">
      <formula>35</formula>
    </cfRule>
  </conditionalFormatting>
  <conditionalFormatting sqref="M510:M515">
    <cfRule type="cellIs" dxfId="323" priority="1804" stopIfTrue="1" operator="greaterThan">
      <formula>100</formula>
    </cfRule>
  </conditionalFormatting>
  <conditionalFormatting sqref="C485:C508">
    <cfRule type="cellIs" dxfId="322" priority="1803" operator="greaterThan">
      <formula>36</formula>
    </cfRule>
  </conditionalFormatting>
  <conditionalFormatting sqref="C485:C508">
    <cfRule type="cellIs" dxfId="321" priority="1802" operator="between">
      <formula>25</formula>
      <formula>0</formula>
    </cfRule>
  </conditionalFormatting>
  <conditionalFormatting sqref="C485:C508">
    <cfRule type="cellIs" dxfId="320" priority="1801" operator="lessThan">
      <formula>0</formula>
    </cfRule>
  </conditionalFormatting>
  <conditionalFormatting sqref="R517:R540">
    <cfRule type="cellIs" dxfId="319" priority="1748" operator="greaterThan">
      <formula>0</formula>
    </cfRule>
  </conditionalFormatting>
  <conditionalFormatting sqref="E517:E540">
    <cfRule type="cellIs" dxfId="318" priority="1730" operator="greaterThan">
      <formula>1</formula>
    </cfRule>
    <cfRule type="cellIs" dxfId="317" priority="1731" operator="lessThan">
      <formula>0</formula>
    </cfRule>
  </conditionalFormatting>
  <conditionalFormatting sqref="D517:D540">
    <cfRule type="cellIs" dxfId="316" priority="1729" operator="lessThan">
      <formula>0</formula>
    </cfRule>
  </conditionalFormatting>
  <conditionalFormatting sqref="I517:I540">
    <cfRule type="cellIs" dxfId="315" priority="1728" operator="lessThan">
      <formula>0</formula>
    </cfRule>
  </conditionalFormatting>
  <conditionalFormatting sqref="F517:F540">
    <cfRule type="cellIs" dxfId="314" priority="1727" operator="lessThan">
      <formula>0</formula>
    </cfRule>
  </conditionalFormatting>
  <conditionalFormatting sqref="G517:G540">
    <cfRule type="cellIs" dxfId="313" priority="1726" operator="lessThan">
      <formula>0</formula>
    </cfRule>
  </conditionalFormatting>
  <conditionalFormatting sqref="H517:H540">
    <cfRule type="cellIs" dxfId="312" priority="1725" operator="lessThan">
      <formula>0</formula>
    </cfRule>
  </conditionalFormatting>
  <conditionalFormatting sqref="F546">
    <cfRule type="colorScale" priority="1710">
      <colorScale>
        <cfvo type="num" val="24"/>
        <cfvo type="max" val="0"/>
        <color rgb="FFFF7128"/>
        <color rgb="FF66FF33"/>
      </colorScale>
    </cfRule>
  </conditionalFormatting>
  <conditionalFormatting sqref="E546">
    <cfRule type="colorScale" priority="1709">
      <colorScale>
        <cfvo type="num" val="24"/>
        <cfvo type="max" val="0"/>
        <color rgb="FFFF7128"/>
        <color rgb="FF66FF33"/>
      </colorScale>
    </cfRule>
  </conditionalFormatting>
  <conditionalFormatting sqref="D546">
    <cfRule type="colorScale" priority="1708">
      <colorScale>
        <cfvo type="num" val="24"/>
        <cfvo type="max" val="0"/>
        <color rgb="FFFF7128"/>
        <color rgb="FF66FF33"/>
      </colorScale>
    </cfRule>
  </conditionalFormatting>
  <conditionalFormatting sqref="C546">
    <cfRule type="colorScale" priority="1707">
      <colorScale>
        <cfvo type="num" val="24"/>
        <cfvo type="max" val="0"/>
        <color rgb="FFFF7128"/>
        <color rgb="FF66FF33"/>
      </colorScale>
    </cfRule>
  </conditionalFormatting>
  <conditionalFormatting sqref="G546">
    <cfRule type="colorScale" priority="1706">
      <colorScale>
        <cfvo type="num" val="24"/>
        <cfvo type="max" val="0"/>
        <color rgb="FFFF7128"/>
        <color rgb="FF66FF33"/>
      </colorScale>
    </cfRule>
  </conditionalFormatting>
  <conditionalFormatting sqref="H546">
    <cfRule type="colorScale" priority="1705">
      <colorScale>
        <cfvo type="num" val="24"/>
        <cfvo type="max" val="0"/>
        <color rgb="FFFF7128"/>
        <color rgb="FF66FF33"/>
      </colorScale>
    </cfRule>
  </conditionalFormatting>
  <conditionalFormatting sqref="I546">
    <cfRule type="colorScale" priority="1704">
      <colorScale>
        <cfvo type="num" val="24"/>
        <cfvo type="max" val="0"/>
        <color rgb="FFFF7128"/>
        <color rgb="FF66FF33"/>
      </colorScale>
    </cfRule>
  </conditionalFormatting>
  <conditionalFormatting sqref="J546">
    <cfRule type="colorScale" priority="1700">
      <colorScale>
        <cfvo type="num" val="24"/>
        <cfvo type="max" val="0"/>
        <color rgb="FFFF7128"/>
        <color rgb="FF66FF33"/>
      </colorScale>
    </cfRule>
  </conditionalFormatting>
  <conditionalFormatting sqref="K546">
    <cfRule type="colorScale" priority="1699">
      <colorScale>
        <cfvo type="num" val="24"/>
        <cfvo type="max" val="0"/>
        <color rgb="FFFF7128"/>
        <color rgb="FF66FF33"/>
      </colorScale>
    </cfRule>
  </conditionalFormatting>
  <conditionalFormatting sqref="L546">
    <cfRule type="colorScale" priority="1698">
      <colorScale>
        <cfvo type="num" val="24"/>
        <cfvo type="max" val="0"/>
        <color rgb="FFFF7128"/>
        <color rgb="FF66FF33"/>
      </colorScale>
    </cfRule>
  </conditionalFormatting>
  <conditionalFormatting sqref="M546">
    <cfRule type="colorScale" priority="1697">
      <colorScale>
        <cfvo type="num" val="24"/>
        <cfvo type="max" val="0"/>
        <color rgb="FFFF7128"/>
        <color rgb="FF66FF33"/>
      </colorScale>
    </cfRule>
  </conditionalFormatting>
  <conditionalFormatting sqref="N546">
    <cfRule type="colorScale" priority="1696">
      <colorScale>
        <cfvo type="num" val="24"/>
        <cfvo type="max" val="0"/>
        <color rgb="FFFF7128"/>
        <color rgb="FF66FF33"/>
      </colorScale>
    </cfRule>
  </conditionalFormatting>
  <conditionalFormatting sqref="O546">
    <cfRule type="colorScale" priority="1695">
      <colorScale>
        <cfvo type="num" val="24"/>
        <cfvo type="max" val="0"/>
        <color rgb="FFFF7128"/>
        <color rgb="FF66FF33"/>
      </colorScale>
    </cfRule>
  </conditionalFormatting>
  <conditionalFormatting sqref="P546">
    <cfRule type="colorScale" priority="1694">
      <colorScale>
        <cfvo type="num" val="24"/>
        <cfvo type="max" val="0"/>
        <color rgb="FFFF7128"/>
        <color rgb="FF66FF33"/>
      </colorScale>
    </cfRule>
  </conditionalFormatting>
  <conditionalFormatting sqref="Q546">
    <cfRule type="colorScale" priority="1693">
      <colorScale>
        <cfvo type="num" val="24"/>
        <cfvo type="max" val="0"/>
        <color rgb="FFFF7128"/>
        <color rgb="FF66FF33"/>
      </colorScale>
    </cfRule>
  </conditionalFormatting>
  <conditionalFormatting sqref="R546">
    <cfRule type="colorScale" priority="1692">
      <colorScale>
        <cfvo type="num" val="24"/>
        <cfvo type="max" val="0"/>
        <color rgb="FFFF7128"/>
        <color rgb="FF66FF33"/>
      </colorScale>
    </cfRule>
  </conditionalFormatting>
  <conditionalFormatting sqref="C542:C547">
    <cfRule type="cellIs" dxfId="311" priority="1688" stopIfTrue="1" operator="greaterThan">
      <formula>35</formula>
    </cfRule>
  </conditionalFormatting>
  <conditionalFormatting sqref="M542:M547">
    <cfRule type="cellIs" dxfId="310" priority="1687" stopIfTrue="1" operator="greaterThan">
      <formula>100</formula>
    </cfRule>
  </conditionalFormatting>
  <conditionalFormatting sqref="C517:C540">
    <cfRule type="cellIs" dxfId="309" priority="1686" operator="greaterThan">
      <formula>36</formula>
    </cfRule>
  </conditionalFormatting>
  <conditionalFormatting sqref="C517:C540">
    <cfRule type="cellIs" dxfId="308" priority="1685" operator="between">
      <formula>25</formula>
      <formula>0</formula>
    </cfRule>
  </conditionalFormatting>
  <conditionalFormatting sqref="C517:C540">
    <cfRule type="cellIs" dxfId="307" priority="1684" operator="lessThan">
      <formula>0</formula>
    </cfRule>
  </conditionalFormatting>
  <conditionalFormatting sqref="F578">
    <cfRule type="colorScale" priority="1593">
      <colorScale>
        <cfvo type="num" val="24"/>
        <cfvo type="max" val="0"/>
        <color rgb="FFFF7128"/>
        <color rgb="FF66FF33"/>
      </colorScale>
    </cfRule>
  </conditionalFormatting>
  <conditionalFormatting sqref="E578">
    <cfRule type="colorScale" priority="1592">
      <colorScale>
        <cfvo type="num" val="24"/>
        <cfvo type="max" val="0"/>
        <color rgb="FFFF7128"/>
        <color rgb="FF66FF33"/>
      </colorScale>
    </cfRule>
  </conditionalFormatting>
  <conditionalFormatting sqref="D578">
    <cfRule type="colorScale" priority="1591">
      <colorScale>
        <cfvo type="num" val="24"/>
        <cfvo type="max" val="0"/>
        <color rgb="FFFF7128"/>
        <color rgb="FF66FF33"/>
      </colorScale>
    </cfRule>
  </conditionalFormatting>
  <conditionalFormatting sqref="C578">
    <cfRule type="colorScale" priority="1590">
      <colorScale>
        <cfvo type="num" val="24"/>
        <cfvo type="max" val="0"/>
        <color rgb="FFFF7128"/>
        <color rgb="FF66FF33"/>
      </colorScale>
    </cfRule>
  </conditionalFormatting>
  <conditionalFormatting sqref="G578">
    <cfRule type="colorScale" priority="1589">
      <colorScale>
        <cfvo type="num" val="24"/>
        <cfvo type="max" val="0"/>
        <color rgb="FFFF7128"/>
        <color rgb="FF66FF33"/>
      </colorScale>
    </cfRule>
  </conditionalFormatting>
  <conditionalFormatting sqref="H578">
    <cfRule type="colorScale" priority="1588">
      <colorScale>
        <cfvo type="num" val="24"/>
        <cfvo type="max" val="0"/>
        <color rgb="FFFF7128"/>
        <color rgb="FF66FF33"/>
      </colorScale>
    </cfRule>
  </conditionalFormatting>
  <conditionalFormatting sqref="I578">
    <cfRule type="colorScale" priority="1587">
      <colorScale>
        <cfvo type="num" val="24"/>
        <cfvo type="max" val="0"/>
        <color rgb="FFFF7128"/>
        <color rgb="FF66FF33"/>
      </colorScale>
    </cfRule>
  </conditionalFormatting>
  <conditionalFormatting sqref="J578">
    <cfRule type="colorScale" priority="1583">
      <colorScale>
        <cfvo type="num" val="24"/>
        <cfvo type="max" val="0"/>
        <color rgb="FFFF7128"/>
        <color rgb="FF66FF33"/>
      </colorScale>
    </cfRule>
  </conditionalFormatting>
  <conditionalFormatting sqref="K578">
    <cfRule type="colorScale" priority="1582">
      <colorScale>
        <cfvo type="num" val="24"/>
        <cfvo type="max" val="0"/>
        <color rgb="FFFF7128"/>
        <color rgb="FF66FF33"/>
      </colorScale>
    </cfRule>
  </conditionalFormatting>
  <conditionalFormatting sqref="L578">
    <cfRule type="colorScale" priority="1581">
      <colorScale>
        <cfvo type="num" val="24"/>
        <cfvo type="max" val="0"/>
        <color rgb="FFFF7128"/>
        <color rgb="FF66FF33"/>
      </colorScale>
    </cfRule>
  </conditionalFormatting>
  <conditionalFormatting sqref="M578">
    <cfRule type="colorScale" priority="1580">
      <colorScale>
        <cfvo type="num" val="24"/>
        <cfvo type="max" val="0"/>
        <color rgb="FFFF7128"/>
        <color rgb="FF66FF33"/>
      </colorScale>
    </cfRule>
  </conditionalFormatting>
  <conditionalFormatting sqref="N578">
    <cfRule type="colorScale" priority="1579">
      <colorScale>
        <cfvo type="num" val="24"/>
        <cfvo type="max" val="0"/>
        <color rgb="FFFF7128"/>
        <color rgb="FF66FF33"/>
      </colorScale>
    </cfRule>
  </conditionalFormatting>
  <conditionalFormatting sqref="O578">
    <cfRule type="colorScale" priority="1578">
      <colorScale>
        <cfvo type="num" val="24"/>
        <cfvo type="max" val="0"/>
        <color rgb="FFFF7128"/>
        <color rgb="FF66FF33"/>
      </colorScale>
    </cfRule>
  </conditionalFormatting>
  <conditionalFormatting sqref="P578">
    <cfRule type="colorScale" priority="1577">
      <colorScale>
        <cfvo type="num" val="24"/>
        <cfvo type="max" val="0"/>
        <color rgb="FFFF7128"/>
        <color rgb="FF66FF33"/>
      </colorScale>
    </cfRule>
  </conditionalFormatting>
  <conditionalFormatting sqref="Q578">
    <cfRule type="colorScale" priority="1576">
      <colorScale>
        <cfvo type="num" val="24"/>
        <cfvo type="max" val="0"/>
        <color rgb="FFFF7128"/>
        <color rgb="FF66FF33"/>
      </colorScale>
    </cfRule>
  </conditionalFormatting>
  <conditionalFormatting sqref="R578">
    <cfRule type="colorScale" priority="1575">
      <colorScale>
        <cfvo type="num" val="24"/>
        <cfvo type="max" val="0"/>
        <color rgb="FFFF7128"/>
        <color rgb="FF66FF33"/>
      </colorScale>
    </cfRule>
  </conditionalFormatting>
  <conditionalFormatting sqref="C574:C579">
    <cfRule type="cellIs" dxfId="306" priority="1571" stopIfTrue="1" operator="greaterThan">
      <formula>35</formula>
    </cfRule>
  </conditionalFormatting>
  <conditionalFormatting sqref="M574:M579">
    <cfRule type="cellIs" dxfId="305" priority="1570" stopIfTrue="1" operator="greaterThan">
      <formula>100</formula>
    </cfRule>
  </conditionalFormatting>
  <conditionalFormatting sqref="Q592">
    <cfRule type="cellIs" dxfId="304" priority="1566" operator="notBetween">
      <formula>0</formula>
      <formula>360</formula>
    </cfRule>
  </conditionalFormatting>
  <conditionalFormatting sqref="Q592">
    <cfRule type="cellIs" dxfId="303" priority="1543" operator="between">
      <formula>Q591-3</formula>
      <formula>Q591+3</formula>
    </cfRule>
    <cfRule type="cellIs" dxfId="302" priority="1544" operator="between">
      <formula>Q593-3</formula>
      <formula>Q593+3</formula>
    </cfRule>
  </conditionalFormatting>
  <conditionalFormatting sqref="R590:R600">
    <cfRule type="cellIs" dxfId="301" priority="1514" operator="greaterThan">
      <formula>0</formula>
    </cfRule>
  </conditionalFormatting>
  <conditionalFormatting sqref="E590:E600">
    <cfRule type="cellIs" dxfId="300" priority="1496" operator="greaterThan">
      <formula>1</formula>
    </cfRule>
    <cfRule type="cellIs" dxfId="299" priority="1497" operator="lessThan">
      <formula>0</formula>
    </cfRule>
  </conditionalFormatting>
  <conditionalFormatting sqref="D590:D600">
    <cfRule type="cellIs" dxfId="298" priority="1495" operator="lessThan">
      <formula>0</formula>
    </cfRule>
  </conditionalFormatting>
  <conditionalFormatting sqref="I590:I600">
    <cfRule type="cellIs" dxfId="297" priority="1494" operator="lessThan">
      <formula>0</formula>
    </cfRule>
  </conditionalFormatting>
  <conditionalFormatting sqref="F590:F600">
    <cfRule type="cellIs" dxfId="296" priority="1493" operator="lessThan">
      <formula>0</formula>
    </cfRule>
  </conditionalFormatting>
  <conditionalFormatting sqref="G590:G600">
    <cfRule type="cellIs" dxfId="295" priority="1492" operator="lessThan">
      <formula>0</formula>
    </cfRule>
  </conditionalFormatting>
  <conditionalFormatting sqref="H590:H600">
    <cfRule type="cellIs" dxfId="294" priority="1491" operator="lessThan">
      <formula>0</formula>
    </cfRule>
  </conditionalFormatting>
  <conditionalFormatting sqref="F610">
    <cfRule type="colorScale" priority="1476">
      <colorScale>
        <cfvo type="num" val="24"/>
        <cfvo type="max" val="0"/>
        <color rgb="FFFF7128"/>
        <color rgb="FF66FF33"/>
      </colorScale>
    </cfRule>
  </conditionalFormatting>
  <conditionalFormatting sqref="E610">
    <cfRule type="colorScale" priority="1475">
      <colorScale>
        <cfvo type="num" val="24"/>
        <cfvo type="max" val="0"/>
        <color rgb="FFFF7128"/>
        <color rgb="FF66FF33"/>
      </colorScale>
    </cfRule>
  </conditionalFormatting>
  <conditionalFormatting sqref="D610">
    <cfRule type="colorScale" priority="1474">
      <colorScale>
        <cfvo type="num" val="24"/>
        <cfvo type="max" val="0"/>
        <color rgb="FFFF7128"/>
        <color rgb="FF66FF33"/>
      </colorScale>
    </cfRule>
  </conditionalFormatting>
  <conditionalFormatting sqref="C610">
    <cfRule type="colorScale" priority="1473">
      <colorScale>
        <cfvo type="num" val="24"/>
        <cfvo type="max" val="0"/>
        <color rgb="FFFF7128"/>
        <color rgb="FF66FF33"/>
      </colorScale>
    </cfRule>
  </conditionalFormatting>
  <conditionalFormatting sqref="G610">
    <cfRule type="colorScale" priority="1472">
      <colorScale>
        <cfvo type="num" val="24"/>
        <cfvo type="max" val="0"/>
        <color rgb="FFFF7128"/>
        <color rgb="FF66FF33"/>
      </colorScale>
    </cfRule>
  </conditionalFormatting>
  <conditionalFormatting sqref="H610">
    <cfRule type="colorScale" priority="1471">
      <colorScale>
        <cfvo type="num" val="24"/>
        <cfvo type="max" val="0"/>
        <color rgb="FFFF7128"/>
        <color rgb="FF66FF33"/>
      </colorScale>
    </cfRule>
  </conditionalFormatting>
  <conditionalFormatting sqref="I610">
    <cfRule type="colorScale" priority="1470">
      <colorScale>
        <cfvo type="num" val="24"/>
        <cfvo type="max" val="0"/>
        <color rgb="FFFF7128"/>
        <color rgb="FF66FF33"/>
      </colorScale>
    </cfRule>
  </conditionalFormatting>
  <conditionalFormatting sqref="J610">
    <cfRule type="colorScale" priority="1466">
      <colorScale>
        <cfvo type="num" val="24"/>
        <cfvo type="max" val="0"/>
        <color rgb="FFFF7128"/>
        <color rgb="FF66FF33"/>
      </colorScale>
    </cfRule>
  </conditionalFormatting>
  <conditionalFormatting sqref="K610">
    <cfRule type="colorScale" priority="1465">
      <colorScale>
        <cfvo type="num" val="24"/>
        <cfvo type="max" val="0"/>
        <color rgb="FFFF7128"/>
        <color rgb="FF66FF33"/>
      </colorScale>
    </cfRule>
  </conditionalFormatting>
  <conditionalFormatting sqref="L610">
    <cfRule type="colorScale" priority="1464">
      <colorScale>
        <cfvo type="num" val="24"/>
        <cfvo type="max" val="0"/>
        <color rgb="FFFF7128"/>
        <color rgb="FF66FF33"/>
      </colorScale>
    </cfRule>
  </conditionalFormatting>
  <conditionalFormatting sqref="M610">
    <cfRule type="colorScale" priority="1463">
      <colorScale>
        <cfvo type="num" val="24"/>
        <cfvo type="max" val="0"/>
        <color rgb="FFFF7128"/>
        <color rgb="FF66FF33"/>
      </colorScale>
    </cfRule>
  </conditionalFormatting>
  <conditionalFormatting sqref="N610">
    <cfRule type="colorScale" priority="1462">
      <colorScale>
        <cfvo type="num" val="24"/>
        <cfvo type="max" val="0"/>
        <color rgb="FFFF7128"/>
        <color rgb="FF66FF33"/>
      </colorScale>
    </cfRule>
  </conditionalFormatting>
  <conditionalFormatting sqref="O610">
    <cfRule type="colorScale" priority="1461">
      <colorScale>
        <cfvo type="num" val="24"/>
        <cfvo type="max" val="0"/>
        <color rgb="FFFF7128"/>
        <color rgb="FF66FF33"/>
      </colorScale>
    </cfRule>
  </conditionalFormatting>
  <conditionalFormatting sqref="P610">
    <cfRule type="colorScale" priority="1460">
      <colorScale>
        <cfvo type="num" val="24"/>
        <cfvo type="max" val="0"/>
        <color rgb="FFFF7128"/>
        <color rgb="FF66FF33"/>
      </colorScale>
    </cfRule>
  </conditionalFormatting>
  <conditionalFormatting sqref="Q610">
    <cfRule type="colorScale" priority="1459">
      <colorScale>
        <cfvo type="num" val="24"/>
        <cfvo type="max" val="0"/>
        <color rgb="FFFF7128"/>
        <color rgb="FF66FF33"/>
      </colorScale>
    </cfRule>
  </conditionalFormatting>
  <conditionalFormatting sqref="R610">
    <cfRule type="colorScale" priority="1458">
      <colorScale>
        <cfvo type="num" val="24"/>
        <cfvo type="max" val="0"/>
        <color rgb="FFFF7128"/>
        <color rgb="FF66FF33"/>
      </colorScale>
    </cfRule>
  </conditionalFormatting>
  <conditionalFormatting sqref="C606:C611">
    <cfRule type="cellIs" dxfId="293" priority="1454" stopIfTrue="1" operator="greaterThan">
      <formula>35</formula>
    </cfRule>
  </conditionalFormatting>
  <conditionalFormatting sqref="M606:M611">
    <cfRule type="cellIs" dxfId="292" priority="1453" stopIfTrue="1" operator="greaterThan">
      <formula>100</formula>
    </cfRule>
  </conditionalFormatting>
  <conditionalFormatting sqref="C590:C600">
    <cfRule type="cellIs" dxfId="291" priority="1452" operator="greaterThan">
      <formula>36</formula>
    </cfRule>
  </conditionalFormatting>
  <conditionalFormatting sqref="C590:C600">
    <cfRule type="cellIs" dxfId="290" priority="1451" operator="between">
      <formula>25</formula>
      <formula>0</formula>
    </cfRule>
  </conditionalFormatting>
  <conditionalFormatting sqref="C590:C600">
    <cfRule type="cellIs" dxfId="289" priority="1450" operator="lessThan">
      <formula>0</formula>
    </cfRule>
  </conditionalFormatting>
  <conditionalFormatting sqref="F642">
    <cfRule type="colorScale" priority="1359">
      <colorScale>
        <cfvo type="num" val="24"/>
        <cfvo type="max" val="0"/>
        <color rgb="FFFF7128"/>
        <color rgb="FF66FF33"/>
      </colorScale>
    </cfRule>
  </conditionalFormatting>
  <conditionalFormatting sqref="E642">
    <cfRule type="colorScale" priority="1358">
      <colorScale>
        <cfvo type="num" val="24"/>
        <cfvo type="max" val="0"/>
        <color rgb="FFFF7128"/>
        <color rgb="FF66FF33"/>
      </colorScale>
    </cfRule>
  </conditionalFormatting>
  <conditionalFormatting sqref="D642">
    <cfRule type="colorScale" priority="1357">
      <colorScale>
        <cfvo type="num" val="24"/>
        <cfvo type="max" val="0"/>
        <color rgb="FFFF7128"/>
        <color rgb="FF66FF33"/>
      </colorScale>
    </cfRule>
  </conditionalFormatting>
  <conditionalFormatting sqref="C642">
    <cfRule type="colorScale" priority="1356">
      <colorScale>
        <cfvo type="num" val="24"/>
        <cfvo type="max" val="0"/>
        <color rgb="FFFF7128"/>
        <color rgb="FF66FF33"/>
      </colorScale>
    </cfRule>
  </conditionalFormatting>
  <conditionalFormatting sqref="G642">
    <cfRule type="colorScale" priority="1355">
      <colorScale>
        <cfvo type="num" val="24"/>
        <cfvo type="max" val="0"/>
        <color rgb="FFFF7128"/>
        <color rgb="FF66FF33"/>
      </colorScale>
    </cfRule>
  </conditionalFormatting>
  <conditionalFormatting sqref="H642">
    <cfRule type="colorScale" priority="1354">
      <colorScale>
        <cfvo type="num" val="24"/>
        <cfvo type="max" val="0"/>
        <color rgb="FFFF7128"/>
        <color rgb="FF66FF33"/>
      </colorScale>
    </cfRule>
  </conditionalFormatting>
  <conditionalFormatting sqref="I642">
    <cfRule type="colorScale" priority="1353">
      <colorScale>
        <cfvo type="num" val="24"/>
        <cfvo type="max" val="0"/>
        <color rgb="FFFF7128"/>
        <color rgb="FF66FF33"/>
      </colorScale>
    </cfRule>
  </conditionalFormatting>
  <conditionalFormatting sqref="J642">
    <cfRule type="colorScale" priority="1349">
      <colorScale>
        <cfvo type="num" val="24"/>
        <cfvo type="max" val="0"/>
        <color rgb="FFFF7128"/>
        <color rgb="FF66FF33"/>
      </colorScale>
    </cfRule>
  </conditionalFormatting>
  <conditionalFormatting sqref="K642">
    <cfRule type="colorScale" priority="1348">
      <colorScale>
        <cfvo type="num" val="24"/>
        <cfvo type="max" val="0"/>
        <color rgb="FFFF7128"/>
        <color rgb="FF66FF33"/>
      </colorScale>
    </cfRule>
  </conditionalFormatting>
  <conditionalFormatting sqref="L642">
    <cfRule type="colorScale" priority="1347">
      <colorScale>
        <cfvo type="num" val="24"/>
        <cfvo type="max" val="0"/>
        <color rgb="FFFF7128"/>
        <color rgb="FF66FF33"/>
      </colorScale>
    </cfRule>
  </conditionalFormatting>
  <conditionalFormatting sqref="M642">
    <cfRule type="colorScale" priority="1346">
      <colorScale>
        <cfvo type="num" val="24"/>
        <cfvo type="max" val="0"/>
        <color rgb="FFFF7128"/>
        <color rgb="FF66FF33"/>
      </colorScale>
    </cfRule>
  </conditionalFormatting>
  <conditionalFormatting sqref="N642">
    <cfRule type="colorScale" priority="1345">
      <colorScale>
        <cfvo type="num" val="24"/>
        <cfvo type="max" val="0"/>
        <color rgb="FFFF7128"/>
        <color rgb="FF66FF33"/>
      </colorScale>
    </cfRule>
  </conditionalFormatting>
  <conditionalFormatting sqref="O642">
    <cfRule type="colorScale" priority="1344">
      <colorScale>
        <cfvo type="num" val="24"/>
        <cfvo type="max" val="0"/>
        <color rgb="FFFF7128"/>
        <color rgb="FF66FF33"/>
      </colorScale>
    </cfRule>
  </conditionalFormatting>
  <conditionalFormatting sqref="P642">
    <cfRule type="colorScale" priority="1343">
      <colorScale>
        <cfvo type="num" val="24"/>
        <cfvo type="max" val="0"/>
        <color rgb="FFFF7128"/>
        <color rgb="FF66FF33"/>
      </colorScale>
    </cfRule>
  </conditionalFormatting>
  <conditionalFormatting sqref="Q642">
    <cfRule type="colorScale" priority="1342">
      <colorScale>
        <cfvo type="num" val="24"/>
        <cfvo type="max" val="0"/>
        <color rgb="FFFF7128"/>
        <color rgb="FF66FF33"/>
      </colorScale>
    </cfRule>
  </conditionalFormatting>
  <conditionalFormatting sqref="R642">
    <cfRule type="colorScale" priority="1341">
      <colorScale>
        <cfvo type="num" val="24"/>
        <cfvo type="max" val="0"/>
        <color rgb="FFFF7128"/>
        <color rgb="FF66FF33"/>
      </colorScale>
    </cfRule>
  </conditionalFormatting>
  <conditionalFormatting sqref="C638:C643">
    <cfRule type="cellIs" dxfId="288" priority="1337" stopIfTrue="1" operator="greaterThan">
      <formula>35</formula>
    </cfRule>
  </conditionalFormatting>
  <conditionalFormatting sqref="M638:M643">
    <cfRule type="cellIs" dxfId="287" priority="1336" stopIfTrue="1" operator="greaterThan">
      <formula>100</formula>
    </cfRule>
  </conditionalFormatting>
  <conditionalFormatting sqref="Q654:Q661">
    <cfRule type="cellIs" dxfId="286" priority="1332" operator="notBetween">
      <formula>0</formula>
      <formula>360</formula>
    </cfRule>
  </conditionalFormatting>
  <conditionalFormatting sqref="Q654">
    <cfRule type="cellIs" dxfId="285" priority="1313" operator="between">
      <formula>Q653-3</formula>
      <formula>Q653+3</formula>
    </cfRule>
    <cfRule type="cellIs" dxfId="284" priority="1314" operator="between">
      <formula>Q655-3</formula>
      <formula>Q655+3</formula>
    </cfRule>
  </conditionalFormatting>
  <conditionalFormatting sqref="Q655">
    <cfRule type="cellIs" dxfId="283" priority="1311" operator="between">
      <formula>Q654-3</formula>
      <formula>Q654+3</formula>
    </cfRule>
    <cfRule type="cellIs" dxfId="282" priority="1312" operator="between">
      <formula>Q656-3</formula>
      <formula>Q656+3</formula>
    </cfRule>
  </conditionalFormatting>
  <conditionalFormatting sqref="Q656">
    <cfRule type="cellIs" dxfId="281" priority="1309" operator="between">
      <formula>Q655-3</formula>
      <formula>Q655+3</formula>
    </cfRule>
    <cfRule type="cellIs" dxfId="280" priority="1310" operator="between">
      <formula>Q657-3</formula>
      <formula>Q657+3</formula>
    </cfRule>
  </conditionalFormatting>
  <conditionalFormatting sqref="Q657">
    <cfRule type="cellIs" dxfId="279" priority="1307" operator="between">
      <formula>Q656-3</formula>
      <formula>Q656+3</formula>
    </cfRule>
    <cfRule type="cellIs" dxfId="278" priority="1308" operator="between">
      <formula>Q658-3</formula>
      <formula>Q658+3</formula>
    </cfRule>
  </conditionalFormatting>
  <conditionalFormatting sqref="Q658">
    <cfRule type="cellIs" dxfId="277" priority="1305" operator="between">
      <formula>Q657-3</formula>
      <formula>Q657+3</formula>
    </cfRule>
    <cfRule type="cellIs" dxfId="276" priority="1306" operator="between">
      <formula>Q659-3</formula>
      <formula>Q659+3</formula>
    </cfRule>
  </conditionalFormatting>
  <conditionalFormatting sqref="Q659">
    <cfRule type="cellIs" dxfId="275" priority="1303" operator="between">
      <formula>Q658-3</formula>
      <formula>Q658+3</formula>
    </cfRule>
    <cfRule type="cellIs" dxfId="274" priority="1304" operator="between">
      <formula>Q660-3</formula>
      <formula>Q660+3</formula>
    </cfRule>
  </conditionalFormatting>
  <conditionalFormatting sqref="Q660">
    <cfRule type="cellIs" dxfId="273" priority="1301" operator="between">
      <formula>Q659-3</formula>
      <formula>Q659+3</formula>
    </cfRule>
    <cfRule type="cellIs" dxfId="272" priority="1302" operator="between">
      <formula>Q661-3</formula>
      <formula>Q661+3</formula>
    </cfRule>
  </conditionalFormatting>
  <conditionalFormatting sqref="Q661">
    <cfRule type="cellIs" dxfId="271" priority="1299" operator="between">
      <formula>Q660-3</formula>
      <formula>Q660+3</formula>
    </cfRule>
    <cfRule type="cellIs" dxfId="270" priority="1300" operator="between">
      <formula>Q662-3</formula>
      <formula>Q662+3</formula>
    </cfRule>
  </conditionalFormatting>
  <conditionalFormatting sqref="P654:P661">
    <cfRule type="cellIs" dxfId="269" priority="1284" operator="between">
      <formula>0.5</formula>
      <formula>0.01</formula>
    </cfRule>
  </conditionalFormatting>
  <conditionalFormatting sqref="P654:P661">
    <cfRule type="cellIs" dxfId="268" priority="1283" operator="lessThan">
      <formula>0.1</formula>
    </cfRule>
  </conditionalFormatting>
  <conditionalFormatting sqref="O654:O661">
    <cfRule type="cellIs" dxfId="267" priority="1281" operator="greaterThan">
      <formula>1000</formula>
    </cfRule>
    <cfRule type="cellIs" dxfId="266" priority="1282" operator="lessThan">
      <formula>0</formula>
    </cfRule>
  </conditionalFormatting>
  <conditionalFormatting sqref="R645:R668">
    <cfRule type="cellIs" dxfId="265" priority="1280" operator="greaterThan">
      <formula>0</formula>
    </cfRule>
  </conditionalFormatting>
  <conditionalFormatting sqref="N654:N661">
    <cfRule type="cellIs" dxfId="264" priority="1278" operator="between">
      <formula>1000</formula>
      <formula>901</formula>
    </cfRule>
    <cfRule type="cellIs" dxfId="263" priority="1279" operator="greaterThan">
      <formula>1026</formula>
    </cfRule>
  </conditionalFormatting>
  <conditionalFormatting sqref="N654:N661">
    <cfRule type="cellIs" dxfId="262" priority="1277" operator="lessThan">
      <formula>900</formula>
    </cfRule>
  </conditionalFormatting>
  <conditionalFormatting sqref="M654:M661">
    <cfRule type="cellIs" dxfId="261" priority="1274" operator="greaterThan">
      <formula>101</formula>
    </cfRule>
    <cfRule type="cellIs" dxfId="260" priority="1275" operator="between">
      <formula>100</formula>
      <formula>101</formula>
    </cfRule>
    <cfRule type="cellIs" dxfId="259" priority="1276" operator="between">
      <formula>99</formula>
      <formula>100</formula>
    </cfRule>
  </conditionalFormatting>
  <conditionalFormatting sqref="M654:M661">
    <cfRule type="cellIs" dxfId="258" priority="1273" operator="lessThan">
      <formula>20</formula>
    </cfRule>
  </conditionalFormatting>
  <conditionalFormatting sqref="M654:M661">
    <cfRule type="cellIs" dxfId="257" priority="1272" operator="lessThan">
      <formula>0</formula>
    </cfRule>
  </conditionalFormatting>
  <conditionalFormatting sqref="L654:L661">
    <cfRule type="cellIs" dxfId="256" priority="1270" operator="lessThan">
      <formula>0</formula>
    </cfRule>
    <cfRule type="cellIs" dxfId="255" priority="1271" operator="lessThan">
      <formula>15</formula>
    </cfRule>
  </conditionalFormatting>
  <conditionalFormatting sqref="L654:L661">
    <cfRule type="cellIs" dxfId="254" priority="1269" operator="greaterThan">
      <formula>40</formula>
    </cfRule>
  </conditionalFormatting>
  <conditionalFormatting sqref="E645:E668">
    <cfRule type="cellIs" dxfId="253" priority="1262" operator="greaterThan">
      <formula>1</formula>
    </cfRule>
    <cfRule type="cellIs" dxfId="252" priority="1263" operator="lessThan">
      <formula>0</formula>
    </cfRule>
  </conditionalFormatting>
  <conditionalFormatting sqref="D645:D668">
    <cfRule type="cellIs" dxfId="251" priority="1261" operator="lessThan">
      <formula>0</formula>
    </cfRule>
  </conditionalFormatting>
  <conditionalFormatting sqref="I645:I668">
    <cfRule type="cellIs" dxfId="250" priority="1260" operator="lessThan">
      <formula>0</formula>
    </cfRule>
  </conditionalFormatting>
  <conditionalFormatting sqref="F645:F668">
    <cfRule type="cellIs" dxfId="249" priority="1259" operator="lessThan">
      <formula>0</formula>
    </cfRule>
  </conditionalFormatting>
  <conditionalFormatting sqref="G645:G668">
    <cfRule type="cellIs" dxfId="248" priority="1258" operator="lessThan">
      <formula>0</formula>
    </cfRule>
  </conditionalFormatting>
  <conditionalFormatting sqref="H645:H668">
    <cfRule type="cellIs" dxfId="247" priority="1257" operator="lessThan">
      <formula>0</formula>
    </cfRule>
  </conditionalFormatting>
  <conditionalFormatting sqref="F674">
    <cfRule type="colorScale" priority="1242">
      <colorScale>
        <cfvo type="num" val="24"/>
        <cfvo type="max" val="0"/>
        <color rgb="FFFF7128"/>
        <color rgb="FF66FF33"/>
      </colorScale>
    </cfRule>
  </conditionalFormatting>
  <conditionalFormatting sqref="E674">
    <cfRule type="colorScale" priority="1241">
      <colorScale>
        <cfvo type="num" val="24"/>
        <cfvo type="max" val="0"/>
        <color rgb="FFFF7128"/>
        <color rgb="FF66FF33"/>
      </colorScale>
    </cfRule>
  </conditionalFormatting>
  <conditionalFormatting sqref="D674">
    <cfRule type="colorScale" priority="1240">
      <colorScale>
        <cfvo type="num" val="24"/>
        <cfvo type="max" val="0"/>
        <color rgb="FFFF7128"/>
        <color rgb="FF66FF33"/>
      </colorScale>
    </cfRule>
  </conditionalFormatting>
  <conditionalFormatting sqref="C674">
    <cfRule type="colorScale" priority="1239">
      <colorScale>
        <cfvo type="num" val="24"/>
        <cfvo type="max" val="0"/>
        <color rgb="FFFF7128"/>
        <color rgb="FF66FF33"/>
      </colorScale>
    </cfRule>
  </conditionalFormatting>
  <conditionalFormatting sqref="G674">
    <cfRule type="colorScale" priority="1238">
      <colorScale>
        <cfvo type="num" val="24"/>
        <cfvo type="max" val="0"/>
        <color rgb="FFFF7128"/>
        <color rgb="FF66FF33"/>
      </colorScale>
    </cfRule>
  </conditionalFormatting>
  <conditionalFormatting sqref="H674">
    <cfRule type="colorScale" priority="1237">
      <colorScale>
        <cfvo type="num" val="24"/>
        <cfvo type="max" val="0"/>
        <color rgb="FFFF7128"/>
        <color rgb="FF66FF33"/>
      </colorScale>
    </cfRule>
  </conditionalFormatting>
  <conditionalFormatting sqref="I674">
    <cfRule type="colorScale" priority="1236">
      <colorScale>
        <cfvo type="num" val="24"/>
        <cfvo type="max" val="0"/>
        <color rgb="FFFF7128"/>
        <color rgb="FF66FF33"/>
      </colorScale>
    </cfRule>
  </conditionalFormatting>
  <conditionalFormatting sqref="J674">
    <cfRule type="colorScale" priority="1232">
      <colorScale>
        <cfvo type="num" val="24"/>
        <cfvo type="max" val="0"/>
        <color rgb="FFFF7128"/>
        <color rgb="FF66FF33"/>
      </colorScale>
    </cfRule>
  </conditionalFormatting>
  <conditionalFormatting sqref="K674">
    <cfRule type="colorScale" priority="1231">
      <colorScale>
        <cfvo type="num" val="24"/>
        <cfvo type="max" val="0"/>
        <color rgb="FFFF7128"/>
        <color rgb="FF66FF33"/>
      </colorScale>
    </cfRule>
  </conditionalFormatting>
  <conditionalFormatting sqref="L674">
    <cfRule type="colorScale" priority="1230">
      <colorScale>
        <cfvo type="num" val="24"/>
        <cfvo type="max" val="0"/>
        <color rgb="FFFF7128"/>
        <color rgb="FF66FF33"/>
      </colorScale>
    </cfRule>
  </conditionalFormatting>
  <conditionalFormatting sqref="M674">
    <cfRule type="colorScale" priority="1229">
      <colorScale>
        <cfvo type="num" val="24"/>
        <cfvo type="max" val="0"/>
        <color rgb="FFFF7128"/>
        <color rgb="FF66FF33"/>
      </colorScale>
    </cfRule>
  </conditionalFormatting>
  <conditionalFormatting sqref="N674">
    <cfRule type="colorScale" priority="1228">
      <colorScale>
        <cfvo type="num" val="24"/>
        <cfvo type="max" val="0"/>
        <color rgb="FFFF7128"/>
        <color rgb="FF66FF33"/>
      </colorScale>
    </cfRule>
  </conditionalFormatting>
  <conditionalFormatting sqref="O674">
    <cfRule type="colorScale" priority="1227">
      <colorScale>
        <cfvo type="num" val="24"/>
        <cfvo type="max" val="0"/>
        <color rgb="FFFF7128"/>
        <color rgb="FF66FF33"/>
      </colorScale>
    </cfRule>
  </conditionalFormatting>
  <conditionalFormatting sqref="P674">
    <cfRule type="colorScale" priority="1226">
      <colorScale>
        <cfvo type="num" val="24"/>
        <cfvo type="max" val="0"/>
        <color rgb="FFFF7128"/>
        <color rgb="FF66FF33"/>
      </colorScale>
    </cfRule>
  </conditionalFormatting>
  <conditionalFormatting sqref="Q674">
    <cfRule type="colorScale" priority="1225">
      <colorScale>
        <cfvo type="num" val="24"/>
        <cfvo type="max" val="0"/>
        <color rgb="FFFF7128"/>
        <color rgb="FF66FF33"/>
      </colorScale>
    </cfRule>
  </conditionalFormatting>
  <conditionalFormatting sqref="R674">
    <cfRule type="colorScale" priority="1224">
      <colorScale>
        <cfvo type="num" val="24"/>
        <cfvo type="max" val="0"/>
        <color rgb="FFFF7128"/>
        <color rgb="FF66FF33"/>
      </colorScale>
    </cfRule>
  </conditionalFormatting>
  <conditionalFormatting sqref="C670:C675">
    <cfRule type="cellIs" dxfId="246" priority="1220" stopIfTrue="1" operator="greaterThan">
      <formula>35</formula>
    </cfRule>
  </conditionalFormatting>
  <conditionalFormatting sqref="M670:M675">
    <cfRule type="cellIs" dxfId="245" priority="1219" stopIfTrue="1" operator="greaterThan">
      <formula>100</formula>
    </cfRule>
  </conditionalFormatting>
  <conditionalFormatting sqref="C645:C668">
    <cfRule type="cellIs" dxfId="244" priority="1218" operator="greaterThan">
      <formula>36</formula>
    </cfRule>
  </conditionalFormatting>
  <conditionalFormatting sqref="C645:C668">
    <cfRule type="cellIs" dxfId="243" priority="1217" operator="between">
      <formula>25</formula>
      <formula>0</formula>
    </cfRule>
  </conditionalFormatting>
  <conditionalFormatting sqref="C645:C668">
    <cfRule type="cellIs" dxfId="242" priority="1216" operator="lessThan">
      <formula>0</formula>
    </cfRule>
  </conditionalFormatting>
  <conditionalFormatting sqref="R691:R700">
    <cfRule type="cellIs" dxfId="241" priority="1163" operator="greaterThan">
      <formula>0</formula>
    </cfRule>
  </conditionalFormatting>
  <conditionalFormatting sqref="E677:E700">
    <cfRule type="cellIs" dxfId="240" priority="1145" operator="greaterThan">
      <formula>1</formula>
    </cfRule>
    <cfRule type="cellIs" dxfId="239" priority="1146" operator="lessThan">
      <formula>0</formula>
    </cfRule>
  </conditionalFormatting>
  <conditionalFormatting sqref="D677:D700">
    <cfRule type="cellIs" dxfId="238" priority="1144" operator="lessThan">
      <formula>0</formula>
    </cfRule>
  </conditionalFormatting>
  <conditionalFormatting sqref="I677:I700">
    <cfRule type="cellIs" dxfId="237" priority="1143" operator="lessThan">
      <formula>0</formula>
    </cfRule>
  </conditionalFormatting>
  <conditionalFormatting sqref="F677:F700">
    <cfRule type="cellIs" dxfId="236" priority="1142" operator="lessThan">
      <formula>0</formula>
    </cfRule>
  </conditionalFormatting>
  <conditionalFormatting sqref="G677:G700">
    <cfRule type="cellIs" dxfId="235" priority="1141" operator="lessThan">
      <formula>0</formula>
    </cfRule>
  </conditionalFormatting>
  <conditionalFormatting sqref="H677:H700">
    <cfRule type="cellIs" dxfId="234" priority="1140" operator="lessThan">
      <formula>0</formula>
    </cfRule>
  </conditionalFormatting>
  <conditionalFormatting sqref="F706">
    <cfRule type="colorScale" priority="1125">
      <colorScale>
        <cfvo type="num" val="24"/>
        <cfvo type="max" val="0"/>
        <color rgb="FFFF7128"/>
        <color rgb="FF66FF33"/>
      </colorScale>
    </cfRule>
  </conditionalFormatting>
  <conditionalFormatting sqref="E706">
    <cfRule type="colorScale" priority="1124">
      <colorScale>
        <cfvo type="num" val="24"/>
        <cfvo type="max" val="0"/>
        <color rgb="FFFF7128"/>
        <color rgb="FF66FF33"/>
      </colorScale>
    </cfRule>
  </conditionalFormatting>
  <conditionalFormatting sqref="D706">
    <cfRule type="colorScale" priority="1123">
      <colorScale>
        <cfvo type="num" val="24"/>
        <cfvo type="max" val="0"/>
        <color rgb="FFFF7128"/>
        <color rgb="FF66FF33"/>
      </colorScale>
    </cfRule>
  </conditionalFormatting>
  <conditionalFormatting sqref="C706">
    <cfRule type="colorScale" priority="1122">
      <colorScale>
        <cfvo type="num" val="24"/>
        <cfvo type="max" val="0"/>
        <color rgb="FFFF7128"/>
        <color rgb="FF66FF33"/>
      </colorScale>
    </cfRule>
  </conditionalFormatting>
  <conditionalFormatting sqref="G706">
    <cfRule type="colorScale" priority="1121">
      <colorScale>
        <cfvo type="num" val="24"/>
        <cfvo type="max" val="0"/>
        <color rgb="FFFF7128"/>
        <color rgb="FF66FF33"/>
      </colorScale>
    </cfRule>
  </conditionalFormatting>
  <conditionalFormatting sqref="H706">
    <cfRule type="colorScale" priority="1120">
      <colorScale>
        <cfvo type="num" val="24"/>
        <cfvo type="max" val="0"/>
        <color rgb="FFFF7128"/>
        <color rgb="FF66FF33"/>
      </colorScale>
    </cfRule>
  </conditionalFormatting>
  <conditionalFormatting sqref="I706">
    <cfRule type="colorScale" priority="1119">
      <colorScale>
        <cfvo type="num" val="24"/>
        <cfvo type="max" val="0"/>
        <color rgb="FFFF7128"/>
        <color rgb="FF66FF33"/>
      </colorScale>
    </cfRule>
  </conditionalFormatting>
  <conditionalFormatting sqref="J706">
    <cfRule type="colorScale" priority="1115">
      <colorScale>
        <cfvo type="num" val="24"/>
        <cfvo type="max" val="0"/>
        <color rgb="FFFF7128"/>
        <color rgb="FF66FF33"/>
      </colorScale>
    </cfRule>
  </conditionalFormatting>
  <conditionalFormatting sqref="K706">
    <cfRule type="colorScale" priority="1114">
      <colorScale>
        <cfvo type="num" val="24"/>
        <cfvo type="max" val="0"/>
        <color rgb="FFFF7128"/>
        <color rgb="FF66FF33"/>
      </colorScale>
    </cfRule>
  </conditionalFormatting>
  <conditionalFormatting sqref="L706">
    <cfRule type="colorScale" priority="1113">
      <colorScale>
        <cfvo type="num" val="24"/>
        <cfvo type="max" val="0"/>
        <color rgb="FFFF7128"/>
        <color rgb="FF66FF33"/>
      </colorScale>
    </cfRule>
  </conditionalFormatting>
  <conditionalFormatting sqref="M706">
    <cfRule type="colorScale" priority="1112">
      <colorScale>
        <cfvo type="num" val="24"/>
        <cfvo type="max" val="0"/>
        <color rgb="FFFF7128"/>
        <color rgb="FF66FF33"/>
      </colorScale>
    </cfRule>
  </conditionalFormatting>
  <conditionalFormatting sqref="N706">
    <cfRule type="colorScale" priority="1111">
      <colorScale>
        <cfvo type="num" val="24"/>
        <cfvo type="max" val="0"/>
        <color rgb="FFFF7128"/>
        <color rgb="FF66FF33"/>
      </colorScale>
    </cfRule>
  </conditionalFormatting>
  <conditionalFormatting sqref="O706">
    <cfRule type="colorScale" priority="1110">
      <colorScale>
        <cfvo type="num" val="24"/>
        <cfvo type="max" val="0"/>
        <color rgb="FFFF7128"/>
        <color rgb="FF66FF33"/>
      </colorScale>
    </cfRule>
  </conditionalFormatting>
  <conditionalFormatting sqref="P706">
    <cfRule type="colorScale" priority="1109">
      <colorScale>
        <cfvo type="num" val="24"/>
        <cfvo type="max" val="0"/>
        <color rgb="FFFF7128"/>
        <color rgb="FF66FF33"/>
      </colorScale>
    </cfRule>
  </conditionalFormatting>
  <conditionalFormatting sqref="Q706">
    <cfRule type="colorScale" priority="1108">
      <colorScale>
        <cfvo type="num" val="24"/>
        <cfvo type="max" val="0"/>
        <color rgb="FFFF7128"/>
        <color rgb="FF66FF33"/>
      </colorScale>
    </cfRule>
  </conditionalFormatting>
  <conditionalFormatting sqref="R706">
    <cfRule type="colorScale" priority="1107">
      <colorScale>
        <cfvo type="num" val="24"/>
        <cfvo type="max" val="0"/>
        <color rgb="FFFF7128"/>
        <color rgb="FF66FF33"/>
      </colorScale>
    </cfRule>
  </conditionalFormatting>
  <conditionalFormatting sqref="C702:C707">
    <cfRule type="cellIs" dxfId="233" priority="1103" stopIfTrue="1" operator="greaterThan">
      <formula>35</formula>
    </cfRule>
  </conditionalFormatting>
  <conditionalFormatting sqref="M702:M707">
    <cfRule type="cellIs" dxfId="232" priority="1102" stopIfTrue="1" operator="greaterThan">
      <formula>100</formula>
    </cfRule>
  </conditionalFormatting>
  <conditionalFormatting sqref="C677:C700">
    <cfRule type="cellIs" dxfId="231" priority="1101" operator="greaterThan">
      <formula>36</formula>
    </cfRule>
  </conditionalFormatting>
  <conditionalFormatting sqref="C677:C700">
    <cfRule type="cellIs" dxfId="230" priority="1100" operator="between">
      <formula>25</formula>
      <formula>0</formula>
    </cfRule>
  </conditionalFormatting>
  <conditionalFormatting sqref="C677:C700">
    <cfRule type="cellIs" dxfId="229" priority="1099" operator="lessThan">
      <formula>0</formula>
    </cfRule>
  </conditionalFormatting>
  <conditionalFormatting sqref="Q724:Q725">
    <cfRule type="cellIs" dxfId="228" priority="1098" operator="notBetween">
      <formula>0</formula>
      <formula>360</formula>
    </cfRule>
  </conditionalFormatting>
  <conditionalFormatting sqref="Q724">
    <cfRule type="cellIs" dxfId="227" priority="1067" operator="between">
      <formula>Q723-3</formula>
      <formula>Q723+3</formula>
    </cfRule>
    <cfRule type="cellIs" dxfId="226" priority="1068" operator="between">
      <formula>Q725-3</formula>
      <formula>Q725+3</formula>
    </cfRule>
  </conditionalFormatting>
  <conditionalFormatting sqref="Q725">
    <cfRule type="cellIs" dxfId="225" priority="1065" operator="between">
      <formula>Q724-3</formula>
      <formula>Q724+3</formula>
    </cfRule>
    <cfRule type="cellIs" dxfId="224" priority="1066" operator="between">
      <formula>Q726-3</formula>
      <formula>Q726+3</formula>
    </cfRule>
  </conditionalFormatting>
  <conditionalFormatting sqref="P724:P725">
    <cfRule type="cellIs" dxfId="223" priority="1050" operator="between">
      <formula>0.5</formula>
      <formula>0.01</formula>
    </cfRule>
  </conditionalFormatting>
  <conditionalFormatting sqref="P724:P725">
    <cfRule type="cellIs" dxfId="222" priority="1049" operator="lessThan">
      <formula>0.1</formula>
    </cfRule>
  </conditionalFormatting>
  <conditionalFormatting sqref="O724:O725">
    <cfRule type="cellIs" dxfId="221" priority="1047" operator="greaterThan">
      <formula>1000</formula>
    </cfRule>
    <cfRule type="cellIs" dxfId="220" priority="1048" operator="lessThan">
      <formula>0</formula>
    </cfRule>
  </conditionalFormatting>
  <conditionalFormatting sqref="R709:R716 R724:R732">
    <cfRule type="cellIs" dxfId="219" priority="1046" operator="greaterThan">
      <formula>0</formula>
    </cfRule>
  </conditionalFormatting>
  <conditionalFormatting sqref="N724:N725">
    <cfRule type="cellIs" dxfId="218" priority="1044" operator="between">
      <formula>1000</formula>
      <formula>901</formula>
    </cfRule>
    <cfRule type="cellIs" dxfId="217" priority="1045" operator="greaterThan">
      <formula>1026</formula>
    </cfRule>
  </conditionalFormatting>
  <conditionalFormatting sqref="N724:N725">
    <cfRule type="cellIs" dxfId="216" priority="1043" operator="lessThan">
      <formula>900</formula>
    </cfRule>
  </conditionalFormatting>
  <conditionalFormatting sqref="M724:M725">
    <cfRule type="cellIs" dxfId="215" priority="1040" operator="greaterThan">
      <formula>101</formula>
    </cfRule>
    <cfRule type="cellIs" dxfId="214" priority="1041" operator="between">
      <formula>100</formula>
      <formula>101</formula>
    </cfRule>
    <cfRule type="cellIs" dxfId="213" priority="1042" operator="between">
      <formula>99</formula>
      <formula>100</formula>
    </cfRule>
  </conditionalFormatting>
  <conditionalFormatting sqref="M724:M725">
    <cfRule type="cellIs" dxfId="212" priority="1039" operator="lessThan">
      <formula>20</formula>
    </cfRule>
  </conditionalFormatting>
  <conditionalFormatting sqref="M724:M725">
    <cfRule type="cellIs" dxfId="211" priority="1038" operator="lessThan">
      <formula>0</formula>
    </cfRule>
  </conditionalFormatting>
  <conditionalFormatting sqref="L724:L725">
    <cfRule type="cellIs" dxfId="210" priority="1036" operator="lessThan">
      <formula>0</formula>
    </cfRule>
    <cfRule type="cellIs" dxfId="209" priority="1037" operator="lessThan">
      <formula>15</formula>
    </cfRule>
  </conditionalFormatting>
  <conditionalFormatting sqref="L724:L725">
    <cfRule type="cellIs" dxfId="208" priority="1035" operator="greaterThan">
      <formula>40</formula>
    </cfRule>
  </conditionalFormatting>
  <conditionalFormatting sqref="E709:E732">
    <cfRule type="cellIs" dxfId="207" priority="1028" operator="greaterThan">
      <formula>1</formula>
    </cfRule>
    <cfRule type="cellIs" dxfId="206" priority="1029" operator="lessThan">
      <formula>0</formula>
    </cfRule>
  </conditionalFormatting>
  <conditionalFormatting sqref="D709:D732">
    <cfRule type="cellIs" dxfId="205" priority="1027" operator="lessThan">
      <formula>0</formula>
    </cfRule>
  </conditionalFormatting>
  <conditionalFormatting sqref="I709:I732">
    <cfRule type="cellIs" dxfId="204" priority="1026" operator="lessThan">
      <formula>0</formula>
    </cfRule>
  </conditionalFormatting>
  <conditionalFormatting sqref="F709:F732">
    <cfRule type="cellIs" dxfId="203" priority="1025" operator="lessThan">
      <formula>0</formula>
    </cfRule>
  </conditionalFormatting>
  <conditionalFormatting sqref="G709:G732">
    <cfRule type="cellIs" dxfId="202" priority="1024" operator="lessThan">
      <formula>0</formula>
    </cfRule>
  </conditionalFormatting>
  <conditionalFormatting sqref="H709:H732">
    <cfRule type="cellIs" dxfId="201" priority="1023" operator="lessThan">
      <formula>0</formula>
    </cfRule>
  </conditionalFormatting>
  <conditionalFormatting sqref="F738">
    <cfRule type="colorScale" priority="1008">
      <colorScale>
        <cfvo type="num" val="24"/>
        <cfvo type="max" val="0"/>
        <color rgb="FFFF7128"/>
        <color rgb="FF66FF33"/>
      </colorScale>
    </cfRule>
  </conditionalFormatting>
  <conditionalFormatting sqref="E738">
    <cfRule type="colorScale" priority="1007">
      <colorScale>
        <cfvo type="num" val="24"/>
        <cfvo type="max" val="0"/>
        <color rgb="FFFF7128"/>
        <color rgb="FF66FF33"/>
      </colorScale>
    </cfRule>
  </conditionalFormatting>
  <conditionalFormatting sqref="D738">
    <cfRule type="colorScale" priority="1006">
      <colorScale>
        <cfvo type="num" val="24"/>
        <cfvo type="max" val="0"/>
        <color rgb="FFFF7128"/>
        <color rgb="FF66FF33"/>
      </colorScale>
    </cfRule>
  </conditionalFormatting>
  <conditionalFormatting sqref="C738">
    <cfRule type="colorScale" priority="1005">
      <colorScale>
        <cfvo type="num" val="24"/>
        <cfvo type="max" val="0"/>
        <color rgb="FFFF7128"/>
        <color rgb="FF66FF33"/>
      </colorScale>
    </cfRule>
  </conditionalFormatting>
  <conditionalFormatting sqref="G738">
    <cfRule type="colorScale" priority="1004">
      <colorScale>
        <cfvo type="num" val="24"/>
        <cfvo type="max" val="0"/>
        <color rgb="FFFF7128"/>
        <color rgb="FF66FF33"/>
      </colorScale>
    </cfRule>
  </conditionalFormatting>
  <conditionalFormatting sqref="H738">
    <cfRule type="colorScale" priority="1003">
      <colorScale>
        <cfvo type="num" val="24"/>
        <cfvo type="max" val="0"/>
        <color rgb="FFFF7128"/>
        <color rgb="FF66FF33"/>
      </colorScale>
    </cfRule>
  </conditionalFormatting>
  <conditionalFormatting sqref="I738">
    <cfRule type="colorScale" priority="1002">
      <colorScale>
        <cfvo type="num" val="24"/>
        <cfvo type="max" val="0"/>
        <color rgb="FFFF7128"/>
        <color rgb="FF66FF33"/>
      </colorScale>
    </cfRule>
  </conditionalFormatting>
  <conditionalFormatting sqref="J738">
    <cfRule type="colorScale" priority="998">
      <colorScale>
        <cfvo type="num" val="24"/>
        <cfvo type="max" val="0"/>
        <color rgb="FFFF7128"/>
        <color rgb="FF66FF33"/>
      </colorScale>
    </cfRule>
  </conditionalFormatting>
  <conditionalFormatting sqref="K738">
    <cfRule type="colorScale" priority="997">
      <colorScale>
        <cfvo type="num" val="24"/>
        <cfvo type="max" val="0"/>
        <color rgb="FFFF7128"/>
        <color rgb="FF66FF33"/>
      </colorScale>
    </cfRule>
  </conditionalFormatting>
  <conditionalFormatting sqref="L738">
    <cfRule type="colorScale" priority="996">
      <colorScale>
        <cfvo type="num" val="24"/>
        <cfvo type="max" val="0"/>
        <color rgb="FFFF7128"/>
        <color rgb="FF66FF33"/>
      </colorScale>
    </cfRule>
  </conditionalFormatting>
  <conditionalFormatting sqref="M738">
    <cfRule type="colorScale" priority="995">
      <colorScale>
        <cfvo type="num" val="24"/>
        <cfvo type="max" val="0"/>
        <color rgb="FFFF7128"/>
        <color rgb="FF66FF33"/>
      </colorScale>
    </cfRule>
  </conditionalFormatting>
  <conditionalFormatting sqref="N738">
    <cfRule type="colorScale" priority="994">
      <colorScale>
        <cfvo type="num" val="24"/>
        <cfvo type="max" val="0"/>
        <color rgb="FFFF7128"/>
        <color rgb="FF66FF33"/>
      </colorScale>
    </cfRule>
  </conditionalFormatting>
  <conditionalFormatting sqref="O738">
    <cfRule type="colorScale" priority="993">
      <colorScale>
        <cfvo type="num" val="24"/>
        <cfvo type="max" val="0"/>
        <color rgb="FFFF7128"/>
        <color rgb="FF66FF33"/>
      </colorScale>
    </cfRule>
  </conditionalFormatting>
  <conditionalFormatting sqref="P738">
    <cfRule type="colorScale" priority="992">
      <colorScale>
        <cfvo type="num" val="24"/>
        <cfvo type="max" val="0"/>
        <color rgb="FFFF7128"/>
        <color rgb="FF66FF33"/>
      </colorScale>
    </cfRule>
  </conditionalFormatting>
  <conditionalFormatting sqref="Q738">
    <cfRule type="colorScale" priority="991">
      <colorScale>
        <cfvo type="num" val="24"/>
        <cfvo type="max" val="0"/>
        <color rgb="FFFF7128"/>
        <color rgb="FF66FF33"/>
      </colorScale>
    </cfRule>
  </conditionalFormatting>
  <conditionalFormatting sqref="R738">
    <cfRule type="colorScale" priority="990">
      <colorScale>
        <cfvo type="num" val="24"/>
        <cfvo type="max" val="0"/>
        <color rgb="FFFF7128"/>
        <color rgb="FF66FF33"/>
      </colorScale>
    </cfRule>
  </conditionalFormatting>
  <conditionalFormatting sqref="C734:C739">
    <cfRule type="cellIs" dxfId="200" priority="986" stopIfTrue="1" operator="greaterThan">
      <formula>35</formula>
    </cfRule>
  </conditionalFormatting>
  <conditionalFormatting sqref="M734:M739">
    <cfRule type="cellIs" dxfId="199" priority="985" stopIfTrue="1" operator="greaterThan">
      <formula>100</formula>
    </cfRule>
  </conditionalFormatting>
  <conditionalFormatting sqref="C709:C732">
    <cfRule type="cellIs" dxfId="198" priority="984" operator="greaterThan">
      <formula>36</formula>
    </cfRule>
  </conditionalFormatting>
  <conditionalFormatting sqref="C709:C732">
    <cfRule type="cellIs" dxfId="197" priority="983" operator="between">
      <formula>25</formula>
      <formula>0</formula>
    </cfRule>
  </conditionalFormatting>
  <conditionalFormatting sqref="C709:C732">
    <cfRule type="cellIs" dxfId="196" priority="982" operator="lessThan">
      <formula>0</formula>
    </cfRule>
  </conditionalFormatting>
  <conditionalFormatting sqref="E741:E764">
    <cfRule type="cellIs" dxfId="195" priority="911" operator="greaterThan">
      <formula>1</formula>
    </cfRule>
    <cfRule type="cellIs" dxfId="194" priority="912" operator="lessThan">
      <formula>0</formula>
    </cfRule>
  </conditionalFormatting>
  <conditionalFormatting sqref="D741:D764">
    <cfRule type="cellIs" dxfId="193" priority="910" operator="lessThan">
      <formula>0</formula>
    </cfRule>
  </conditionalFormatting>
  <conditionalFormatting sqref="I741:I764">
    <cfRule type="cellIs" dxfId="192" priority="909" operator="lessThan">
      <formula>0</formula>
    </cfRule>
  </conditionalFormatting>
  <conditionalFormatting sqref="F741:F764">
    <cfRule type="cellIs" dxfId="191" priority="908" operator="lessThan">
      <formula>0</formula>
    </cfRule>
  </conditionalFormatting>
  <conditionalFormatting sqref="G741:G764">
    <cfRule type="cellIs" dxfId="190" priority="907" operator="lessThan">
      <formula>0</formula>
    </cfRule>
  </conditionalFormatting>
  <conditionalFormatting sqref="H741:H764">
    <cfRule type="cellIs" dxfId="189" priority="906" operator="lessThan">
      <formula>0</formula>
    </cfRule>
  </conditionalFormatting>
  <conditionalFormatting sqref="F770">
    <cfRule type="colorScale" priority="891">
      <colorScale>
        <cfvo type="num" val="24"/>
        <cfvo type="max" val="0"/>
        <color rgb="FFFF7128"/>
        <color rgb="FF66FF33"/>
      </colorScale>
    </cfRule>
  </conditionalFormatting>
  <conditionalFormatting sqref="E770">
    <cfRule type="colorScale" priority="890">
      <colorScale>
        <cfvo type="num" val="24"/>
        <cfvo type="max" val="0"/>
        <color rgb="FFFF7128"/>
        <color rgb="FF66FF33"/>
      </colorScale>
    </cfRule>
  </conditionalFormatting>
  <conditionalFormatting sqref="D770">
    <cfRule type="colorScale" priority="889">
      <colorScale>
        <cfvo type="num" val="24"/>
        <cfvo type="max" val="0"/>
        <color rgb="FFFF7128"/>
        <color rgb="FF66FF33"/>
      </colorScale>
    </cfRule>
  </conditionalFormatting>
  <conditionalFormatting sqref="C770">
    <cfRule type="colorScale" priority="888">
      <colorScale>
        <cfvo type="num" val="24"/>
        <cfvo type="max" val="0"/>
        <color rgb="FFFF7128"/>
        <color rgb="FF66FF33"/>
      </colorScale>
    </cfRule>
  </conditionalFormatting>
  <conditionalFormatting sqref="G770">
    <cfRule type="colorScale" priority="887">
      <colorScale>
        <cfvo type="num" val="24"/>
        <cfvo type="max" val="0"/>
        <color rgb="FFFF7128"/>
        <color rgb="FF66FF33"/>
      </colorScale>
    </cfRule>
  </conditionalFormatting>
  <conditionalFormatting sqref="H770">
    <cfRule type="colorScale" priority="886">
      <colorScale>
        <cfvo type="num" val="24"/>
        <cfvo type="max" val="0"/>
        <color rgb="FFFF7128"/>
        <color rgb="FF66FF33"/>
      </colorScale>
    </cfRule>
  </conditionalFormatting>
  <conditionalFormatting sqref="I770">
    <cfRule type="colorScale" priority="885">
      <colorScale>
        <cfvo type="num" val="24"/>
        <cfvo type="max" val="0"/>
        <color rgb="FFFF7128"/>
        <color rgb="FF66FF33"/>
      </colorScale>
    </cfRule>
  </conditionalFormatting>
  <conditionalFormatting sqref="J770">
    <cfRule type="colorScale" priority="881">
      <colorScale>
        <cfvo type="num" val="24"/>
        <cfvo type="max" val="0"/>
        <color rgb="FFFF7128"/>
        <color rgb="FF66FF33"/>
      </colorScale>
    </cfRule>
  </conditionalFormatting>
  <conditionalFormatting sqref="K770">
    <cfRule type="colorScale" priority="880">
      <colorScale>
        <cfvo type="num" val="24"/>
        <cfvo type="max" val="0"/>
        <color rgb="FFFF7128"/>
        <color rgb="FF66FF33"/>
      </colorScale>
    </cfRule>
  </conditionalFormatting>
  <conditionalFormatting sqref="L770">
    <cfRule type="colorScale" priority="879">
      <colorScale>
        <cfvo type="num" val="24"/>
        <cfvo type="max" val="0"/>
        <color rgb="FFFF7128"/>
        <color rgb="FF66FF33"/>
      </colorScale>
    </cfRule>
  </conditionalFormatting>
  <conditionalFormatting sqref="M770">
    <cfRule type="colorScale" priority="878">
      <colorScale>
        <cfvo type="num" val="24"/>
        <cfvo type="max" val="0"/>
        <color rgb="FFFF7128"/>
        <color rgb="FF66FF33"/>
      </colorScale>
    </cfRule>
  </conditionalFormatting>
  <conditionalFormatting sqref="N770">
    <cfRule type="colorScale" priority="877">
      <colorScale>
        <cfvo type="num" val="24"/>
        <cfvo type="max" val="0"/>
        <color rgb="FFFF7128"/>
        <color rgb="FF66FF33"/>
      </colorScale>
    </cfRule>
  </conditionalFormatting>
  <conditionalFormatting sqref="O770">
    <cfRule type="colorScale" priority="876">
      <colorScale>
        <cfvo type="num" val="24"/>
        <cfvo type="max" val="0"/>
        <color rgb="FFFF7128"/>
        <color rgb="FF66FF33"/>
      </colorScale>
    </cfRule>
  </conditionalFormatting>
  <conditionalFormatting sqref="P770">
    <cfRule type="colorScale" priority="875">
      <colorScale>
        <cfvo type="num" val="24"/>
        <cfvo type="max" val="0"/>
        <color rgb="FFFF7128"/>
        <color rgb="FF66FF33"/>
      </colorScale>
    </cfRule>
  </conditionalFormatting>
  <conditionalFormatting sqref="Q770">
    <cfRule type="colorScale" priority="874">
      <colorScale>
        <cfvo type="num" val="24"/>
        <cfvo type="max" val="0"/>
        <color rgb="FFFF7128"/>
        <color rgb="FF66FF33"/>
      </colorScale>
    </cfRule>
  </conditionalFormatting>
  <conditionalFormatting sqref="R770">
    <cfRule type="colorScale" priority="873">
      <colorScale>
        <cfvo type="num" val="24"/>
        <cfvo type="max" val="0"/>
        <color rgb="FFFF7128"/>
        <color rgb="FF66FF33"/>
      </colorScale>
    </cfRule>
  </conditionalFormatting>
  <conditionalFormatting sqref="C766:C771">
    <cfRule type="cellIs" dxfId="188" priority="869" stopIfTrue="1" operator="greaterThan">
      <formula>35</formula>
    </cfRule>
  </conditionalFormatting>
  <conditionalFormatting sqref="M766:M771">
    <cfRule type="cellIs" dxfId="187" priority="868" stopIfTrue="1" operator="greaterThan">
      <formula>100</formula>
    </cfRule>
  </conditionalFormatting>
  <conditionalFormatting sqref="C741:C764">
    <cfRule type="cellIs" dxfId="186" priority="867" operator="greaterThan">
      <formula>36</formula>
    </cfRule>
  </conditionalFormatting>
  <conditionalFormatting sqref="C741:C764">
    <cfRule type="cellIs" dxfId="185" priority="866" operator="between">
      <formula>25</formula>
      <formula>0</formula>
    </cfRule>
  </conditionalFormatting>
  <conditionalFormatting sqref="C741:C764">
    <cfRule type="cellIs" dxfId="184" priority="865" operator="lessThan">
      <formula>0</formula>
    </cfRule>
  </conditionalFormatting>
  <conditionalFormatting sqref="R773:R796">
    <cfRule type="cellIs" dxfId="183" priority="812" operator="greaterThan">
      <formula>0</formula>
    </cfRule>
  </conditionalFormatting>
  <conditionalFormatting sqref="E773:E796">
    <cfRule type="cellIs" dxfId="182" priority="794" operator="greaterThan">
      <formula>1</formula>
    </cfRule>
    <cfRule type="cellIs" dxfId="181" priority="795" operator="lessThan">
      <formula>0</formula>
    </cfRule>
  </conditionalFormatting>
  <conditionalFormatting sqref="D773:D796">
    <cfRule type="cellIs" dxfId="180" priority="793" operator="lessThan">
      <formula>0</formula>
    </cfRule>
  </conditionalFormatting>
  <conditionalFormatting sqref="I773:I796">
    <cfRule type="cellIs" dxfId="179" priority="792" operator="lessThan">
      <formula>0</formula>
    </cfRule>
  </conditionalFormatting>
  <conditionalFormatting sqref="F773:F796">
    <cfRule type="cellIs" dxfId="178" priority="791" operator="lessThan">
      <formula>0</formula>
    </cfRule>
  </conditionalFormatting>
  <conditionalFormatting sqref="G773:G796">
    <cfRule type="cellIs" dxfId="177" priority="790" operator="lessThan">
      <formula>0</formula>
    </cfRule>
  </conditionalFormatting>
  <conditionalFormatting sqref="H773:H796">
    <cfRule type="cellIs" dxfId="176" priority="789" operator="lessThan">
      <formula>0</formula>
    </cfRule>
  </conditionalFormatting>
  <conditionalFormatting sqref="F802">
    <cfRule type="colorScale" priority="774">
      <colorScale>
        <cfvo type="num" val="24"/>
        <cfvo type="max" val="0"/>
        <color rgb="FFFF7128"/>
        <color rgb="FF66FF33"/>
      </colorScale>
    </cfRule>
  </conditionalFormatting>
  <conditionalFormatting sqref="E802">
    <cfRule type="colorScale" priority="773">
      <colorScale>
        <cfvo type="num" val="24"/>
        <cfvo type="max" val="0"/>
        <color rgb="FFFF7128"/>
        <color rgb="FF66FF33"/>
      </colorScale>
    </cfRule>
  </conditionalFormatting>
  <conditionalFormatting sqref="D802">
    <cfRule type="colorScale" priority="772">
      <colorScale>
        <cfvo type="num" val="24"/>
        <cfvo type="max" val="0"/>
        <color rgb="FFFF7128"/>
        <color rgb="FF66FF33"/>
      </colorScale>
    </cfRule>
  </conditionalFormatting>
  <conditionalFormatting sqref="C802">
    <cfRule type="colorScale" priority="771">
      <colorScale>
        <cfvo type="num" val="24"/>
        <cfvo type="max" val="0"/>
        <color rgb="FFFF7128"/>
        <color rgb="FF66FF33"/>
      </colorScale>
    </cfRule>
  </conditionalFormatting>
  <conditionalFormatting sqref="G802">
    <cfRule type="colorScale" priority="770">
      <colorScale>
        <cfvo type="num" val="24"/>
        <cfvo type="max" val="0"/>
        <color rgb="FFFF7128"/>
        <color rgb="FF66FF33"/>
      </colorScale>
    </cfRule>
  </conditionalFormatting>
  <conditionalFormatting sqref="H802">
    <cfRule type="colorScale" priority="769">
      <colorScale>
        <cfvo type="num" val="24"/>
        <cfvo type="max" val="0"/>
        <color rgb="FFFF7128"/>
        <color rgb="FF66FF33"/>
      </colorScale>
    </cfRule>
  </conditionalFormatting>
  <conditionalFormatting sqref="I802">
    <cfRule type="colorScale" priority="768">
      <colorScale>
        <cfvo type="num" val="24"/>
        <cfvo type="max" val="0"/>
        <color rgb="FFFF7128"/>
        <color rgb="FF66FF33"/>
      </colorScale>
    </cfRule>
  </conditionalFormatting>
  <conditionalFormatting sqref="J802">
    <cfRule type="colorScale" priority="764">
      <colorScale>
        <cfvo type="num" val="24"/>
        <cfvo type="max" val="0"/>
        <color rgb="FFFF7128"/>
        <color rgb="FF66FF33"/>
      </colorScale>
    </cfRule>
  </conditionalFormatting>
  <conditionalFormatting sqref="K802">
    <cfRule type="colorScale" priority="763">
      <colorScale>
        <cfvo type="num" val="24"/>
        <cfvo type="max" val="0"/>
        <color rgb="FFFF7128"/>
        <color rgb="FF66FF33"/>
      </colorScale>
    </cfRule>
  </conditionalFormatting>
  <conditionalFormatting sqref="L802">
    <cfRule type="colorScale" priority="762">
      <colorScale>
        <cfvo type="num" val="24"/>
        <cfvo type="max" val="0"/>
        <color rgb="FFFF7128"/>
        <color rgb="FF66FF33"/>
      </colorScale>
    </cfRule>
  </conditionalFormatting>
  <conditionalFormatting sqref="M802">
    <cfRule type="colorScale" priority="761">
      <colorScale>
        <cfvo type="num" val="24"/>
        <cfvo type="max" val="0"/>
        <color rgb="FFFF7128"/>
        <color rgb="FF66FF33"/>
      </colorScale>
    </cfRule>
  </conditionalFormatting>
  <conditionalFormatting sqref="N802">
    <cfRule type="colorScale" priority="760">
      <colorScale>
        <cfvo type="num" val="24"/>
        <cfvo type="max" val="0"/>
        <color rgb="FFFF7128"/>
        <color rgb="FF66FF33"/>
      </colorScale>
    </cfRule>
  </conditionalFormatting>
  <conditionalFormatting sqref="O802">
    <cfRule type="colorScale" priority="759">
      <colorScale>
        <cfvo type="num" val="24"/>
        <cfvo type="max" val="0"/>
        <color rgb="FFFF7128"/>
        <color rgb="FF66FF33"/>
      </colorScale>
    </cfRule>
  </conditionalFormatting>
  <conditionalFormatting sqref="P802">
    <cfRule type="colorScale" priority="758">
      <colorScale>
        <cfvo type="num" val="24"/>
        <cfvo type="max" val="0"/>
        <color rgb="FFFF7128"/>
        <color rgb="FF66FF33"/>
      </colorScale>
    </cfRule>
  </conditionalFormatting>
  <conditionalFormatting sqref="Q802">
    <cfRule type="colorScale" priority="757">
      <colorScale>
        <cfvo type="num" val="24"/>
        <cfvo type="max" val="0"/>
        <color rgb="FFFF7128"/>
        <color rgb="FF66FF33"/>
      </colorScale>
    </cfRule>
  </conditionalFormatting>
  <conditionalFormatting sqref="R802">
    <cfRule type="colorScale" priority="756">
      <colorScale>
        <cfvo type="num" val="24"/>
        <cfvo type="max" val="0"/>
        <color rgb="FFFF7128"/>
        <color rgb="FF66FF33"/>
      </colorScale>
    </cfRule>
  </conditionalFormatting>
  <conditionalFormatting sqref="C798:C803">
    <cfRule type="cellIs" dxfId="175" priority="752" stopIfTrue="1" operator="greaterThan">
      <formula>35</formula>
    </cfRule>
  </conditionalFormatting>
  <conditionalFormatting sqref="M798:M803">
    <cfRule type="cellIs" dxfId="174" priority="751" stopIfTrue="1" operator="greaterThan">
      <formula>100</formula>
    </cfRule>
  </conditionalFormatting>
  <conditionalFormatting sqref="C773:C796">
    <cfRule type="cellIs" dxfId="173" priority="750" operator="greaterThan">
      <formula>36</formula>
    </cfRule>
  </conditionalFormatting>
  <conditionalFormatting sqref="C773:C796">
    <cfRule type="cellIs" dxfId="172" priority="749" operator="between">
      <formula>25</formula>
      <formula>0</formula>
    </cfRule>
  </conditionalFormatting>
  <conditionalFormatting sqref="C773:C796">
    <cfRule type="cellIs" dxfId="171" priority="748" operator="lessThan">
      <formula>0</formula>
    </cfRule>
  </conditionalFormatting>
  <conditionalFormatting sqref="R805:R821">
    <cfRule type="cellIs" dxfId="170" priority="695" operator="greaterThan">
      <formula>0</formula>
    </cfRule>
  </conditionalFormatting>
  <conditionalFormatting sqref="E805:E828">
    <cfRule type="cellIs" dxfId="169" priority="677" operator="greaterThan">
      <formula>1</formula>
    </cfRule>
    <cfRule type="cellIs" dxfId="168" priority="678" operator="lessThan">
      <formula>0</formula>
    </cfRule>
  </conditionalFormatting>
  <conditionalFormatting sqref="D805:D828">
    <cfRule type="cellIs" dxfId="167" priority="676" operator="lessThan">
      <formula>0</formula>
    </cfRule>
  </conditionalFormatting>
  <conditionalFormatting sqref="I805:I828">
    <cfRule type="cellIs" dxfId="166" priority="675" operator="lessThan">
      <formula>0</formula>
    </cfRule>
  </conditionalFormatting>
  <conditionalFormatting sqref="F805:F828">
    <cfRule type="cellIs" dxfId="165" priority="674" operator="lessThan">
      <formula>0</formula>
    </cfRule>
  </conditionalFormatting>
  <conditionalFormatting sqref="G805:G828">
    <cfRule type="cellIs" dxfId="164" priority="673" operator="lessThan">
      <formula>0</formula>
    </cfRule>
  </conditionalFormatting>
  <conditionalFormatting sqref="H805:H828">
    <cfRule type="cellIs" dxfId="163" priority="672" operator="lessThan">
      <formula>0</formula>
    </cfRule>
  </conditionalFormatting>
  <conditionalFormatting sqref="F834">
    <cfRule type="colorScale" priority="657">
      <colorScale>
        <cfvo type="num" val="24"/>
        <cfvo type="max" val="0"/>
        <color rgb="FFFF7128"/>
        <color rgb="FF66FF33"/>
      </colorScale>
    </cfRule>
  </conditionalFormatting>
  <conditionalFormatting sqref="E834">
    <cfRule type="colorScale" priority="656">
      <colorScale>
        <cfvo type="num" val="24"/>
        <cfvo type="max" val="0"/>
        <color rgb="FFFF7128"/>
        <color rgb="FF66FF33"/>
      </colorScale>
    </cfRule>
  </conditionalFormatting>
  <conditionalFormatting sqref="D834">
    <cfRule type="colorScale" priority="655">
      <colorScale>
        <cfvo type="num" val="24"/>
        <cfvo type="max" val="0"/>
        <color rgb="FFFF7128"/>
        <color rgb="FF66FF33"/>
      </colorScale>
    </cfRule>
  </conditionalFormatting>
  <conditionalFormatting sqref="C834">
    <cfRule type="colorScale" priority="654">
      <colorScale>
        <cfvo type="num" val="24"/>
        <cfvo type="max" val="0"/>
        <color rgb="FFFF7128"/>
        <color rgb="FF66FF33"/>
      </colorScale>
    </cfRule>
  </conditionalFormatting>
  <conditionalFormatting sqref="G834">
    <cfRule type="colorScale" priority="653">
      <colorScale>
        <cfvo type="num" val="24"/>
        <cfvo type="max" val="0"/>
        <color rgb="FFFF7128"/>
        <color rgb="FF66FF33"/>
      </colorScale>
    </cfRule>
  </conditionalFormatting>
  <conditionalFormatting sqref="H834">
    <cfRule type="colorScale" priority="652">
      <colorScale>
        <cfvo type="num" val="24"/>
        <cfvo type="max" val="0"/>
        <color rgb="FFFF7128"/>
        <color rgb="FF66FF33"/>
      </colorScale>
    </cfRule>
  </conditionalFormatting>
  <conditionalFormatting sqref="I834">
    <cfRule type="colorScale" priority="651">
      <colorScale>
        <cfvo type="num" val="24"/>
        <cfvo type="max" val="0"/>
        <color rgb="FFFF7128"/>
        <color rgb="FF66FF33"/>
      </colorScale>
    </cfRule>
  </conditionalFormatting>
  <conditionalFormatting sqref="J834">
    <cfRule type="colorScale" priority="647">
      <colorScale>
        <cfvo type="num" val="24"/>
        <cfvo type="max" val="0"/>
        <color rgb="FFFF7128"/>
        <color rgb="FF66FF33"/>
      </colorScale>
    </cfRule>
  </conditionalFormatting>
  <conditionalFormatting sqref="K834">
    <cfRule type="colorScale" priority="646">
      <colorScale>
        <cfvo type="num" val="24"/>
        <cfvo type="max" val="0"/>
        <color rgb="FFFF7128"/>
        <color rgb="FF66FF33"/>
      </colorScale>
    </cfRule>
  </conditionalFormatting>
  <conditionalFormatting sqref="L834">
    <cfRule type="colorScale" priority="645">
      <colorScale>
        <cfvo type="num" val="24"/>
        <cfvo type="max" val="0"/>
        <color rgb="FFFF7128"/>
        <color rgb="FF66FF33"/>
      </colorScale>
    </cfRule>
  </conditionalFormatting>
  <conditionalFormatting sqref="M834">
    <cfRule type="colorScale" priority="644">
      <colorScale>
        <cfvo type="num" val="24"/>
        <cfvo type="max" val="0"/>
        <color rgb="FFFF7128"/>
        <color rgb="FF66FF33"/>
      </colorScale>
    </cfRule>
  </conditionalFormatting>
  <conditionalFormatting sqref="N834">
    <cfRule type="colorScale" priority="643">
      <colorScale>
        <cfvo type="num" val="24"/>
        <cfvo type="max" val="0"/>
        <color rgb="FFFF7128"/>
        <color rgb="FF66FF33"/>
      </colorScale>
    </cfRule>
  </conditionalFormatting>
  <conditionalFormatting sqref="O834">
    <cfRule type="colorScale" priority="642">
      <colorScale>
        <cfvo type="num" val="24"/>
        <cfvo type="max" val="0"/>
        <color rgb="FFFF7128"/>
        <color rgb="FF66FF33"/>
      </colorScale>
    </cfRule>
  </conditionalFormatting>
  <conditionalFormatting sqref="P834">
    <cfRule type="colorScale" priority="641">
      <colorScale>
        <cfvo type="num" val="24"/>
        <cfvo type="max" val="0"/>
        <color rgb="FFFF7128"/>
        <color rgb="FF66FF33"/>
      </colorScale>
    </cfRule>
  </conditionalFormatting>
  <conditionalFormatting sqref="Q834">
    <cfRule type="colorScale" priority="640">
      <colorScale>
        <cfvo type="num" val="24"/>
        <cfvo type="max" val="0"/>
        <color rgb="FFFF7128"/>
        <color rgb="FF66FF33"/>
      </colorScale>
    </cfRule>
  </conditionalFormatting>
  <conditionalFormatting sqref="R834">
    <cfRule type="colorScale" priority="639">
      <colorScale>
        <cfvo type="num" val="24"/>
        <cfvo type="max" val="0"/>
        <color rgb="FFFF7128"/>
        <color rgb="FF66FF33"/>
      </colorScale>
    </cfRule>
  </conditionalFormatting>
  <conditionalFormatting sqref="C830:C835">
    <cfRule type="cellIs" dxfId="162" priority="635" stopIfTrue="1" operator="greaterThan">
      <formula>35</formula>
    </cfRule>
  </conditionalFormatting>
  <conditionalFormatting sqref="M830:M835">
    <cfRule type="cellIs" dxfId="161" priority="634" stopIfTrue="1" operator="greaterThan">
      <formula>100</formula>
    </cfRule>
  </conditionalFormatting>
  <conditionalFormatting sqref="C805:C828">
    <cfRule type="cellIs" dxfId="160" priority="633" operator="greaterThan">
      <formula>36</formula>
    </cfRule>
  </conditionalFormatting>
  <conditionalFormatting sqref="C805:C828">
    <cfRule type="cellIs" dxfId="159" priority="632" operator="between">
      <formula>25</formula>
      <formula>0</formula>
    </cfRule>
  </conditionalFormatting>
  <conditionalFormatting sqref="C805:C828">
    <cfRule type="cellIs" dxfId="158" priority="631" operator="lessThan">
      <formula>0</formula>
    </cfRule>
  </conditionalFormatting>
  <conditionalFormatting sqref="Q849">
    <cfRule type="cellIs" dxfId="157" priority="630" operator="notBetween">
      <formula>0</formula>
      <formula>360</formula>
    </cfRule>
  </conditionalFormatting>
  <conditionalFormatting sqref="Q849">
    <cfRule type="cellIs" dxfId="156" priority="605" operator="between">
      <formula>Q848-3</formula>
      <formula>Q848+3</formula>
    </cfRule>
    <cfRule type="cellIs" dxfId="155" priority="606" operator="between">
      <formula>Q850-3</formula>
      <formula>Q850+3</formula>
    </cfRule>
  </conditionalFormatting>
  <conditionalFormatting sqref="P849">
    <cfRule type="cellIs" dxfId="154" priority="582" operator="between">
      <formula>0.5</formula>
      <formula>0.01</formula>
    </cfRule>
  </conditionalFormatting>
  <conditionalFormatting sqref="P849">
    <cfRule type="cellIs" dxfId="153" priority="581" operator="lessThan">
      <formula>0.1</formula>
    </cfRule>
  </conditionalFormatting>
  <conditionalFormatting sqref="O849">
    <cfRule type="cellIs" dxfId="152" priority="579" operator="greaterThan">
      <formula>1000</formula>
    </cfRule>
    <cfRule type="cellIs" dxfId="151" priority="580" operator="lessThan">
      <formula>0</formula>
    </cfRule>
  </conditionalFormatting>
  <conditionalFormatting sqref="R837:R860">
    <cfRule type="cellIs" dxfId="150" priority="578" operator="greaterThan">
      <formula>0</formula>
    </cfRule>
  </conditionalFormatting>
  <conditionalFormatting sqref="N849">
    <cfRule type="cellIs" dxfId="149" priority="576" operator="between">
      <formula>1000</formula>
      <formula>901</formula>
    </cfRule>
    <cfRule type="cellIs" dxfId="148" priority="577" operator="greaterThan">
      <formula>1026</formula>
    </cfRule>
  </conditionalFormatting>
  <conditionalFormatting sqref="N849">
    <cfRule type="cellIs" dxfId="147" priority="575" operator="lessThan">
      <formula>900</formula>
    </cfRule>
  </conditionalFormatting>
  <conditionalFormatting sqref="M849">
    <cfRule type="cellIs" dxfId="146" priority="572" operator="greaterThan">
      <formula>101</formula>
    </cfRule>
    <cfRule type="cellIs" dxfId="145" priority="573" operator="between">
      <formula>100</formula>
      <formula>101</formula>
    </cfRule>
    <cfRule type="cellIs" dxfId="144" priority="574" operator="between">
      <formula>99</formula>
      <formula>100</formula>
    </cfRule>
  </conditionalFormatting>
  <conditionalFormatting sqref="M849">
    <cfRule type="cellIs" dxfId="143" priority="571" operator="lessThan">
      <formula>20</formula>
    </cfRule>
  </conditionalFormatting>
  <conditionalFormatting sqref="M849">
    <cfRule type="cellIs" dxfId="142" priority="570" operator="lessThan">
      <formula>0</formula>
    </cfRule>
  </conditionalFormatting>
  <conditionalFormatting sqref="L849">
    <cfRule type="cellIs" dxfId="141" priority="568" operator="lessThan">
      <formula>0</formula>
    </cfRule>
    <cfRule type="cellIs" dxfId="140" priority="569" operator="lessThan">
      <formula>15</formula>
    </cfRule>
  </conditionalFormatting>
  <conditionalFormatting sqref="L849">
    <cfRule type="cellIs" dxfId="139" priority="567" operator="greaterThan">
      <formula>40</formula>
    </cfRule>
  </conditionalFormatting>
  <conditionalFormatting sqref="E837:E860">
    <cfRule type="cellIs" dxfId="138" priority="560" operator="greaterThan">
      <formula>1</formula>
    </cfRule>
    <cfRule type="cellIs" dxfId="137" priority="561" operator="lessThan">
      <formula>0</formula>
    </cfRule>
  </conditionalFormatting>
  <conditionalFormatting sqref="D837:D860">
    <cfRule type="cellIs" dxfId="136" priority="559" operator="lessThan">
      <formula>0</formula>
    </cfRule>
  </conditionalFormatting>
  <conditionalFormatting sqref="I837:I838 I840:I860">
    <cfRule type="cellIs" dxfId="135" priority="558" operator="lessThan">
      <formula>0</formula>
    </cfRule>
  </conditionalFormatting>
  <conditionalFormatting sqref="F837:F860">
    <cfRule type="cellIs" dxfId="134" priority="557" operator="lessThan">
      <formula>0</formula>
    </cfRule>
  </conditionalFormatting>
  <conditionalFormatting sqref="G837:G860">
    <cfRule type="cellIs" dxfId="133" priority="556" operator="lessThan">
      <formula>0</formula>
    </cfRule>
  </conditionalFormatting>
  <conditionalFormatting sqref="H837:H860">
    <cfRule type="cellIs" dxfId="132" priority="555" operator="lessThan">
      <formula>0</formula>
    </cfRule>
  </conditionalFormatting>
  <conditionalFormatting sqref="F866">
    <cfRule type="colorScale" priority="540">
      <colorScale>
        <cfvo type="num" val="24"/>
        <cfvo type="max" val="0"/>
        <color rgb="FFFF7128"/>
        <color rgb="FF66FF33"/>
      </colorScale>
    </cfRule>
  </conditionalFormatting>
  <conditionalFormatting sqref="E866">
    <cfRule type="colorScale" priority="539">
      <colorScale>
        <cfvo type="num" val="24"/>
        <cfvo type="max" val="0"/>
        <color rgb="FFFF7128"/>
        <color rgb="FF66FF33"/>
      </colorScale>
    </cfRule>
  </conditionalFormatting>
  <conditionalFormatting sqref="D866">
    <cfRule type="colorScale" priority="538">
      <colorScale>
        <cfvo type="num" val="24"/>
        <cfvo type="max" val="0"/>
        <color rgb="FFFF7128"/>
        <color rgb="FF66FF33"/>
      </colorScale>
    </cfRule>
  </conditionalFormatting>
  <conditionalFormatting sqref="C866">
    <cfRule type="colorScale" priority="537">
      <colorScale>
        <cfvo type="num" val="24"/>
        <cfvo type="max" val="0"/>
        <color rgb="FFFF7128"/>
        <color rgb="FF66FF33"/>
      </colorScale>
    </cfRule>
  </conditionalFormatting>
  <conditionalFormatting sqref="G866">
    <cfRule type="colorScale" priority="536">
      <colorScale>
        <cfvo type="num" val="24"/>
        <cfvo type="max" val="0"/>
        <color rgb="FFFF7128"/>
        <color rgb="FF66FF33"/>
      </colorScale>
    </cfRule>
  </conditionalFormatting>
  <conditionalFormatting sqref="H866">
    <cfRule type="colorScale" priority="535">
      <colorScale>
        <cfvo type="num" val="24"/>
        <cfvo type="max" val="0"/>
        <color rgb="FFFF7128"/>
        <color rgb="FF66FF33"/>
      </colorScale>
    </cfRule>
  </conditionalFormatting>
  <conditionalFormatting sqref="I866">
    <cfRule type="colorScale" priority="534">
      <colorScale>
        <cfvo type="num" val="24"/>
        <cfvo type="max" val="0"/>
        <color rgb="FFFF7128"/>
        <color rgb="FF66FF33"/>
      </colorScale>
    </cfRule>
  </conditionalFormatting>
  <conditionalFormatting sqref="J866">
    <cfRule type="colorScale" priority="530">
      <colorScale>
        <cfvo type="num" val="24"/>
        <cfvo type="max" val="0"/>
        <color rgb="FFFF7128"/>
        <color rgb="FF66FF33"/>
      </colorScale>
    </cfRule>
  </conditionalFormatting>
  <conditionalFormatting sqref="K866">
    <cfRule type="colorScale" priority="529">
      <colorScale>
        <cfvo type="num" val="24"/>
        <cfvo type="max" val="0"/>
        <color rgb="FFFF7128"/>
        <color rgb="FF66FF33"/>
      </colorScale>
    </cfRule>
  </conditionalFormatting>
  <conditionalFormatting sqref="L866">
    <cfRule type="colorScale" priority="528">
      <colorScale>
        <cfvo type="num" val="24"/>
        <cfvo type="max" val="0"/>
        <color rgb="FFFF7128"/>
        <color rgb="FF66FF33"/>
      </colorScale>
    </cfRule>
  </conditionalFormatting>
  <conditionalFormatting sqref="M866">
    <cfRule type="colorScale" priority="527">
      <colorScale>
        <cfvo type="num" val="24"/>
        <cfvo type="max" val="0"/>
        <color rgb="FFFF7128"/>
        <color rgb="FF66FF33"/>
      </colorScale>
    </cfRule>
  </conditionalFormatting>
  <conditionalFormatting sqref="N866">
    <cfRule type="colorScale" priority="526">
      <colorScale>
        <cfvo type="num" val="24"/>
        <cfvo type="max" val="0"/>
        <color rgb="FFFF7128"/>
        <color rgb="FF66FF33"/>
      </colorScale>
    </cfRule>
  </conditionalFormatting>
  <conditionalFormatting sqref="O866">
    <cfRule type="colorScale" priority="525">
      <colorScale>
        <cfvo type="num" val="24"/>
        <cfvo type="max" val="0"/>
        <color rgb="FFFF7128"/>
        <color rgb="FF66FF33"/>
      </colorScale>
    </cfRule>
  </conditionalFormatting>
  <conditionalFormatting sqref="P866">
    <cfRule type="colorScale" priority="524">
      <colorScale>
        <cfvo type="num" val="24"/>
        <cfvo type="max" val="0"/>
        <color rgb="FFFF7128"/>
        <color rgb="FF66FF33"/>
      </colorScale>
    </cfRule>
  </conditionalFormatting>
  <conditionalFormatting sqref="Q866">
    <cfRule type="colorScale" priority="523">
      <colorScale>
        <cfvo type="num" val="24"/>
        <cfvo type="max" val="0"/>
        <color rgb="FFFF7128"/>
        <color rgb="FF66FF33"/>
      </colorScale>
    </cfRule>
  </conditionalFormatting>
  <conditionalFormatting sqref="R866">
    <cfRule type="colorScale" priority="522">
      <colorScale>
        <cfvo type="num" val="24"/>
        <cfvo type="max" val="0"/>
        <color rgb="FFFF7128"/>
        <color rgb="FF66FF33"/>
      </colorScale>
    </cfRule>
  </conditionalFormatting>
  <conditionalFormatting sqref="C862:C867">
    <cfRule type="cellIs" dxfId="131" priority="518" stopIfTrue="1" operator="greaterThan">
      <formula>35</formula>
    </cfRule>
  </conditionalFormatting>
  <conditionalFormatting sqref="M862:M867">
    <cfRule type="cellIs" dxfId="130" priority="517" stopIfTrue="1" operator="greaterThan">
      <formula>100</formula>
    </cfRule>
  </conditionalFormatting>
  <conditionalFormatting sqref="C837:C860">
    <cfRule type="cellIs" dxfId="129" priority="516" operator="greaterThan">
      <formula>36</formula>
    </cfRule>
  </conditionalFormatting>
  <conditionalFormatting sqref="C837:C860">
    <cfRule type="cellIs" dxfId="128" priority="515" operator="between">
      <formula>25</formula>
      <formula>0</formula>
    </cfRule>
  </conditionalFormatting>
  <conditionalFormatting sqref="C837:C860">
    <cfRule type="cellIs" dxfId="127" priority="514" operator="lessThan">
      <formula>0</formula>
    </cfRule>
  </conditionalFormatting>
  <conditionalFormatting sqref="Q879">
    <cfRule type="cellIs" dxfId="126" priority="513" operator="notBetween">
      <formula>0</formula>
      <formula>360</formula>
    </cfRule>
  </conditionalFormatting>
  <conditionalFormatting sqref="Q879">
    <cfRule type="cellIs" dxfId="125" priority="492" operator="between">
      <formula>Q878-3</formula>
      <formula>Q878+3</formula>
    </cfRule>
    <cfRule type="cellIs" dxfId="124" priority="493" operator="between">
      <formula>Q880-3</formula>
      <formula>Q880+3</formula>
    </cfRule>
  </conditionalFormatting>
  <conditionalFormatting sqref="P879">
    <cfRule type="cellIs" dxfId="123" priority="465" operator="between">
      <formula>0.5</formula>
      <formula>0.01</formula>
    </cfRule>
  </conditionalFormatting>
  <conditionalFormatting sqref="P879">
    <cfRule type="cellIs" dxfId="122" priority="464" operator="lessThan">
      <formula>0.1</formula>
    </cfRule>
  </conditionalFormatting>
  <conditionalFormatting sqref="O879">
    <cfRule type="cellIs" dxfId="121" priority="462" operator="greaterThan">
      <formula>1000</formula>
    </cfRule>
    <cfRule type="cellIs" dxfId="120" priority="463" operator="lessThan">
      <formula>0</formula>
    </cfRule>
  </conditionalFormatting>
  <conditionalFormatting sqref="R869:R879">
    <cfRule type="cellIs" dxfId="119" priority="461" operator="greaterThan">
      <formula>0</formula>
    </cfRule>
  </conditionalFormatting>
  <conditionalFormatting sqref="N879">
    <cfRule type="cellIs" dxfId="118" priority="459" operator="between">
      <formula>1000</formula>
      <formula>901</formula>
    </cfRule>
    <cfRule type="cellIs" dxfId="117" priority="460" operator="greaterThan">
      <formula>1026</formula>
    </cfRule>
  </conditionalFormatting>
  <conditionalFormatting sqref="N879">
    <cfRule type="cellIs" dxfId="116" priority="458" operator="lessThan">
      <formula>900</formula>
    </cfRule>
  </conditionalFormatting>
  <conditionalFormatting sqref="M879">
    <cfRule type="cellIs" dxfId="115" priority="455" operator="greaterThan">
      <formula>101</formula>
    </cfRule>
    <cfRule type="cellIs" dxfId="114" priority="456" operator="between">
      <formula>100</formula>
      <formula>101</formula>
    </cfRule>
    <cfRule type="cellIs" dxfId="113" priority="457" operator="between">
      <formula>99</formula>
      <formula>100</formula>
    </cfRule>
  </conditionalFormatting>
  <conditionalFormatting sqref="M879">
    <cfRule type="cellIs" dxfId="112" priority="454" operator="lessThan">
      <formula>20</formula>
    </cfRule>
  </conditionalFormatting>
  <conditionalFormatting sqref="M879">
    <cfRule type="cellIs" dxfId="111" priority="453" operator="lessThan">
      <formula>0</formula>
    </cfRule>
  </conditionalFormatting>
  <conditionalFormatting sqref="L879">
    <cfRule type="cellIs" dxfId="110" priority="451" operator="lessThan">
      <formula>0</formula>
    </cfRule>
    <cfRule type="cellIs" dxfId="109" priority="452" operator="lessThan">
      <formula>15</formula>
    </cfRule>
  </conditionalFormatting>
  <conditionalFormatting sqref="L879">
    <cfRule type="cellIs" dxfId="108" priority="450" operator="greaterThan">
      <formula>40</formula>
    </cfRule>
  </conditionalFormatting>
  <conditionalFormatting sqref="E869:E892">
    <cfRule type="cellIs" dxfId="107" priority="443" operator="greaterThan">
      <formula>1</formula>
    </cfRule>
    <cfRule type="cellIs" dxfId="106" priority="444" operator="lessThan">
      <formula>0</formula>
    </cfRule>
  </conditionalFormatting>
  <conditionalFormatting sqref="D869:D892">
    <cfRule type="cellIs" dxfId="105" priority="442" operator="lessThan">
      <formula>0</formula>
    </cfRule>
  </conditionalFormatting>
  <conditionalFormatting sqref="I869:I892">
    <cfRule type="cellIs" dxfId="104" priority="441" operator="lessThan">
      <formula>0</formula>
    </cfRule>
  </conditionalFormatting>
  <conditionalFormatting sqref="F869:F892">
    <cfRule type="cellIs" dxfId="103" priority="440" operator="lessThan">
      <formula>0</formula>
    </cfRule>
  </conditionalFormatting>
  <conditionalFormatting sqref="G869:G892">
    <cfRule type="cellIs" dxfId="102" priority="439" operator="lessThan">
      <formula>0</formula>
    </cfRule>
  </conditionalFormatting>
  <conditionalFormatting sqref="H869:H892">
    <cfRule type="cellIs" dxfId="101" priority="438" operator="lessThan">
      <formula>0</formula>
    </cfRule>
  </conditionalFormatting>
  <conditionalFormatting sqref="F898">
    <cfRule type="colorScale" priority="423">
      <colorScale>
        <cfvo type="num" val="24"/>
        <cfvo type="max" val="0"/>
        <color rgb="FFFF7128"/>
        <color rgb="FF66FF33"/>
      </colorScale>
    </cfRule>
  </conditionalFormatting>
  <conditionalFormatting sqref="E898">
    <cfRule type="colorScale" priority="422">
      <colorScale>
        <cfvo type="num" val="24"/>
        <cfvo type="max" val="0"/>
        <color rgb="FFFF7128"/>
        <color rgb="FF66FF33"/>
      </colorScale>
    </cfRule>
  </conditionalFormatting>
  <conditionalFormatting sqref="D898">
    <cfRule type="colorScale" priority="421">
      <colorScale>
        <cfvo type="num" val="24"/>
        <cfvo type="max" val="0"/>
        <color rgb="FFFF7128"/>
        <color rgb="FF66FF33"/>
      </colorScale>
    </cfRule>
  </conditionalFormatting>
  <conditionalFormatting sqref="C898">
    <cfRule type="colorScale" priority="420">
      <colorScale>
        <cfvo type="num" val="24"/>
        <cfvo type="max" val="0"/>
        <color rgb="FFFF7128"/>
        <color rgb="FF66FF33"/>
      </colorScale>
    </cfRule>
  </conditionalFormatting>
  <conditionalFormatting sqref="G898">
    <cfRule type="colorScale" priority="419">
      <colorScale>
        <cfvo type="num" val="24"/>
        <cfvo type="max" val="0"/>
        <color rgb="FFFF7128"/>
        <color rgb="FF66FF33"/>
      </colorScale>
    </cfRule>
  </conditionalFormatting>
  <conditionalFormatting sqref="H898">
    <cfRule type="colorScale" priority="418">
      <colorScale>
        <cfvo type="num" val="24"/>
        <cfvo type="max" val="0"/>
        <color rgb="FFFF7128"/>
        <color rgb="FF66FF33"/>
      </colorScale>
    </cfRule>
  </conditionalFormatting>
  <conditionalFormatting sqref="I898">
    <cfRule type="colorScale" priority="417">
      <colorScale>
        <cfvo type="num" val="24"/>
        <cfvo type="max" val="0"/>
        <color rgb="FFFF7128"/>
        <color rgb="FF66FF33"/>
      </colorScale>
    </cfRule>
  </conditionalFormatting>
  <conditionalFormatting sqref="J898">
    <cfRule type="colorScale" priority="413">
      <colorScale>
        <cfvo type="num" val="24"/>
        <cfvo type="max" val="0"/>
        <color rgb="FFFF7128"/>
        <color rgb="FF66FF33"/>
      </colorScale>
    </cfRule>
  </conditionalFormatting>
  <conditionalFormatting sqref="K898">
    <cfRule type="colorScale" priority="412">
      <colorScale>
        <cfvo type="num" val="24"/>
        <cfvo type="max" val="0"/>
        <color rgb="FFFF7128"/>
        <color rgb="FF66FF33"/>
      </colorScale>
    </cfRule>
  </conditionalFormatting>
  <conditionalFormatting sqref="L898">
    <cfRule type="colorScale" priority="411">
      <colorScale>
        <cfvo type="num" val="24"/>
        <cfvo type="max" val="0"/>
        <color rgb="FFFF7128"/>
        <color rgb="FF66FF33"/>
      </colorScale>
    </cfRule>
  </conditionalFormatting>
  <conditionalFormatting sqref="M898">
    <cfRule type="colorScale" priority="410">
      <colorScale>
        <cfvo type="num" val="24"/>
        <cfvo type="max" val="0"/>
        <color rgb="FFFF7128"/>
        <color rgb="FF66FF33"/>
      </colorScale>
    </cfRule>
  </conditionalFormatting>
  <conditionalFormatting sqref="N898">
    <cfRule type="colorScale" priority="409">
      <colorScale>
        <cfvo type="num" val="24"/>
        <cfvo type="max" val="0"/>
        <color rgb="FFFF7128"/>
        <color rgb="FF66FF33"/>
      </colorScale>
    </cfRule>
  </conditionalFormatting>
  <conditionalFormatting sqref="O898">
    <cfRule type="colorScale" priority="408">
      <colorScale>
        <cfvo type="num" val="24"/>
        <cfvo type="max" val="0"/>
        <color rgb="FFFF7128"/>
        <color rgb="FF66FF33"/>
      </colorScale>
    </cfRule>
  </conditionalFormatting>
  <conditionalFormatting sqref="P898">
    <cfRule type="colorScale" priority="407">
      <colorScale>
        <cfvo type="num" val="24"/>
        <cfvo type="max" val="0"/>
        <color rgb="FFFF7128"/>
        <color rgb="FF66FF33"/>
      </colorScale>
    </cfRule>
  </conditionalFormatting>
  <conditionalFormatting sqref="Q898">
    <cfRule type="colorScale" priority="406">
      <colorScale>
        <cfvo type="num" val="24"/>
        <cfvo type="max" val="0"/>
        <color rgb="FFFF7128"/>
        <color rgb="FF66FF33"/>
      </colorScale>
    </cfRule>
  </conditionalFormatting>
  <conditionalFormatting sqref="R898">
    <cfRule type="colorScale" priority="405">
      <colorScale>
        <cfvo type="num" val="24"/>
        <cfvo type="max" val="0"/>
        <color rgb="FFFF7128"/>
        <color rgb="FF66FF33"/>
      </colorScale>
    </cfRule>
  </conditionalFormatting>
  <conditionalFormatting sqref="C894:C899">
    <cfRule type="cellIs" dxfId="100" priority="401" stopIfTrue="1" operator="greaterThan">
      <formula>35</formula>
    </cfRule>
  </conditionalFormatting>
  <conditionalFormatting sqref="M894:M899">
    <cfRule type="cellIs" dxfId="99" priority="400" stopIfTrue="1" operator="greaterThan">
      <formula>100</formula>
    </cfRule>
  </conditionalFormatting>
  <conditionalFormatting sqref="C869:C879">
    <cfRule type="cellIs" dxfId="98" priority="399" operator="greaterThan">
      <formula>36</formula>
    </cfRule>
  </conditionalFormatting>
  <conditionalFormatting sqref="C869:C879">
    <cfRule type="cellIs" dxfId="97" priority="398" operator="between">
      <formula>25</formula>
      <formula>0</formula>
    </cfRule>
  </conditionalFormatting>
  <conditionalFormatting sqref="C869:C879">
    <cfRule type="cellIs" dxfId="96" priority="397" operator="lessThan">
      <formula>0</formula>
    </cfRule>
  </conditionalFormatting>
  <conditionalFormatting sqref="Q910 Q913">
    <cfRule type="cellIs" dxfId="95" priority="396" operator="notBetween">
      <formula>0</formula>
      <formula>360</formula>
    </cfRule>
  </conditionalFormatting>
  <conditionalFormatting sqref="Q910">
    <cfRule type="cellIs" dxfId="94" priority="377" operator="between">
      <formula>Q909-3</formula>
      <formula>Q909+3</formula>
    </cfRule>
    <cfRule type="cellIs" dxfId="93" priority="378" operator="between">
      <formula>Q911-3</formula>
      <formula>Q911+3</formula>
    </cfRule>
  </conditionalFormatting>
  <conditionalFormatting sqref="Q913">
    <cfRule type="cellIs" dxfId="92" priority="371" operator="between">
      <formula>Q912-3</formula>
      <formula>Q912+3</formula>
    </cfRule>
    <cfRule type="cellIs" dxfId="91" priority="372" operator="between">
      <formula>Q914-3</formula>
      <formula>Q914+3</formula>
    </cfRule>
  </conditionalFormatting>
  <conditionalFormatting sqref="P910 P913">
    <cfRule type="cellIs" dxfId="90" priority="348" operator="between">
      <formula>0.5</formula>
      <formula>0.01</formula>
    </cfRule>
  </conditionalFormatting>
  <conditionalFormatting sqref="P910 P913">
    <cfRule type="cellIs" dxfId="89" priority="347" operator="lessThan">
      <formula>0.1</formula>
    </cfRule>
  </conditionalFormatting>
  <conditionalFormatting sqref="O910 O913">
    <cfRule type="cellIs" dxfId="88" priority="345" operator="greaterThan">
      <formula>1000</formula>
    </cfRule>
    <cfRule type="cellIs" dxfId="87" priority="346" operator="lessThan">
      <formula>0</formula>
    </cfRule>
  </conditionalFormatting>
  <conditionalFormatting sqref="R910:R924">
    <cfRule type="cellIs" dxfId="86" priority="344" operator="greaterThan">
      <formula>0</formula>
    </cfRule>
  </conditionalFormatting>
  <conditionalFormatting sqref="N910:N913">
    <cfRule type="cellIs" dxfId="85" priority="342" operator="between">
      <formula>1000</formula>
      <formula>901</formula>
    </cfRule>
    <cfRule type="cellIs" dxfId="84" priority="343" operator="greaterThan">
      <formula>1026</formula>
    </cfRule>
  </conditionalFormatting>
  <conditionalFormatting sqref="N910:N913">
    <cfRule type="cellIs" dxfId="83" priority="341" operator="lessThan">
      <formula>900</formula>
    </cfRule>
  </conditionalFormatting>
  <conditionalFormatting sqref="M910:M913">
    <cfRule type="cellIs" dxfId="82" priority="338" operator="greaterThan">
      <formula>101</formula>
    </cfRule>
    <cfRule type="cellIs" dxfId="81" priority="339" operator="between">
      <formula>100</formula>
      <formula>101</formula>
    </cfRule>
    <cfRule type="cellIs" dxfId="80" priority="340" operator="between">
      <formula>99</formula>
      <formula>100</formula>
    </cfRule>
  </conditionalFormatting>
  <conditionalFormatting sqref="M910:M913">
    <cfRule type="cellIs" dxfId="79" priority="337" operator="lessThan">
      <formula>20</formula>
    </cfRule>
  </conditionalFormatting>
  <conditionalFormatting sqref="M910:M913">
    <cfRule type="cellIs" dxfId="78" priority="336" operator="lessThan">
      <formula>0</formula>
    </cfRule>
  </conditionalFormatting>
  <conditionalFormatting sqref="L910:L913">
    <cfRule type="cellIs" dxfId="77" priority="334" operator="lessThan">
      <formula>0</formula>
    </cfRule>
    <cfRule type="cellIs" dxfId="76" priority="335" operator="lessThan">
      <formula>15</formula>
    </cfRule>
  </conditionalFormatting>
  <conditionalFormatting sqref="L910:L913">
    <cfRule type="cellIs" dxfId="75" priority="333" operator="greaterThan">
      <formula>40</formula>
    </cfRule>
  </conditionalFormatting>
  <conditionalFormatting sqref="E901:E924">
    <cfRule type="cellIs" dxfId="74" priority="326" operator="greaterThan">
      <formula>1</formula>
    </cfRule>
    <cfRule type="cellIs" dxfId="73" priority="327" operator="lessThan">
      <formula>0</formula>
    </cfRule>
  </conditionalFormatting>
  <conditionalFormatting sqref="D901:D924">
    <cfRule type="cellIs" dxfId="72" priority="325" operator="lessThan">
      <formula>0</formula>
    </cfRule>
  </conditionalFormatting>
  <conditionalFormatting sqref="I901:I924">
    <cfRule type="cellIs" dxfId="71" priority="324" operator="lessThan">
      <formula>0</formula>
    </cfRule>
  </conditionalFormatting>
  <conditionalFormatting sqref="F901:F924">
    <cfRule type="cellIs" dxfId="70" priority="323" operator="lessThan">
      <formula>0</formula>
    </cfRule>
  </conditionalFormatting>
  <conditionalFormatting sqref="G901:G924">
    <cfRule type="cellIs" dxfId="69" priority="322" operator="lessThan">
      <formula>0</formula>
    </cfRule>
  </conditionalFormatting>
  <conditionalFormatting sqref="H901:H924">
    <cfRule type="cellIs" dxfId="68" priority="321" operator="lessThan">
      <formula>0</formula>
    </cfRule>
  </conditionalFormatting>
  <conditionalFormatting sqref="F930">
    <cfRule type="colorScale" priority="306">
      <colorScale>
        <cfvo type="num" val="24"/>
        <cfvo type="max" val="0"/>
        <color rgb="FFFF7128"/>
        <color rgb="FF66FF33"/>
      </colorScale>
    </cfRule>
  </conditionalFormatting>
  <conditionalFormatting sqref="E930">
    <cfRule type="colorScale" priority="305">
      <colorScale>
        <cfvo type="num" val="24"/>
        <cfvo type="max" val="0"/>
        <color rgb="FFFF7128"/>
        <color rgb="FF66FF33"/>
      </colorScale>
    </cfRule>
  </conditionalFormatting>
  <conditionalFormatting sqref="D930">
    <cfRule type="colorScale" priority="304">
      <colorScale>
        <cfvo type="num" val="24"/>
        <cfvo type="max" val="0"/>
        <color rgb="FFFF7128"/>
        <color rgb="FF66FF33"/>
      </colorScale>
    </cfRule>
  </conditionalFormatting>
  <conditionalFormatting sqref="C930">
    <cfRule type="colorScale" priority="303">
      <colorScale>
        <cfvo type="num" val="24"/>
        <cfvo type="max" val="0"/>
        <color rgb="FFFF7128"/>
        <color rgb="FF66FF33"/>
      </colorScale>
    </cfRule>
  </conditionalFormatting>
  <conditionalFormatting sqref="G930">
    <cfRule type="colorScale" priority="302">
      <colorScale>
        <cfvo type="num" val="24"/>
        <cfvo type="max" val="0"/>
        <color rgb="FFFF7128"/>
        <color rgb="FF66FF33"/>
      </colorScale>
    </cfRule>
  </conditionalFormatting>
  <conditionalFormatting sqref="H930">
    <cfRule type="colorScale" priority="301">
      <colorScale>
        <cfvo type="num" val="24"/>
        <cfvo type="max" val="0"/>
        <color rgb="FFFF7128"/>
        <color rgb="FF66FF33"/>
      </colorScale>
    </cfRule>
  </conditionalFormatting>
  <conditionalFormatting sqref="I930">
    <cfRule type="colorScale" priority="300">
      <colorScale>
        <cfvo type="num" val="24"/>
        <cfvo type="max" val="0"/>
        <color rgb="FFFF7128"/>
        <color rgb="FF66FF33"/>
      </colorScale>
    </cfRule>
  </conditionalFormatting>
  <conditionalFormatting sqref="J930">
    <cfRule type="colorScale" priority="296">
      <colorScale>
        <cfvo type="num" val="24"/>
        <cfvo type="max" val="0"/>
        <color rgb="FFFF7128"/>
        <color rgb="FF66FF33"/>
      </colorScale>
    </cfRule>
  </conditionalFormatting>
  <conditionalFormatting sqref="K930">
    <cfRule type="colorScale" priority="295">
      <colorScale>
        <cfvo type="num" val="24"/>
        <cfvo type="max" val="0"/>
        <color rgb="FFFF7128"/>
        <color rgb="FF66FF33"/>
      </colorScale>
    </cfRule>
  </conditionalFormatting>
  <conditionalFormatting sqref="L930">
    <cfRule type="colorScale" priority="294">
      <colorScale>
        <cfvo type="num" val="24"/>
        <cfvo type="max" val="0"/>
        <color rgb="FFFF7128"/>
        <color rgb="FF66FF33"/>
      </colorScale>
    </cfRule>
  </conditionalFormatting>
  <conditionalFormatting sqref="M930">
    <cfRule type="colorScale" priority="293">
      <colorScale>
        <cfvo type="num" val="24"/>
        <cfvo type="max" val="0"/>
        <color rgb="FFFF7128"/>
        <color rgb="FF66FF33"/>
      </colorScale>
    </cfRule>
  </conditionalFormatting>
  <conditionalFormatting sqref="N930">
    <cfRule type="colorScale" priority="292">
      <colorScale>
        <cfvo type="num" val="24"/>
        <cfvo type="max" val="0"/>
        <color rgb="FFFF7128"/>
        <color rgb="FF66FF33"/>
      </colorScale>
    </cfRule>
  </conditionalFormatting>
  <conditionalFormatting sqref="O930">
    <cfRule type="colorScale" priority="291">
      <colorScale>
        <cfvo type="num" val="24"/>
        <cfvo type="max" val="0"/>
        <color rgb="FFFF7128"/>
        <color rgb="FF66FF33"/>
      </colorScale>
    </cfRule>
  </conditionalFormatting>
  <conditionalFormatting sqref="P930">
    <cfRule type="colorScale" priority="290">
      <colorScale>
        <cfvo type="num" val="24"/>
        <cfvo type="max" val="0"/>
        <color rgb="FFFF7128"/>
        <color rgb="FF66FF33"/>
      </colorScale>
    </cfRule>
  </conditionalFormatting>
  <conditionalFormatting sqref="Q930">
    <cfRule type="colorScale" priority="289">
      <colorScale>
        <cfvo type="num" val="24"/>
        <cfvo type="max" val="0"/>
        <color rgb="FFFF7128"/>
        <color rgb="FF66FF33"/>
      </colorScale>
    </cfRule>
  </conditionalFormatting>
  <conditionalFormatting sqref="R930">
    <cfRule type="colorScale" priority="288">
      <colorScale>
        <cfvo type="num" val="24"/>
        <cfvo type="max" val="0"/>
        <color rgb="FFFF7128"/>
        <color rgb="FF66FF33"/>
      </colorScale>
    </cfRule>
  </conditionalFormatting>
  <conditionalFormatting sqref="C926:C931">
    <cfRule type="cellIs" dxfId="67" priority="284" stopIfTrue="1" operator="greaterThan">
      <formula>35</formula>
    </cfRule>
  </conditionalFormatting>
  <conditionalFormatting sqref="M926:M931">
    <cfRule type="cellIs" dxfId="66" priority="283" stopIfTrue="1" operator="greaterThan">
      <formula>100</formula>
    </cfRule>
  </conditionalFormatting>
  <conditionalFormatting sqref="C910:C924">
    <cfRule type="cellIs" dxfId="65" priority="282" operator="greaterThan">
      <formula>36</formula>
    </cfRule>
  </conditionalFormatting>
  <conditionalFormatting sqref="C910:C924">
    <cfRule type="cellIs" dxfId="64" priority="281" operator="between">
      <formula>25</formula>
      <formula>0</formula>
    </cfRule>
  </conditionalFormatting>
  <conditionalFormatting sqref="C910:C924">
    <cfRule type="cellIs" dxfId="63" priority="280" operator="lessThan">
      <formula>0</formula>
    </cfRule>
  </conditionalFormatting>
  <conditionalFormatting sqref="R933:R956">
    <cfRule type="cellIs" dxfId="62" priority="227" operator="greaterThan">
      <formula>0</formula>
    </cfRule>
  </conditionalFormatting>
  <conditionalFormatting sqref="E933:E956">
    <cfRule type="cellIs" dxfId="61" priority="209" operator="greaterThan">
      <formula>1</formula>
    </cfRule>
    <cfRule type="cellIs" dxfId="60" priority="210" operator="lessThan">
      <formula>0</formula>
    </cfRule>
  </conditionalFormatting>
  <conditionalFormatting sqref="D933:D956">
    <cfRule type="cellIs" dxfId="59" priority="208" operator="lessThan">
      <formula>0</formula>
    </cfRule>
  </conditionalFormatting>
  <conditionalFormatting sqref="I933:I956">
    <cfRule type="cellIs" dxfId="58" priority="207" operator="lessThan">
      <formula>0</formula>
    </cfRule>
  </conditionalFormatting>
  <conditionalFormatting sqref="F933:F956">
    <cfRule type="cellIs" dxfId="57" priority="206" operator="lessThan">
      <formula>0</formula>
    </cfRule>
  </conditionalFormatting>
  <conditionalFormatting sqref="G933:G956">
    <cfRule type="cellIs" dxfId="56" priority="205" operator="lessThan">
      <formula>0</formula>
    </cfRule>
  </conditionalFormatting>
  <conditionalFormatting sqref="H933:H956">
    <cfRule type="cellIs" dxfId="55" priority="204" operator="lessThan">
      <formula>0</formula>
    </cfRule>
  </conditionalFormatting>
  <conditionalFormatting sqref="F962">
    <cfRule type="colorScale" priority="189">
      <colorScale>
        <cfvo type="num" val="24"/>
        <cfvo type="max" val="0"/>
        <color rgb="FFFF7128"/>
        <color rgb="FF66FF33"/>
      </colorScale>
    </cfRule>
  </conditionalFormatting>
  <conditionalFormatting sqref="E962">
    <cfRule type="colorScale" priority="188">
      <colorScale>
        <cfvo type="num" val="24"/>
        <cfvo type="max" val="0"/>
        <color rgb="FFFF7128"/>
        <color rgb="FF66FF33"/>
      </colorScale>
    </cfRule>
  </conditionalFormatting>
  <conditionalFormatting sqref="D962">
    <cfRule type="colorScale" priority="187">
      <colorScale>
        <cfvo type="num" val="24"/>
        <cfvo type="max" val="0"/>
        <color rgb="FFFF7128"/>
        <color rgb="FF66FF33"/>
      </colorScale>
    </cfRule>
  </conditionalFormatting>
  <conditionalFormatting sqref="C962">
    <cfRule type="colorScale" priority="186">
      <colorScale>
        <cfvo type="num" val="24"/>
        <cfvo type="max" val="0"/>
        <color rgb="FFFF7128"/>
        <color rgb="FF66FF33"/>
      </colorScale>
    </cfRule>
  </conditionalFormatting>
  <conditionalFormatting sqref="G962">
    <cfRule type="colorScale" priority="185">
      <colorScale>
        <cfvo type="num" val="24"/>
        <cfvo type="max" val="0"/>
        <color rgb="FFFF7128"/>
        <color rgb="FF66FF33"/>
      </colorScale>
    </cfRule>
  </conditionalFormatting>
  <conditionalFormatting sqref="H962">
    <cfRule type="colorScale" priority="184">
      <colorScale>
        <cfvo type="num" val="24"/>
        <cfvo type="max" val="0"/>
        <color rgb="FFFF7128"/>
        <color rgb="FF66FF33"/>
      </colorScale>
    </cfRule>
  </conditionalFormatting>
  <conditionalFormatting sqref="I962">
    <cfRule type="colorScale" priority="183">
      <colorScale>
        <cfvo type="num" val="24"/>
        <cfvo type="max" val="0"/>
        <color rgb="FFFF7128"/>
        <color rgb="FF66FF33"/>
      </colorScale>
    </cfRule>
  </conditionalFormatting>
  <conditionalFormatting sqref="J962">
    <cfRule type="colorScale" priority="179">
      <colorScale>
        <cfvo type="num" val="24"/>
        <cfvo type="max" val="0"/>
        <color rgb="FFFF7128"/>
        <color rgb="FF66FF33"/>
      </colorScale>
    </cfRule>
  </conditionalFormatting>
  <conditionalFormatting sqref="K962">
    <cfRule type="colorScale" priority="178">
      <colorScale>
        <cfvo type="num" val="24"/>
        <cfvo type="max" val="0"/>
        <color rgb="FFFF7128"/>
        <color rgb="FF66FF33"/>
      </colorScale>
    </cfRule>
  </conditionalFormatting>
  <conditionalFormatting sqref="L962">
    <cfRule type="colorScale" priority="177">
      <colorScale>
        <cfvo type="num" val="24"/>
        <cfvo type="max" val="0"/>
        <color rgb="FFFF7128"/>
        <color rgb="FF66FF33"/>
      </colorScale>
    </cfRule>
  </conditionalFormatting>
  <conditionalFormatting sqref="M962">
    <cfRule type="colorScale" priority="176">
      <colorScale>
        <cfvo type="num" val="24"/>
        <cfvo type="max" val="0"/>
        <color rgb="FFFF7128"/>
        <color rgb="FF66FF33"/>
      </colorScale>
    </cfRule>
  </conditionalFormatting>
  <conditionalFormatting sqref="N962">
    <cfRule type="colorScale" priority="175">
      <colorScale>
        <cfvo type="num" val="24"/>
        <cfvo type="max" val="0"/>
        <color rgb="FFFF7128"/>
        <color rgb="FF66FF33"/>
      </colorScale>
    </cfRule>
  </conditionalFormatting>
  <conditionalFormatting sqref="O962">
    <cfRule type="colorScale" priority="174">
      <colorScale>
        <cfvo type="num" val="24"/>
        <cfvo type="max" val="0"/>
        <color rgb="FFFF7128"/>
        <color rgb="FF66FF33"/>
      </colorScale>
    </cfRule>
  </conditionalFormatting>
  <conditionalFormatting sqref="P962">
    <cfRule type="colorScale" priority="173">
      <colorScale>
        <cfvo type="num" val="24"/>
        <cfvo type="max" val="0"/>
        <color rgb="FFFF7128"/>
        <color rgb="FF66FF33"/>
      </colorScale>
    </cfRule>
  </conditionalFormatting>
  <conditionalFormatting sqref="Q962">
    <cfRule type="colorScale" priority="172">
      <colorScale>
        <cfvo type="num" val="24"/>
        <cfvo type="max" val="0"/>
        <color rgb="FFFF7128"/>
        <color rgb="FF66FF33"/>
      </colorScale>
    </cfRule>
  </conditionalFormatting>
  <conditionalFormatting sqref="R962">
    <cfRule type="colorScale" priority="171">
      <colorScale>
        <cfvo type="num" val="24"/>
        <cfvo type="max" val="0"/>
        <color rgb="FFFF7128"/>
        <color rgb="FF66FF33"/>
      </colorScale>
    </cfRule>
  </conditionalFormatting>
  <conditionalFormatting sqref="C958:C963">
    <cfRule type="cellIs" dxfId="54" priority="167" stopIfTrue="1" operator="greaterThan">
      <formula>35</formula>
    </cfRule>
  </conditionalFormatting>
  <conditionalFormatting sqref="M958:M963">
    <cfRule type="cellIs" dxfId="53" priority="166" stopIfTrue="1" operator="greaterThan">
      <formula>100</formula>
    </cfRule>
  </conditionalFormatting>
  <conditionalFormatting sqref="C933:C956">
    <cfRule type="cellIs" dxfId="52" priority="165" operator="greaterThan">
      <formula>36</formula>
    </cfRule>
  </conditionalFormatting>
  <conditionalFormatting sqref="C933:C956">
    <cfRule type="cellIs" dxfId="51" priority="164" operator="between">
      <formula>25</formula>
      <formula>0</formula>
    </cfRule>
  </conditionalFormatting>
  <conditionalFormatting sqref="C933:C956">
    <cfRule type="cellIs" dxfId="50" priority="163" operator="lessThan">
      <formula>0</formula>
    </cfRule>
  </conditionalFormatting>
  <conditionalFormatting sqref="E965:E988">
    <cfRule type="cellIs" dxfId="49" priority="92" operator="greaterThan">
      <formula>1</formula>
    </cfRule>
    <cfRule type="cellIs" dxfId="48" priority="93" operator="lessThan">
      <formula>0</formula>
    </cfRule>
  </conditionalFormatting>
  <conditionalFormatting sqref="D965:D988">
    <cfRule type="cellIs" dxfId="47" priority="91" operator="lessThan">
      <formula>0</formula>
    </cfRule>
  </conditionalFormatting>
  <conditionalFormatting sqref="I965:I988">
    <cfRule type="cellIs" dxfId="46" priority="90" operator="lessThan">
      <formula>0</formula>
    </cfRule>
  </conditionalFormatting>
  <conditionalFormatting sqref="F965:F988">
    <cfRule type="cellIs" dxfId="45" priority="89" operator="lessThan">
      <formula>0</formula>
    </cfRule>
  </conditionalFormatting>
  <conditionalFormatting sqref="G965:G988">
    <cfRule type="cellIs" dxfId="44" priority="88" operator="lessThan">
      <formula>0</formula>
    </cfRule>
  </conditionalFormatting>
  <conditionalFormatting sqref="H965:H988">
    <cfRule type="cellIs" dxfId="43" priority="87" operator="lessThan">
      <formula>0</formula>
    </cfRule>
  </conditionalFormatting>
  <conditionalFormatting sqref="F994">
    <cfRule type="colorScale" priority="72">
      <colorScale>
        <cfvo type="num" val="24"/>
        <cfvo type="max" val="0"/>
        <color rgb="FFFF7128"/>
        <color rgb="FF66FF33"/>
      </colorScale>
    </cfRule>
  </conditionalFormatting>
  <conditionalFormatting sqref="E994">
    <cfRule type="colorScale" priority="71">
      <colorScale>
        <cfvo type="num" val="24"/>
        <cfvo type="max" val="0"/>
        <color rgb="FFFF7128"/>
        <color rgb="FF66FF33"/>
      </colorScale>
    </cfRule>
  </conditionalFormatting>
  <conditionalFormatting sqref="D994">
    <cfRule type="colorScale" priority="70">
      <colorScale>
        <cfvo type="num" val="24"/>
        <cfvo type="max" val="0"/>
        <color rgb="FFFF7128"/>
        <color rgb="FF66FF33"/>
      </colorScale>
    </cfRule>
  </conditionalFormatting>
  <conditionalFormatting sqref="C994">
    <cfRule type="colorScale" priority="69">
      <colorScale>
        <cfvo type="num" val="24"/>
        <cfvo type="max" val="0"/>
        <color rgb="FFFF7128"/>
        <color rgb="FF66FF33"/>
      </colorScale>
    </cfRule>
  </conditionalFormatting>
  <conditionalFormatting sqref="G994">
    <cfRule type="colorScale" priority="68">
      <colorScale>
        <cfvo type="num" val="24"/>
        <cfvo type="max" val="0"/>
        <color rgb="FFFF7128"/>
        <color rgb="FF66FF33"/>
      </colorScale>
    </cfRule>
  </conditionalFormatting>
  <conditionalFormatting sqref="H994">
    <cfRule type="colorScale" priority="67">
      <colorScale>
        <cfvo type="num" val="24"/>
        <cfvo type="max" val="0"/>
        <color rgb="FFFF7128"/>
        <color rgb="FF66FF33"/>
      </colorScale>
    </cfRule>
  </conditionalFormatting>
  <conditionalFormatting sqref="I994">
    <cfRule type="colorScale" priority="66">
      <colorScale>
        <cfvo type="num" val="24"/>
        <cfvo type="max" val="0"/>
        <color rgb="FFFF7128"/>
        <color rgb="FF66FF33"/>
      </colorScale>
    </cfRule>
  </conditionalFormatting>
  <conditionalFormatting sqref="J994">
    <cfRule type="colorScale" priority="62">
      <colorScale>
        <cfvo type="num" val="24"/>
        <cfvo type="max" val="0"/>
        <color rgb="FFFF7128"/>
        <color rgb="FF66FF33"/>
      </colorScale>
    </cfRule>
  </conditionalFormatting>
  <conditionalFormatting sqref="K994">
    <cfRule type="colorScale" priority="61">
      <colorScale>
        <cfvo type="num" val="24"/>
        <cfvo type="max" val="0"/>
        <color rgb="FFFF7128"/>
        <color rgb="FF66FF33"/>
      </colorScale>
    </cfRule>
  </conditionalFormatting>
  <conditionalFormatting sqref="L994">
    <cfRule type="colorScale" priority="60">
      <colorScale>
        <cfvo type="num" val="24"/>
        <cfvo type="max" val="0"/>
        <color rgb="FFFF7128"/>
        <color rgb="FF66FF33"/>
      </colorScale>
    </cfRule>
  </conditionalFormatting>
  <conditionalFormatting sqref="M994">
    <cfRule type="colorScale" priority="59">
      <colorScale>
        <cfvo type="num" val="24"/>
        <cfvo type="max" val="0"/>
        <color rgb="FFFF7128"/>
        <color rgb="FF66FF33"/>
      </colorScale>
    </cfRule>
  </conditionalFormatting>
  <conditionalFormatting sqref="N994">
    <cfRule type="colorScale" priority="58">
      <colorScale>
        <cfvo type="num" val="24"/>
        <cfvo type="max" val="0"/>
        <color rgb="FFFF7128"/>
        <color rgb="FF66FF33"/>
      </colorScale>
    </cfRule>
  </conditionalFormatting>
  <conditionalFormatting sqref="O994">
    <cfRule type="colorScale" priority="57">
      <colorScale>
        <cfvo type="num" val="24"/>
        <cfvo type="max" val="0"/>
        <color rgb="FFFF7128"/>
        <color rgb="FF66FF33"/>
      </colorScale>
    </cfRule>
  </conditionalFormatting>
  <conditionalFormatting sqref="P994">
    <cfRule type="colorScale" priority="56">
      <colorScale>
        <cfvo type="num" val="24"/>
        <cfvo type="max" val="0"/>
        <color rgb="FFFF7128"/>
        <color rgb="FF66FF33"/>
      </colorScale>
    </cfRule>
  </conditionalFormatting>
  <conditionalFormatting sqref="Q994">
    <cfRule type="colorScale" priority="55">
      <colorScale>
        <cfvo type="num" val="24"/>
        <cfvo type="max" val="0"/>
        <color rgb="FFFF7128"/>
        <color rgb="FF66FF33"/>
      </colorScale>
    </cfRule>
  </conditionalFormatting>
  <conditionalFormatting sqref="R994">
    <cfRule type="colorScale" priority="54">
      <colorScale>
        <cfvo type="num" val="24"/>
        <cfvo type="max" val="0"/>
        <color rgb="FFFF7128"/>
        <color rgb="FF66FF33"/>
      </colorScale>
    </cfRule>
  </conditionalFormatting>
  <conditionalFormatting sqref="C990:C995">
    <cfRule type="cellIs" dxfId="42" priority="50" stopIfTrue="1" operator="greaterThan">
      <formula>35</formula>
    </cfRule>
  </conditionalFormatting>
  <conditionalFormatting sqref="M990:M995">
    <cfRule type="cellIs" dxfId="41" priority="49" stopIfTrue="1" operator="greaterThan">
      <formula>100</formula>
    </cfRule>
  </conditionalFormatting>
  <conditionalFormatting sqref="C965:C988">
    <cfRule type="cellIs" dxfId="40" priority="48" operator="greaterThan">
      <formula>36</formula>
    </cfRule>
  </conditionalFormatting>
  <conditionalFormatting sqref="C965:C988">
    <cfRule type="cellIs" dxfId="39" priority="47" operator="between">
      <formula>25</formula>
      <formula>0</formula>
    </cfRule>
  </conditionalFormatting>
  <conditionalFormatting sqref="C965:C988">
    <cfRule type="cellIs" dxfId="38" priority="46" operator="lessThan">
      <formula>0</formula>
    </cfRule>
  </conditionalFormatting>
  <conditionalFormatting sqref="A607:B607">
    <cfRule type="cellIs" dxfId="37" priority="44" stopIfTrue="1" operator="lessThan">
      <formula>0</formula>
    </cfRule>
    <cfRule type="cellIs" dxfId="36" priority="45" stopIfTrue="1" operator="lessThan">
      <formula>0</formula>
    </cfRule>
  </conditionalFormatting>
  <conditionalFormatting sqref="A575:B575">
    <cfRule type="cellIs" dxfId="35" priority="42" stopIfTrue="1" operator="lessThan">
      <formula>0</formula>
    </cfRule>
    <cfRule type="cellIs" dxfId="34" priority="43" stopIfTrue="1" operator="lessThan">
      <formula>0</formula>
    </cfRule>
  </conditionalFormatting>
  <conditionalFormatting sqref="A543:B543">
    <cfRule type="cellIs" dxfId="33" priority="40" stopIfTrue="1" operator="lessThan">
      <formula>0</formula>
    </cfRule>
    <cfRule type="cellIs" dxfId="32" priority="41" stopIfTrue="1" operator="lessThan">
      <formula>0</formula>
    </cfRule>
  </conditionalFormatting>
  <conditionalFormatting sqref="A511:B511">
    <cfRule type="cellIs" dxfId="31" priority="38" stopIfTrue="1" operator="lessThan">
      <formula>0</formula>
    </cfRule>
    <cfRule type="cellIs" dxfId="30" priority="39" stopIfTrue="1" operator="lessThan">
      <formula>0</formula>
    </cfRule>
  </conditionalFormatting>
  <conditionalFormatting sqref="A479:B479">
    <cfRule type="cellIs" dxfId="29" priority="36" stopIfTrue="1" operator="lessThan">
      <formula>0</formula>
    </cfRule>
    <cfRule type="cellIs" dxfId="28" priority="37" stopIfTrue="1" operator="lessThan">
      <formula>0</formula>
    </cfRule>
  </conditionalFormatting>
  <conditionalFormatting sqref="A447:B447">
    <cfRule type="cellIs" dxfId="27" priority="34" stopIfTrue="1" operator="lessThan">
      <formula>0</formula>
    </cfRule>
    <cfRule type="cellIs" dxfId="26" priority="35" stopIfTrue="1" operator="lessThan">
      <formula>0</formula>
    </cfRule>
  </conditionalFormatting>
  <conditionalFormatting sqref="A415:B415">
    <cfRule type="cellIs" dxfId="25" priority="32" stopIfTrue="1" operator="lessThan">
      <formula>0</formula>
    </cfRule>
    <cfRule type="cellIs" dxfId="24" priority="33" stopIfTrue="1" operator="lessThan">
      <formula>0</formula>
    </cfRule>
  </conditionalFormatting>
  <conditionalFormatting sqref="A383:B383">
    <cfRule type="cellIs" dxfId="23" priority="30" stopIfTrue="1" operator="lessThan">
      <formula>0</formula>
    </cfRule>
    <cfRule type="cellIs" dxfId="22" priority="31" stopIfTrue="1" operator="lessThan">
      <formula>0</formula>
    </cfRule>
  </conditionalFormatting>
  <conditionalFormatting sqref="A351:B351">
    <cfRule type="cellIs" dxfId="21" priority="28" stopIfTrue="1" operator="lessThan">
      <formula>0</formula>
    </cfRule>
    <cfRule type="cellIs" dxfId="20" priority="29" stopIfTrue="1" operator="lessThan">
      <formula>0</formula>
    </cfRule>
  </conditionalFormatting>
  <conditionalFormatting sqref="A319:B319">
    <cfRule type="cellIs" dxfId="19" priority="26" stopIfTrue="1" operator="lessThan">
      <formula>0</formula>
    </cfRule>
    <cfRule type="cellIs" dxfId="18" priority="27" stopIfTrue="1" operator="lessThan">
      <formula>0</formula>
    </cfRule>
  </conditionalFormatting>
  <conditionalFormatting sqref="A287:B287">
    <cfRule type="cellIs" dxfId="17" priority="24" stopIfTrue="1" operator="lessThan">
      <formula>0</formula>
    </cfRule>
    <cfRule type="cellIs" dxfId="16" priority="25" stopIfTrue="1" operator="lessThan">
      <formula>0</formula>
    </cfRule>
  </conditionalFormatting>
  <conditionalFormatting sqref="A255:B255">
    <cfRule type="cellIs" dxfId="15" priority="22" stopIfTrue="1" operator="lessThan">
      <formula>0</formula>
    </cfRule>
    <cfRule type="cellIs" dxfId="14" priority="23" stopIfTrue="1" operator="lessThan">
      <formula>0</formula>
    </cfRule>
  </conditionalFormatting>
  <conditionalFormatting sqref="A223:B223">
    <cfRule type="cellIs" dxfId="13" priority="20" stopIfTrue="1" operator="lessThan">
      <formula>0</formula>
    </cfRule>
    <cfRule type="cellIs" dxfId="12" priority="21" stopIfTrue="1" operator="lessThan">
      <formula>0</formula>
    </cfRule>
  </conditionalFormatting>
  <conditionalFormatting sqref="A191:B191">
    <cfRule type="cellIs" dxfId="11" priority="18" stopIfTrue="1" operator="lessThan">
      <formula>0</formula>
    </cfRule>
    <cfRule type="cellIs" dxfId="10" priority="19" stopIfTrue="1" operator="lessThan">
      <formula>0</formula>
    </cfRule>
  </conditionalFormatting>
  <conditionalFormatting sqref="A159:B159">
    <cfRule type="cellIs" dxfId="9" priority="16" stopIfTrue="1" operator="lessThan">
      <formula>0</formula>
    </cfRule>
    <cfRule type="cellIs" dxfId="8" priority="17" stopIfTrue="1" operator="lessThan">
      <formula>0</formula>
    </cfRule>
  </conditionalFormatting>
  <conditionalFormatting sqref="A127:B127">
    <cfRule type="cellIs" dxfId="7" priority="14" stopIfTrue="1" operator="lessThan">
      <formula>0</formula>
    </cfRule>
    <cfRule type="cellIs" dxfId="6" priority="15" stopIfTrue="1" operator="lessThan">
      <formula>0</formula>
    </cfRule>
  </conditionalFormatting>
  <conditionalFormatting sqref="A95:B95">
    <cfRule type="cellIs" dxfId="5" priority="12" stopIfTrue="1" operator="lessThan">
      <formula>0</formula>
    </cfRule>
    <cfRule type="cellIs" dxfId="4" priority="13" stopIfTrue="1" operator="lessThan">
      <formula>0</formula>
    </cfRule>
  </conditionalFormatting>
  <conditionalFormatting sqref="A63:B63">
    <cfRule type="cellIs" dxfId="3" priority="10" stopIfTrue="1" operator="lessThan">
      <formula>0</formula>
    </cfRule>
    <cfRule type="cellIs" dxfId="2" priority="11" stopIfTrue="1" operator="lessThan">
      <formula>0</formula>
    </cfRule>
  </conditionalFormatting>
  <conditionalFormatting sqref="A31:B31">
    <cfRule type="cellIs" dxfId="1" priority="8" stopIfTrue="1" operator="lessThan">
      <formula>0</formula>
    </cfRule>
    <cfRule type="cellIs" dxfId="0" priority="9" stopIfTrue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745"/>
  <sheetViews>
    <sheetView zoomScale="90" zoomScaleNormal="90" workbookViewId="0">
      <pane ySplit="1" topLeftCell="A2" activePane="bottomLeft" state="frozen"/>
      <selection pane="bottomLeft" activeCell="Y27" sqref="Y27"/>
    </sheetView>
  </sheetViews>
  <sheetFormatPr defaultRowHeight="15"/>
  <cols>
    <col min="1" max="1" width="17.28515625" customWidth="1"/>
    <col min="2" max="2" width="10.28515625" bestFit="1" customWidth="1"/>
  </cols>
  <sheetData>
    <row r="1" spans="1:18">
      <c r="A1" s="3"/>
      <c r="B1" s="5" t="s">
        <v>32</v>
      </c>
      <c r="C1" s="5" t="s">
        <v>33</v>
      </c>
      <c r="D1" s="5" t="s">
        <v>29</v>
      </c>
      <c r="E1" s="5" t="s">
        <v>7</v>
      </c>
      <c r="F1" s="5" t="s">
        <v>8</v>
      </c>
      <c r="G1" s="5" t="s">
        <v>30</v>
      </c>
      <c r="H1" s="5" t="s">
        <v>9</v>
      </c>
      <c r="I1" s="5" t="s">
        <v>31</v>
      </c>
      <c r="J1" s="5" t="s">
        <v>11</v>
      </c>
      <c r="K1" s="5" t="s">
        <v>12</v>
      </c>
      <c r="L1" s="5" t="s">
        <v>42</v>
      </c>
      <c r="M1" s="5" t="s">
        <v>43</v>
      </c>
      <c r="N1" s="5" t="s">
        <v>44</v>
      </c>
      <c r="O1" s="5" t="s">
        <v>13</v>
      </c>
      <c r="P1" s="5" t="s">
        <v>45</v>
      </c>
      <c r="Q1" s="5" t="s">
        <v>46</v>
      </c>
      <c r="R1" s="5" t="s">
        <v>47</v>
      </c>
    </row>
    <row r="2" spans="1:18">
      <c r="A2" s="22">
        <v>44105</v>
      </c>
      <c r="B2" s="1">
        <f>Estação!C5</f>
        <v>26.2</v>
      </c>
      <c r="C2" s="1">
        <v>36</v>
      </c>
      <c r="D2" s="1">
        <f>Estação!D5</f>
        <v>32.82</v>
      </c>
      <c r="E2" s="1">
        <f>Estação!E5</f>
        <v>0.2</v>
      </c>
      <c r="F2" s="1">
        <f>Estação!F5</f>
        <v>1.07</v>
      </c>
      <c r="G2" s="1">
        <f>Estação!G5</f>
        <v>0.59</v>
      </c>
      <c r="H2" s="1">
        <f>Estação!H5</f>
        <v>1.66</v>
      </c>
      <c r="I2" s="1">
        <f>Estação!I5</f>
        <v>3.28</v>
      </c>
      <c r="J2" s="1">
        <f>Estação!J5</f>
        <v>24</v>
      </c>
      <c r="K2" s="106"/>
      <c r="L2" s="1">
        <f>Estação!L5</f>
        <v>27</v>
      </c>
      <c r="M2" s="1">
        <f>Estação!M5</f>
        <v>71.599999999999994</v>
      </c>
      <c r="N2" s="1">
        <f>Estação!N5</f>
        <v>1010.6</v>
      </c>
      <c r="O2" s="1">
        <f>Estação!O5</f>
        <v>3</v>
      </c>
      <c r="P2" s="1">
        <f>Estação!P5</f>
        <v>4.2699999999999996</v>
      </c>
      <c r="Q2" s="1">
        <f>Estação!Q5</f>
        <v>61.73</v>
      </c>
      <c r="R2" s="1">
        <f>Estação!R5</f>
        <v>0</v>
      </c>
    </row>
    <row r="3" spans="1:18">
      <c r="A3" s="22">
        <v>44105.041666666664</v>
      </c>
      <c r="B3" s="1">
        <f>Estação!C6</f>
        <v>26.3</v>
      </c>
      <c r="C3" s="1">
        <v>36</v>
      </c>
      <c r="D3" s="1">
        <f>Estação!D6</f>
        <v>32.65</v>
      </c>
      <c r="E3" s="1">
        <f>Estação!E6</f>
        <v>0.23</v>
      </c>
      <c r="F3" s="1">
        <f>Estação!F6</f>
        <v>1.27</v>
      </c>
      <c r="G3" s="1">
        <f>Estação!G6</f>
        <v>0.62</v>
      </c>
      <c r="H3" s="1">
        <f>Estação!H6</f>
        <v>1.89</v>
      </c>
      <c r="I3" s="1">
        <f>Estação!I6</f>
        <v>3.05</v>
      </c>
      <c r="J3" s="106"/>
      <c r="K3" s="106"/>
      <c r="L3" s="1">
        <f>Estação!L6</f>
        <v>26.9</v>
      </c>
      <c r="M3" s="1">
        <f>Estação!M6</f>
        <v>71.900000000000006</v>
      </c>
      <c r="N3" s="1">
        <f>Estação!N6</f>
        <v>1010</v>
      </c>
      <c r="O3" s="1">
        <f>Estação!O6</f>
        <v>3</v>
      </c>
      <c r="P3" s="1">
        <f>Estação!P6</f>
        <v>3.8</v>
      </c>
      <c r="Q3" s="1">
        <f>Estação!Q6</f>
        <v>70.25</v>
      </c>
      <c r="R3" s="1">
        <f>Estação!R6</f>
        <v>0</v>
      </c>
    </row>
    <row r="4" spans="1:18">
      <c r="A4" s="22">
        <v>44105.083333333336</v>
      </c>
      <c r="B4" s="1">
        <f>Estação!C7</f>
        <v>26.8</v>
      </c>
      <c r="C4" s="1">
        <v>36</v>
      </c>
      <c r="D4" s="1">
        <f>Estação!D7</f>
        <v>32.590000000000003</v>
      </c>
      <c r="E4" s="1">
        <f>Estação!E7</f>
        <v>0.23</v>
      </c>
      <c r="F4" s="1">
        <f>Estação!F7</f>
        <v>1.08</v>
      </c>
      <c r="G4" s="1">
        <f>Estação!G7</f>
        <v>0.25</v>
      </c>
      <c r="H4" s="1">
        <f>Estação!H7</f>
        <v>1.33</v>
      </c>
      <c r="I4" s="1">
        <f>Estação!I7</f>
        <v>3.48</v>
      </c>
      <c r="J4" s="1">
        <f>Estação!J7</f>
        <v>20</v>
      </c>
      <c r="K4" s="106"/>
      <c r="L4" s="1">
        <f>Estação!L7</f>
        <v>26.8</v>
      </c>
      <c r="M4" s="1">
        <f>Estação!M7</f>
        <v>73.099999999999994</v>
      </c>
      <c r="N4" s="1">
        <f>Estação!N7</f>
        <v>1009.4</v>
      </c>
      <c r="O4" s="1">
        <f>Estação!O7</f>
        <v>2</v>
      </c>
      <c r="P4" s="1">
        <f>Estação!P7</f>
        <v>3.58</v>
      </c>
      <c r="Q4" s="1">
        <f>Estação!Q7</f>
        <v>76.760000000000005</v>
      </c>
      <c r="R4" s="1">
        <f>Estação!R7</f>
        <v>0</v>
      </c>
    </row>
    <row r="5" spans="1:18">
      <c r="A5" s="22">
        <v>44105.125</v>
      </c>
      <c r="B5" s="1">
        <f>Estação!C8</f>
        <v>26.4</v>
      </c>
      <c r="C5" s="1">
        <v>36</v>
      </c>
      <c r="D5" s="1">
        <f>Estação!D8</f>
        <v>33.03</v>
      </c>
      <c r="E5" s="1">
        <f>Estação!E8</f>
        <v>0.24</v>
      </c>
      <c r="F5" s="1">
        <f>Estação!F8</f>
        <v>0.93</v>
      </c>
      <c r="G5" s="1">
        <f>Estação!G8</f>
        <v>0.22</v>
      </c>
      <c r="H5" s="1">
        <f>Estação!H8</f>
        <v>1.1499999999999999</v>
      </c>
      <c r="I5" s="1">
        <f>Estação!I8</f>
        <v>2.63</v>
      </c>
      <c r="J5" s="1">
        <f>Estação!J8</f>
        <v>26</v>
      </c>
      <c r="K5" s="106"/>
      <c r="L5" s="1">
        <f>Estação!L8</f>
        <v>26.6</v>
      </c>
      <c r="M5" s="1">
        <f>Estação!M8</f>
        <v>73.400000000000006</v>
      </c>
      <c r="N5" s="1">
        <f>Estação!N8</f>
        <v>1008.8</v>
      </c>
      <c r="O5" s="1">
        <f>Estação!O8</f>
        <v>2</v>
      </c>
      <c r="P5" s="1">
        <f>Estação!P8</f>
        <v>3.78</v>
      </c>
      <c r="Q5" s="1">
        <f>Estação!Q8</f>
        <v>82.86</v>
      </c>
      <c r="R5" s="1">
        <f>Estação!R8</f>
        <v>0</v>
      </c>
    </row>
    <row r="6" spans="1:18">
      <c r="A6" s="22">
        <v>44105.166666666664</v>
      </c>
      <c r="B6" s="1">
        <f>Estação!C9</f>
        <v>26.5</v>
      </c>
      <c r="C6" s="1">
        <v>36</v>
      </c>
      <c r="D6" s="1">
        <f>Estação!D9</f>
        <v>32.299999999999997</v>
      </c>
      <c r="E6" s="1">
        <f>Estação!E9</f>
        <v>0.25</v>
      </c>
      <c r="F6" s="1">
        <f>Estação!F9</f>
        <v>1.18</v>
      </c>
      <c r="G6" s="1">
        <f>Estação!G9</f>
        <v>0.33</v>
      </c>
      <c r="H6" s="1">
        <f>Estação!H9</f>
        <v>1.51</v>
      </c>
      <c r="I6" s="1">
        <f>Estação!I9</f>
        <v>2.46</v>
      </c>
      <c r="J6" s="1">
        <f>Estação!J9</f>
        <v>25</v>
      </c>
      <c r="K6" s="106"/>
      <c r="L6" s="1">
        <f>Estação!L9</f>
        <v>26.4</v>
      </c>
      <c r="M6" s="1">
        <f>Estação!M9</f>
        <v>73.5</v>
      </c>
      <c r="N6" s="1">
        <f>Estação!N9</f>
        <v>1009</v>
      </c>
      <c r="O6" s="1">
        <f>Estação!O9</f>
        <v>3</v>
      </c>
      <c r="P6" s="1">
        <f>Estação!P9</f>
        <v>3.95</v>
      </c>
      <c r="Q6" s="1">
        <f>Estação!Q9</f>
        <v>92.9</v>
      </c>
      <c r="R6" s="1">
        <f>Estação!R9</f>
        <v>0</v>
      </c>
    </row>
    <row r="7" spans="1:18">
      <c r="A7" s="22">
        <v>44105.208333333336</v>
      </c>
      <c r="B7" s="1">
        <f>Estação!C10</f>
        <v>26.6</v>
      </c>
      <c r="C7" s="1">
        <v>36</v>
      </c>
      <c r="D7" s="1">
        <f>Estação!D10</f>
        <v>28.62</v>
      </c>
      <c r="E7" s="1">
        <f>Estação!E10</f>
        <v>0.26</v>
      </c>
      <c r="F7" s="1">
        <f>Estação!F10</f>
        <v>1.31</v>
      </c>
      <c r="G7" s="1">
        <f>Estação!G10</f>
        <v>1.4</v>
      </c>
      <c r="H7" s="1">
        <f>Estação!H10</f>
        <v>2.7</v>
      </c>
      <c r="I7" s="1">
        <f>Estação!I10</f>
        <v>2.78</v>
      </c>
      <c r="J7" s="1">
        <f>Estação!J10</f>
        <v>20</v>
      </c>
      <c r="K7" s="106"/>
      <c r="L7" s="1">
        <f>Estação!L10</f>
        <v>25.6</v>
      </c>
      <c r="M7" s="1">
        <f>Estação!M10</f>
        <v>76.2</v>
      </c>
      <c r="N7" s="1">
        <f>Estação!N10</f>
        <v>1009.1</v>
      </c>
      <c r="O7" s="1">
        <f>Estação!O10</f>
        <v>1</v>
      </c>
      <c r="P7" s="1">
        <f>Estação!P10</f>
        <v>2.67</v>
      </c>
      <c r="Q7" s="1">
        <f>Estação!Q10</f>
        <v>109.32</v>
      </c>
      <c r="R7" s="1">
        <f>Estação!R10</f>
        <v>0</v>
      </c>
    </row>
    <row r="8" spans="1:18">
      <c r="A8" s="22">
        <v>44105.25</v>
      </c>
      <c r="B8" s="1">
        <f>Estação!C11</f>
        <v>26.6</v>
      </c>
      <c r="C8" s="1">
        <v>36</v>
      </c>
      <c r="D8" s="1">
        <f>Estação!D11</f>
        <v>19.62</v>
      </c>
      <c r="E8" s="1">
        <f>Estação!E11</f>
        <v>0.32</v>
      </c>
      <c r="F8" s="1">
        <f>Estação!F11</f>
        <v>1.48</v>
      </c>
      <c r="G8" s="1">
        <f>Estação!G11</f>
        <v>5.83</v>
      </c>
      <c r="H8" s="1">
        <f>Estação!H11</f>
        <v>7.31</v>
      </c>
      <c r="I8" s="1">
        <f>Estação!I11</f>
        <v>3.36</v>
      </c>
      <c r="J8" s="1">
        <f>Estação!J11</f>
        <v>29</v>
      </c>
      <c r="K8" s="106"/>
      <c r="L8" s="1">
        <f>Estação!L11</f>
        <v>24.5</v>
      </c>
      <c r="M8" s="1">
        <f>Estação!M11</f>
        <v>80.7</v>
      </c>
      <c r="N8" s="1">
        <f>Estação!N11</f>
        <v>1009.4</v>
      </c>
      <c r="O8" s="1">
        <f>Estação!O11</f>
        <v>20</v>
      </c>
      <c r="P8" s="1">
        <f>Estação!P11</f>
        <v>2.76</v>
      </c>
      <c r="Q8" s="1">
        <f>Estação!Q11</f>
        <v>122.27</v>
      </c>
      <c r="R8" s="1">
        <f>Estação!R11</f>
        <v>0</v>
      </c>
    </row>
    <row r="9" spans="1:18">
      <c r="A9" s="22">
        <v>44105.291666666664</v>
      </c>
      <c r="B9" s="1">
        <f>Estação!C12</f>
        <v>26.6</v>
      </c>
      <c r="C9" s="1">
        <v>36</v>
      </c>
      <c r="D9" s="1">
        <f>Estação!D12</f>
        <v>23.3</v>
      </c>
      <c r="E9" s="1">
        <f>Estação!E12</f>
        <v>0.31</v>
      </c>
      <c r="F9" s="1">
        <f>Estação!F12</f>
        <v>2.21</v>
      </c>
      <c r="G9" s="1">
        <f>Estação!G12</f>
        <v>5.8</v>
      </c>
      <c r="H9" s="1">
        <f>Estação!H12</f>
        <v>8.02</v>
      </c>
      <c r="I9" s="1">
        <f>Estação!I12</f>
        <v>3.95</v>
      </c>
      <c r="J9" s="1">
        <f>Estação!J12</f>
        <v>27</v>
      </c>
      <c r="K9" s="106"/>
      <c r="L9" s="1">
        <f>Estação!L12</f>
        <v>25.5</v>
      </c>
      <c r="M9" s="1">
        <f>Estação!M12</f>
        <v>72.900000000000006</v>
      </c>
      <c r="N9" s="1">
        <f>Estação!N12</f>
        <v>1010</v>
      </c>
      <c r="O9" s="1">
        <f>Estação!O12</f>
        <v>158</v>
      </c>
      <c r="P9" s="1">
        <f>Estação!P12</f>
        <v>3.95</v>
      </c>
      <c r="Q9" s="1">
        <f>Estação!Q12</f>
        <v>113.33</v>
      </c>
      <c r="R9" s="1">
        <f>Estação!R12</f>
        <v>0</v>
      </c>
    </row>
    <row r="10" spans="1:18">
      <c r="A10" s="22">
        <v>44105.333333333336</v>
      </c>
      <c r="B10" s="1">
        <f>Estação!C13</f>
        <v>26.4</v>
      </c>
      <c r="C10" s="1">
        <v>36</v>
      </c>
      <c r="D10" s="1">
        <f>Estação!D13</f>
        <v>29.95</v>
      </c>
      <c r="E10" s="1">
        <f>Estação!E13</f>
        <v>0.28999999999999998</v>
      </c>
      <c r="F10" s="1">
        <f>Estação!F13</f>
        <v>2.36</v>
      </c>
      <c r="G10" s="1">
        <f>Estação!G13</f>
        <v>4.3499999999999996</v>
      </c>
      <c r="H10" s="1">
        <f>Estação!H13</f>
        <v>6.71</v>
      </c>
      <c r="I10" s="1">
        <f>Estação!I13</f>
        <v>2.48</v>
      </c>
      <c r="J10" s="1">
        <f>Estação!J13</f>
        <v>36</v>
      </c>
      <c r="K10" s="106"/>
      <c r="L10" s="1">
        <f>Estação!L13</f>
        <v>27</v>
      </c>
      <c r="M10" s="1">
        <f>Estação!M13</f>
        <v>61.9</v>
      </c>
      <c r="N10" s="1">
        <f>Estação!N13</f>
        <v>1010.4</v>
      </c>
      <c r="O10" s="1">
        <f>Estação!O13</f>
        <v>247</v>
      </c>
      <c r="P10" s="1">
        <f>Estação!P13</f>
        <v>5.42</v>
      </c>
      <c r="Q10" s="1">
        <f>Estação!Q13</f>
        <v>111.86</v>
      </c>
      <c r="R10" s="1">
        <f>Estação!R13</f>
        <v>0</v>
      </c>
    </row>
    <row r="11" spans="1:18">
      <c r="A11" s="22">
        <v>44105.375</v>
      </c>
      <c r="B11" s="1">
        <f>Estação!C14</f>
        <v>26.4</v>
      </c>
      <c r="C11" s="1">
        <v>36</v>
      </c>
      <c r="D11" s="1">
        <f>Estação!D14</f>
        <v>31.38</v>
      </c>
      <c r="E11" s="1">
        <f>Estação!E14</f>
        <v>0.27</v>
      </c>
      <c r="F11" s="1">
        <f>Estação!F14</f>
        <v>2.37</v>
      </c>
      <c r="G11" s="1">
        <f>Estação!G14</f>
        <v>4.29</v>
      </c>
      <c r="H11" s="1">
        <f>Estação!H14</f>
        <v>6.66</v>
      </c>
      <c r="I11" s="1">
        <f>Estação!I14</f>
        <v>2.36</v>
      </c>
      <c r="J11" s="1">
        <f>Estação!J14</f>
        <v>32</v>
      </c>
      <c r="K11" s="106"/>
      <c r="L11" s="1">
        <f>Estação!L14</f>
        <v>28.4</v>
      </c>
      <c r="M11" s="1">
        <f>Estação!M14</f>
        <v>56.7</v>
      </c>
      <c r="N11" s="1">
        <f>Estação!N14</f>
        <v>1010.6</v>
      </c>
      <c r="O11" s="1">
        <f>Estação!O14</f>
        <v>415</v>
      </c>
      <c r="P11" s="1">
        <f>Estação!P14</f>
        <v>5.13</v>
      </c>
      <c r="Q11" s="1">
        <f>Estação!Q14</f>
        <v>113.24</v>
      </c>
      <c r="R11" s="1">
        <f>Estação!R14</f>
        <v>0</v>
      </c>
    </row>
    <row r="12" spans="1:18">
      <c r="A12" s="22">
        <v>44105.416666666664</v>
      </c>
      <c r="B12" s="1">
        <f>Estação!C15</f>
        <v>26.1</v>
      </c>
      <c r="C12" s="1">
        <v>36</v>
      </c>
      <c r="D12" s="1">
        <f>Estação!D15</f>
        <v>35.520000000000003</v>
      </c>
      <c r="E12" s="1">
        <f>Estação!E15</f>
        <v>0.28000000000000003</v>
      </c>
      <c r="F12" s="1">
        <f>Estação!F15</f>
        <v>2.12</v>
      </c>
      <c r="G12" s="1">
        <f>Estação!G15</f>
        <v>3.04</v>
      </c>
      <c r="H12" s="1">
        <f>Estação!H15</f>
        <v>5.15</v>
      </c>
      <c r="I12" s="1">
        <f>Estação!I15</f>
        <v>2.66</v>
      </c>
      <c r="J12" s="1">
        <f>Estação!J15</f>
        <v>31</v>
      </c>
      <c r="K12" s="106"/>
      <c r="L12" s="1">
        <f>Estação!L15</f>
        <v>30.5</v>
      </c>
      <c r="M12" s="1">
        <f>Estação!M15</f>
        <v>48.6</v>
      </c>
      <c r="N12" s="1">
        <f>Estação!N15</f>
        <v>1010</v>
      </c>
      <c r="O12" s="1">
        <f>Estação!O15</f>
        <v>753</v>
      </c>
      <c r="P12" s="1">
        <f>Estação!P15</f>
        <v>5.48</v>
      </c>
      <c r="Q12" s="1">
        <f>Estação!Q15</f>
        <v>103.22</v>
      </c>
      <c r="R12" s="1">
        <f>Estação!R15</f>
        <v>0</v>
      </c>
    </row>
    <row r="13" spans="1:18">
      <c r="A13" s="22">
        <v>44105.458333333336</v>
      </c>
      <c r="B13" s="1">
        <f>Estação!C16</f>
        <v>26</v>
      </c>
      <c r="C13" s="1">
        <v>36</v>
      </c>
      <c r="D13" s="1">
        <f>Estação!D16</f>
        <v>37.229999999999997</v>
      </c>
      <c r="E13" s="1">
        <f>Estação!E16</f>
        <v>0.27</v>
      </c>
      <c r="F13" s="1">
        <f>Estação!F16</f>
        <v>2.02</v>
      </c>
      <c r="G13" s="1">
        <f>Estação!G16</f>
        <v>3.21</v>
      </c>
      <c r="H13" s="1">
        <f>Estação!H16</f>
        <v>5.23</v>
      </c>
      <c r="I13" s="1">
        <f>Estação!I16</f>
        <v>3.09</v>
      </c>
      <c r="J13" s="1">
        <f>Estação!J16</f>
        <v>29</v>
      </c>
      <c r="K13" s="106"/>
      <c r="L13" s="1">
        <f>Estação!L16</f>
        <v>30.5</v>
      </c>
      <c r="M13" s="1">
        <f>Estação!M16</f>
        <v>48.8</v>
      </c>
      <c r="N13" s="1">
        <f>Estação!N16</f>
        <v>1009.8</v>
      </c>
      <c r="O13" s="1">
        <f>Estação!O16</f>
        <v>580</v>
      </c>
      <c r="P13" s="1">
        <f>Estação!P16</f>
        <v>5.0999999999999996</v>
      </c>
      <c r="Q13" s="1">
        <f>Estação!Q16</f>
        <v>90.96</v>
      </c>
      <c r="R13" s="1">
        <f>Estação!R16</f>
        <v>0</v>
      </c>
    </row>
    <row r="14" spans="1:18">
      <c r="A14" s="22">
        <v>44105.5</v>
      </c>
      <c r="B14" s="1">
        <f>Estação!C17</f>
        <v>25.9</v>
      </c>
      <c r="C14" s="1">
        <v>36</v>
      </c>
      <c r="D14" s="1">
        <f>Estação!D17</f>
        <v>37.380000000000003</v>
      </c>
      <c r="E14" s="1">
        <f>Estação!E17</f>
        <v>0.28999999999999998</v>
      </c>
      <c r="F14" s="1">
        <f>Estação!F17</f>
        <v>1.89</v>
      </c>
      <c r="G14" s="1">
        <f>Estação!G17</f>
        <v>3.41</v>
      </c>
      <c r="H14" s="1">
        <f>Estação!H17</f>
        <v>5.29</v>
      </c>
      <c r="I14" s="1">
        <f>Estação!I17</f>
        <v>3.05</v>
      </c>
      <c r="J14" s="1">
        <f>Estação!J17</f>
        <v>24</v>
      </c>
      <c r="K14" s="106"/>
      <c r="L14" s="1">
        <f>Estação!L17</f>
        <v>30.6</v>
      </c>
      <c r="M14" s="1">
        <f>Estação!M17</f>
        <v>49.4</v>
      </c>
      <c r="N14" s="1">
        <f>Estação!N17</f>
        <v>1009</v>
      </c>
      <c r="O14" s="1">
        <f>Estação!O17</f>
        <v>472</v>
      </c>
      <c r="P14" s="1">
        <f>Estação!P17</f>
        <v>4.53</v>
      </c>
      <c r="Q14" s="1">
        <f>Estação!Q17</f>
        <v>98.89</v>
      </c>
      <c r="R14" s="1">
        <f>Estação!R17</f>
        <v>0</v>
      </c>
    </row>
    <row r="15" spans="1:18">
      <c r="A15" s="22">
        <v>44105.541666666664</v>
      </c>
      <c r="B15" s="1">
        <f>Estação!C18</f>
        <v>25.4</v>
      </c>
      <c r="C15" s="1">
        <v>36</v>
      </c>
      <c r="D15" s="1">
        <f>Estação!D18</f>
        <v>36.04</v>
      </c>
      <c r="E15" s="1">
        <f>Estação!E18</f>
        <v>0.31</v>
      </c>
      <c r="F15" s="1">
        <f>Estação!F18</f>
        <v>1.98</v>
      </c>
      <c r="G15" s="1">
        <f>Estação!G18</f>
        <v>3.09</v>
      </c>
      <c r="H15" s="1">
        <f>Estação!H18</f>
        <v>5.07</v>
      </c>
      <c r="I15" s="1">
        <f>Estação!I18</f>
        <v>2.96</v>
      </c>
      <c r="J15" s="1">
        <f>Estação!J18</f>
        <v>22</v>
      </c>
      <c r="K15" s="106"/>
      <c r="L15" s="1">
        <f>Estação!L18</f>
        <v>30.4</v>
      </c>
      <c r="M15" s="1">
        <f>Estação!M18</f>
        <v>51.1</v>
      </c>
      <c r="N15" s="1">
        <f>Estação!N18</f>
        <v>1007.8</v>
      </c>
      <c r="O15" s="1">
        <f>Estação!O18</f>
        <v>575</v>
      </c>
      <c r="P15" s="1">
        <f>Estação!P18</f>
        <v>4.3899999999999997</v>
      </c>
      <c r="Q15" s="1">
        <f>Estação!Q18</f>
        <v>74.569999999999993</v>
      </c>
      <c r="R15" s="1">
        <f>Estação!R18</f>
        <v>0</v>
      </c>
    </row>
    <row r="16" spans="1:18">
      <c r="A16" s="22">
        <v>44105.583333333336</v>
      </c>
      <c r="B16" s="1">
        <f>Estação!C19</f>
        <v>25.5</v>
      </c>
      <c r="C16" s="1">
        <v>36</v>
      </c>
      <c r="D16" s="1">
        <f>Estação!D19</f>
        <v>33.909999999999997</v>
      </c>
      <c r="E16" s="1">
        <f>Estação!E19</f>
        <v>0.27</v>
      </c>
      <c r="F16" s="1">
        <f>Estação!F19</f>
        <v>1.97</v>
      </c>
      <c r="G16" s="1">
        <f>Estação!G19</f>
        <v>2.02</v>
      </c>
      <c r="H16" s="1">
        <f>Estação!H19</f>
        <v>3.99</v>
      </c>
      <c r="I16" s="1">
        <f>Estação!I19</f>
        <v>2.93</v>
      </c>
      <c r="J16" s="1">
        <f>Estação!J19</f>
        <v>19</v>
      </c>
      <c r="K16" s="106"/>
      <c r="L16" s="1">
        <f>Estação!L19</f>
        <v>31</v>
      </c>
      <c r="M16" s="1">
        <f>Estação!M19</f>
        <v>47.4</v>
      </c>
      <c r="N16" s="1">
        <f>Estação!N19</f>
        <v>1006.5</v>
      </c>
      <c r="O16" s="1">
        <f>Estação!O19</f>
        <v>833</v>
      </c>
      <c r="P16" s="1">
        <f>Estação!P19</f>
        <v>5.04</v>
      </c>
      <c r="Q16" s="1">
        <f>Estação!Q19</f>
        <v>72.59</v>
      </c>
      <c r="R16" s="1">
        <f>Estação!R19</f>
        <v>0</v>
      </c>
    </row>
    <row r="17" spans="1:18">
      <c r="A17" s="22">
        <v>44105.625</v>
      </c>
      <c r="B17" s="1">
        <f>Estação!C20</f>
        <v>26</v>
      </c>
      <c r="C17" s="1">
        <v>36</v>
      </c>
      <c r="D17" s="1">
        <f>Estação!D20</f>
        <v>34.159999999999997</v>
      </c>
      <c r="E17" s="1">
        <f>Estação!E20</f>
        <v>0.26</v>
      </c>
      <c r="F17" s="1">
        <f>Estação!F20</f>
        <v>1.99</v>
      </c>
      <c r="G17" s="1">
        <f>Estação!G20</f>
        <v>2.19</v>
      </c>
      <c r="H17" s="1">
        <f>Estação!H20</f>
        <v>4.1900000000000004</v>
      </c>
      <c r="I17" s="1">
        <f>Estação!I20</f>
        <v>2.88</v>
      </c>
      <c r="J17" s="1">
        <f>Estação!J20</f>
        <v>17</v>
      </c>
      <c r="K17" s="106"/>
      <c r="L17" s="1">
        <f>Estação!L20</f>
        <v>30.5</v>
      </c>
      <c r="M17" s="1">
        <f>Estação!M20</f>
        <v>50.9</v>
      </c>
      <c r="N17" s="1">
        <f>Estação!N20</f>
        <v>1005.8</v>
      </c>
      <c r="O17" s="1">
        <f>Estação!O20</f>
        <v>595</v>
      </c>
      <c r="P17" s="1">
        <f>Estação!P20</f>
        <v>4.79</v>
      </c>
      <c r="Q17" s="1">
        <f>Estação!Q20</f>
        <v>58.67</v>
      </c>
      <c r="R17" s="1">
        <f>Estação!R20</f>
        <v>0</v>
      </c>
    </row>
    <row r="18" spans="1:18">
      <c r="A18" s="22">
        <v>44105.666666666664</v>
      </c>
      <c r="B18" s="1">
        <f>Estação!C21</f>
        <v>26.2</v>
      </c>
      <c r="C18" s="1">
        <v>36</v>
      </c>
      <c r="D18" s="1">
        <f>Estação!D21</f>
        <v>34.979999999999997</v>
      </c>
      <c r="E18" s="1">
        <f>Estação!E21</f>
        <v>0.27</v>
      </c>
      <c r="F18" s="1">
        <f>Estação!F21</f>
        <v>1.71</v>
      </c>
      <c r="G18" s="1">
        <f>Estação!G21</f>
        <v>2.46</v>
      </c>
      <c r="H18" s="1">
        <f>Estação!H21</f>
        <v>4.17</v>
      </c>
      <c r="I18" s="1">
        <f>Estação!I21</f>
        <v>2.56</v>
      </c>
      <c r="J18" s="1">
        <f>Estação!J21</f>
        <v>22</v>
      </c>
      <c r="K18" s="106"/>
      <c r="L18" s="1">
        <f>Estação!L21</f>
        <v>29.4</v>
      </c>
      <c r="M18" s="1">
        <f>Estação!M21</f>
        <v>58.6</v>
      </c>
      <c r="N18" s="1">
        <f>Estação!N21</f>
        <v>1005.8</v>
      </c>
      <c r="O18" s="1">
        <f>Estação!O21</f>
        <v>356</v>
      </c>
      <c r="P18" s="1">
        <f>Estação!P21</f>
        <v>4.6500000000000004</v>
      </c>
      <c r="Q18" s="1">
        <f>Estação!Q21</f>
        <v>46.04</v>
      </c>
      <c r="R18" s="1">
        <f>Estação!R21</f>
        <v>0</v>
      </c>
    </row>
    <row r="19" spans="1:18">
      <c r="A19" s="22">
        <v>44105.708333333336</v>
      </c>
      <c r="B19" s="1">
        <f>Estação!C22</f>
        <v>26</v>
      </c>
      <c r="C19" s="1">
        <v>36</v>
      </c>
      <c r="D19" s="1">
        <f>Estação!D22</f>
        <v>32.83</v>
      </c>
      <c r="E19" s="1">
        <f>Estação!E22</f>
        <v>0.31</v>
      </c>
      <c r="F19" s="1">
        <f>Estação!F22</f>
        <v>1.72</v>
      </c>
      <c r="G19" s="1">
        <f>Estação!G22</f>
        <v>2.57</v>
      </c>
      <c r="H19" s="1">
        <f>Estação!H22</f>
        <v>4.29</v>
      </c>
      <c r="I19" s="1">
        <f>Estação!I22</f>
        <v>2.9</v>
      </c>
      <c r="J19" s="1">
        <f>Estação!J22</f>
        <v>25</v>
      </c>
      <c r="K19" s="106"/>
      <c r="L19" s="1">
        <f>Estação!L22</f>
        <v>28.3</v>
      </c>
      <c r="M19" s="1">
        <f>Estação!M22</f>
        <v>67.3</v>
      </c>
      <c r="N19" s="1">
        <f>Estação!N22</f>
        <v>1006.1</v>
      </c>
      <c r="O19" s="1">
        <f>Estação!O22</f>
        <v>112</v>
      </c>
      <c r="P19" s="1">
        <f>Estação!P22</f>
        <v>4.53</v>
      </c>
      <c r="Q19" s="1">
        <f>Estação!Q22</f>
        <v>46.15</v>
      </c>
      <c r="R19" s="1">
        <f>Estação!R22</f>
        <v>0</v>
      </c>
    </row>
    <row r="20" spans="1:18">
      <c r="A20" s="22">
        <v>44105.75</v>
      </c>
      <c r="B20" s="1">
        <f>Estação!C23</f>
        <v>26.1</v>
      </c>
      <c r="C20" s="1">
        <v>36</v>
      </c>
      <c r="D20" s="1">
        <f>Estação!D23</f>
        <v>30.33</v>
      </c>
      <c r="E20" s="1">
        <f>Estação!E23</f>
        <v>0.37</v>
      </c>
      <c r="F20" s="1">
        <f>Estação!F23</f>
        <v>2.0099999999999998</v>
      </c>
      <c r="G20" s="1">
        <f>Estação!G23</f>
        <v>4.0599999999999996</v>
      </c>
      <c r="H20" s="1">
        <f>Estação!H23</f>
        <v>6.07</v>
      </c>
      <c r="I20" s="1">
        <f>Estação!I23</f>
        <v>2.79</v>
      </c>
      <c r="J20" s="1">
        <f>Estação!J23</f>
        <v>25</v>
      </c>
      <c r="K20" s="106"/>
      <c r="L20" s="1">
        <f>Estação!L23</f>
        <v>27.4</v>
      </c>
      <c r="M20" s="1">
        <f>Estação!M23</f>
        <v>74.7</v>
      </c>
      <c r="N20" s="1">
        <f>Estação!N23</f>
        <v>1006.6</v>
      </c>
      <c r="O20" s="1">
        <f>Estação!O23</f>
        <v>7</v>
      </c>
      <c r="P20" s="1">
        <f>Estação!P23</f>
        <v>3.77</v>
      </c>
      <c r="Q20" s="1">
        <f>Estação!Q23</f>
        <v>43.99</v>
      </c>
      <c r="R20" s="1">
        <f>Estação!R23</f>
        <v>0</v>
      </c>
    </row>
    <row r="21" spans="1:18">
      <c r="A21" s="22">
        <v>44105.791666666664</v>
      </c>
      <c r="B21" s="1">
        <f>Estação!C24</f>
        <v>26.4</v>
      </c>
      <c r="C21" s="1">
        <v>36</v>
      </c>
      <c r="D21" s="1">
        <f>Estação!D24</f>
        <v>25.29</v>
      </c>
      <c r="E21" s="1">
        <f>Estação!E24</f>
        <v>0.31</v>
      </c>
      <c r="F21" s="1">
        <f>Estação!F24</f>
        <v>1.33</v>
      </c>
      <c r="G21" s="1">
        <f>Estação!G24</f>
        <v>3.54</v>
      </c>
      <c r="H21" s="1">
        <f>Estação!H24</f>
        <v>4.88</v>
      </c>
      <c r="I21" s="1">
        <f>Estação!I24</f>
        <v>3.05</v>
      </c>
      <c r="J21" s="1">
        <f>Estação!J24</f>
        <v>23</v>
      </c>
      <c r="K21" s="106"/>
      <c r="L21" s="1">
        <f>Estação!L24</f>
        <v>27.2</v>
      </c>
      <c r="M21" s="1">
        <f>Estação!M24</f>
        <v>75.8</v>
      </c>
      <c r="N21" s="1">
        <f>Estação!N24</f>
        <v>1007.5</v>
      </c>
      <c r="O21" s="1">
        <f>Estação!O24</f>
        <v>2</v>
      </c>
      <c r="P21" s="1">
        <f>Estação!P24</f>
        <v>3.14</v>
      </c>
      <c r="Q21" s="1">
        <f>Estação!Q24</f>
        <v>44.32</v>
      </c>
      <c r="R21" s="1">
        <f>Estação!R24</f>
        <v>0</v>
      </c>
    </row>
    <row r="22" spans="1:18">
      <c r="A22" s="22">
        <v>44105.833333333336</v>
      </c>
      <c r="B22" s="1">
        <f>Estação!C25</f>
        <v>26.3</v>
      </c>
      <c r="C22" s="1">
        <v>36</v>
      </c>
      <c r="D22" s="1">
        <f>Estação!D25</f>
        <v>23.88</v>
      </c>
      <c r="E22" s="1">
        <f>Estação!E25</f>
        <v>0.28000000000000003</v>
      </c>
      <c r="F22" s="1">
        <f>Estação!F25</f>
        <v>1.24</v>
      </c>
      <c r="G22" s="1">
        <f>Estação!G25</f>
        <v>3.39</v>
      </c>
      <c r="H22" s="1">
        <f>Estação!H25</f>
        <v>4.63</v>
      </c>
      <c r="I22" s="1">
        <f>Estação!I25</f>
        <v>3.26</v>
      </c>
      <c r="J22" s="1">
        <f>Estação!J25</f>
        <v>18</v>
      </c>
      <c r="K22" s="106"/>
      <c r="L22" s="1">
        <f>Estação!L25</f>
        <v>27.3</v>
      </c>
      <c r="M22" s="1">
        <f>Estação!M25</f>
        <v>75.7</v>
      </c>
      <c r="N22" s="1">
        <f>Estação!N25</f>
        <v>1008.5</v>
      </c>
      <c r="O22" s="1">
        <f>Estação!O25</f>
        <v>2</v>
      </c>
      <c r="P22" s="1">
        <f>Estação!P25</f>
        <v>3.23</v>
      </c>
      <c r="Q22" s="1">
        <f>Estação!Q25</f>
        <v>52.67</v>
      </c>
      <c r="R22" s="1">
        <f>Estação!R25</f>
        <v>0</v>
      </c>
    </row>
    <row r="23" spans="1:18">
      <c r="A23" s="22">
        <v>44105.875</v>
      </c>
      <c r="B23" s="1">
        <f>Estação!C26</f>
        <v>26.3</v>
      </c>
      <c r="C23" s="1">
        <v>36</v>
      </c>
      <c r="D23" s="1">
        <f>Estação!D26</f>
        <v>25.81</v>
      </c>
      <c r="E23" s="1">
        <f>Estação!E26</f>
        <v>0.27</v>
      </c>
      <c r="F23" s="1">
        <f>Estação!F26</f>
        <v>1.08</v>
      </c>
      <c r="G23" s="1">
        <f>Estação!G26</f>
        <v>2.42</v>
      </c>
      <c r="H23" s="1">
        <f>Estação!H26</f>
        <v>3.51</v>
      </c>
      <c r="I23" s="1">
        <f>Estação!I26</f>
        <v>3.29</v>
      </c>
      <c r="J23" s="1">
        <f>Estação!J26</f>
        <v>28</v>
      </c>
      <c r="K23" s="106"/>
      <c r="L23" s="1">
        <f>Estação!L26</f>
        <v>27.2</v>
      </c>
      <c r="M23" s="1">
        <f>Estação!M26</f>
        <v>76.8</v>
      </c>
      <c r="N23" s="1">
        <f>Estação!N26</f>
        <v>1009.3</v>
      </c>
      <c r="O23" s="1">
        <f>Estação!O26</f>
        <v>3</v>
      </c>
      <c r="P23" s="1">
        <f>Estação!P26</f>
        <v>3.26</v>
      </c>
      <c r="Q23" s="1">
        <f>Estação!Q26</f>
        <v>50.99</v>
      </c>
      <c r="R23" s="1">
        <f>Estação!R26</f>
        <v>0</v>
      </c>
    </row>
    <row r="24" spans="1:18">
      <c r="A24" s="22">
        <v>44105.916666666664</v>
      </c>
      <c r="B24" s="1">
        <f>Estação!C27</f>
        <v>26.3</v>
      </c>
      <c r="C24" s="1">
        <v>36</v>
      </c>
      <c r="D24" s="1">
        <f>Estação!D27</f>
        <v>26.22</v>
      </c>
      <c r="E24" s="1">
        <f>Estação!E27</f>
        <v>0.25</v>
      </c>
      <c r="F24" s="1">
        <f>Estação!F27</f>
        <v>1.21</v>
      </c>
      <c r="G24" s="1">
        <f>Estação!G27</f>
        <v>1.67</v>
      </c>
      <c r="H24" s="1">
        <f>Estação!H27</f>
        <v>2.88</v>
      </c>
      <c r="I24" s="1">
        <f>Estação!I27</f>
        <v>3.41</v>
      </c>
      <c r="J24" s="1">
        <f>Estação!J27</f>
        <v>29</v>
      </c>
      <c r="K24" s="106"/>
      <c r="L24" s="1">
        <f>Estação!L27</f>
        <v>27.2</v>
      </c>
      <c r="M24" s="1">
        <f>Estação!M27</f>
        <v>76.8</v>
      </c>
      <c r="N24" s="1">
        <f>Estação!N27</f>
        <v>1010</v>
      </c>
      <c r="O24" s="1">
        <f>Estação!O27</f>
        <v>3</v>
      </c>
      <c r="P24" s="1">
        <f>Estação!P27</f>
        <v>3.4</v>
      </c>
      <c r="Q24" s="1">
        <f>Estação!Q27</f>
        <v>51.45</v>
      </c>
      <c r="R24" s="1">
        <f>Estação!R27</f>
        <v>0</v>
      </c>
    </row>
    <row r="25" spans="1:18">
      <c r="A25" s="22">
        <v>44105.958333333336</v>
      </c>
      <c r="B25" s="1">
        <f>Estação!C28</f>
        <v>26.2</v>
      </c>
      <c r="C25" s="1">
        <v>36</v>
      </c>
      <c r="D25" s="1">
        <f>Estação!D28</f>
        <v>28.31</v>
      </c>
      <c r="E25" s="1">
        <f>Estação!E28</f>
        <v>0.24</v>
      </c>
      <c r="F25" s="1">
        <f>Estação!F28</f>
        <v>1.1200000000000001</v>
      </c>
      <c r="G25" s="1">
        <f>Estação!G28</f>
        <v>1.21</v>
      </c>
      <c r="H25" s="1">
        <f>Estação!H28</f>
        <v>2.33</v>
      </c>
      <c r="I25" s="1">
        <f>Estação!I28</f>
        <v>3.19</v>
      </c>
      <c r="J25" s="1">
        <f>Estação!J28</f>
        <v>27</v>
      </c>
      <c r="K25" s="106"/>
      <c r="L25" s="1">
        <f>Estação!L28</f>
        <v>27.1</v>
      </c>
      <c r="M25" s="1">
        <f>Estação!M28</f>
        <v>76.099999999999994</v>
      </c>
      <c r="N25" s="1">
        <f>Estação!N28</f>
        <v>1010</v>
      </c>
      <c r="O25" s="1">
        <f>Estação!O28</f>
        <v>2</v>
      </c>
      <c r="P25" s="1">
        <f>Estação!P28</f>
        <v>3.55</v>
      </c>
      <c r="Q25" s="1">
        <f>Estação!Q28</f>
        <v>55.15</v>
      </c>
      <c r="R25" s="1">
        <f>Estação!R28</f>
        <v>0</v>
      </c>
    </row>
    <row r="26" spans="1:18">
      <c r="A26" s="22">
        <v>44105</v>
      </c>
      <c r="B26" s="1">
        <f>Estação!C37</f>
        <v>26.4</v>
      </c>
      <c r="C26" s="1">
        <v>36</v>
      </c>
      <c r="D26" s="1">
        <f>Estação!D37</f>
        <v>30.39</v>
      </c>
      <c r="E26" s="1">
        <f>Estação!E37</f>
        <v>0.23</v>
      </c>
      <c r="F26" s="1">
        <f>Estação!F37</f>
        <v>1.04</v>
      </c>
      <c r="G26" s="1">
        <f>Estação!G37</f>
        <v>0.88</v>
      </c>
      <c r="H26" s="1">
        <f>Estação!H37</f>
        <v>1.91</v>
      </c>
      <c r="I26" s="1">
        <f>Estação!I37</f>
        <v>3.32</v>
      </c>
      <c r="J26" s="1">
        <f>Estação!J37</f>
        <v>27</v>
      </c>
      <c r="K26" s="106"/>
      <c r="L26" s="1">
        <f>Estação!L37</f>
        <v>27</v>
      </c>
      <c r="M26" s="1">
        <f>Estação!M37</f>
        <v>74.900000000000006</v>
      </c>
      <c r="N26" s="1">
        <f>Estação!N37</f>
        <v>1009.3</v>
      </c>
      <c r="O26" s="1">
        <f>Estação!O37</f>
        <v>2</v>
      </c>
      <c r="P26" s="1">
        <f>Estação!P37</f>
        <v>3.15</v>
      </c>
      <c r="Q26" s="1">
        <f>Estação!Q37</f>
        <v>68.16</v>
      </c>
      <c r="R26" s="1">
        <f>Estação!R37</f>
        <v>0</v>
      </c>
    </row>
    <row r="27" spans="1:18">
      <c r="A27" s="22">
        <v>44106.041666666664</v>
      </c>
      <c r="B27" s="1">
        <f>Estação!C38</f>
        <v>26.4</v>
      </c>
      <c r="C27" s="1">
        <v>36</v>
      </c>
      <c r="D27" s="1">
        <f>Estação!D38</f>
        <v>32.299999999999997</v>
      </c>
      <c r="E27" s="1">
        <f>Estação!E38</f>
        <v>0.3</v>
      </c>
      <c r="F27" s="1">
        <f>Estação!F38</f>
        <v>1.05</v>
      </c>
      <c r="G27" s="1">
        <f>Estação!G38</f>
        <v>0.59</v>
      </c>
      <c r="H27" s="1">
        <f>Estação!H38</f>
        <v>1.64</v>
      </c>
      <c r="I27" s="1">
        <f>Estação!I38</f>
        <v>3.24</v>
      </c>
      <c r="J27" s="1">
        <f>Estação!J38</f>
        <v>27</v>
      </c>
      <c r="K27" s="106"/>
      <c r="L27" s="1">
        <f>Estação!L38</f>
        <v>27</v>
      </c>
      <c r="M27" s="1">
        <f>Estação!M38</f>
        <v>72.3</v>
      </c>
      <c r="N27" s="1">
        <f>Estação!N38</f>
        <v>1008.5</v>
      </c>
      <c r="O27" s="1">
        <f>Estação!O38</f>
        <v>2</v>
      </c>
      <c r="P27" s="1">
        <f>Estação!P38</f>
        <v>2.7</v>
      </c>
      <c r="Q27" s="1">
        <f>Estação!Q38</f>
        <v>71.099999999999994</v>
      </c>
      <c r="R27" s="1">
        <f>Estação!R38</f>
        <v>0</v>
      </c>
    </row>
    <row r="28" spans="1:18">
      <c r="A28" s="22">
        <v>44106.083333333336</v>
      </c>
      <c r="B28" s="1">
        <f>Estação!C39</f>
        <v>26.3</v>
      </c>
      <c r="C28" s="1">
        <v>36</v>
      </c>
      <c r="D28" s="1">
        <f>Estação!D39</f>
        <v>32.5</v>
      </c>
      <c r="E28" s="1">
        <f>Estação!E39</f>
        <v>0.3</v>
      </c>
      <c r="F28" s="1">
        <f>Estação!F39</f>
        <v>1.1200000000000001</v>
      </c>
      <c r="G28" s="1">
        <f>Estação!G39</f>
        <v>0.36</v>
      </c>
      <c r="H28" s="1">
        <f>Estação!H39</f>
        <v>1.48</v>
      </c>
      <c r="I28" s="1">
        <f>Estação!I39</f>
        <v>3.44</v>
      </c>
      <c r="J28" s="1">
        <f>Estação!J39</f>
        <v>34</v>
      </c>
      <c r="K28" s="106"/>
      <c r="L28" s="1">
        <f>Estação!L39</f>
        <v>26.9</v>
      </c>
      <c r="M28" s="1">
        <f>Estação!M39</f>
        <v>74.2</v>
      </c>
      <c r="N28" s="1">
        <f>Estação!N39</f>
        <v>1008.2</v>
      </c>
      <c r="O28" s="1">
        <f>Estação!O39</f>
        <v>2</v>
      </c>
      <c r="P28" s="1">
        <f>Estação!P39</f>
        <v>3.28</v>
      </c>
      <c r="Q28" s="1">
        <f>Estação!Q39</f>
        <v>76.44</v>
      </c>
      <c r="R28" s="1">
        <f>Estação!R39</f>
        <v>0</v>
      </c>
    </row>
    <row r="29" spans="1:18">
      <c r="A29" s="22">
        <v>44106.125</v>
      </c>
      <c r="B29" s="1">
        <f>Estação!C40</f>
        <v>26.4</v>
      </c>
      <c r="C29" s="1">
        <v>36</v>
      </c>
      <c r="D29" s="1">
        <f>Estação!D40</f>
        <v>30.92</v>
      </c>
      <c r="E29" s="1">
        <f>Estação!E40</f>
        <v>0.3</v>
      </c>
      <c r="F29" s="1">
        <f>Estação!F40</f>
        <v>1.06</v>
      </c>
      <c r="G29" s="1">
        <f>Estação!G40</f>
        <v>0.33</v>
      </c>
      <c r="H29" s="1">
        <f>Estação!H40</f>
        <v>1.39</v>
      </c>
      <c r="I29" s="1">
        <f>Estação!I40</f>
        <v>3.65</v>
      </c>
      <c r="J29" s="1">
        <f>Estação!J40</f>
        <v>30</v>
      </c>
      <c r="K29" s="106"/>
      <c r="L29" s="1">
        <f>Estação!L40</f>
        <v>26.7</v>
      </c>
      <c r="M29" s="1">
        <f>Estação!M40</f>
        <v>75.099999999999994</v>
      </c>
      <c r="N29" s="1">
        <f>Estação!N40</f>
        <v>1008</v>
      </c>
      <c r="O29" s="1">
        <f>Estação!O40</f>
        <v>2</v>
      </c>
      <c r="P29" s="1">
        <f>Estação!P40</f>
        <v>3.07</v>
      </c>
      <c r="Q29" s="1">
        <f>Estação!Q40</f>
        <v>79.489999999999995</v>
      </c>
      <c r="R29" s="1">
        <f>Estação!R40</f>
        <v>0</v>
      </c>
    </row>
    <row r="30" spans="1:18">
      <c r="A30" s="22">
        <v>44106.166666666664</v>
      </c>
      <c r="B30" s="1">
        <f>Estação!C41</f>
        <v>26.5</v>
      </c>
      <c r="C30" s="1">
        <v>36</v>
      </c>
      <c r="D30" s="1">
        <f>Estação!D41</f>
        <v>30.22</v>
      </c>
      <c r="E30" s="1">
        <f>Estação!E41</f>
        <v>0.3</v>
      </c>
      <c r="F30" s="1">
        <f>Estação!F41</f>
        <v>1.07</v>
      </c>
      <c r="G30" s="1">
        <f>Estação!G41</f>
        <v>0.53</v>
      </c>
      <c r="H30" s="1">
        <f>Estação!H41</f>
        <v>1.61</v>
      </c>
      <c r="I30" s="1">
        <f>Estação!I41</f>
        <v>3.24</v>
      </c>
      <c r="J30" s="1">
        <f>Estação!J41</f>
        <v>32</v>
      </c>
      <c r="K30" s="106"/>
      <c r="L30" s="1">
        <f>Estação!L41</f>
        <v>26.2</v>
      </c>
      <c r="M30" s="1">
        <f>Estação!M41</f>
        <v>73.7</v>
      </c>
      <c r="N30" s="1">
        <f>Estação!N41</f>
        <v>1008</v>
      </c>
      <c r="O30" s="1">
        <f>Estação!O41</f>
        <v>2</v>
      </c>
      <c r="P30" s="1">
        <f>Estação!P41</f>
        <v>2.99</v>
      </c>
      <c r="Q30" s="1">
        <f>Estação!Q41</f>
        <v>90.69</v>
      </c>
      <c r="R30" s="1">
        <f>Estação!R41</f>
        <v>0</v>
      </c>
    </row>
    <row r="31" spans="1:18">
      <c r="A31" s="22">
        <v>44106.208333333336</v>
      </c>
      <c r="B31" s="1">
        <f>Estação!C42</f>
        <v>26.7</v>
      </c>
      <c r="C31" s="1">
        <v>36</v>
      </c>
      <c r="D31" s="1">
        <f>Estação!D42</f>
        <v>26.74</v>
      </c>
      <c r="E31" s="1">
        <f>Estação!E42</f>
        <v>0.32</v>
      </c>
      <c r="F31" s="1">
        <f>Estação!F42</f>
        <v>1.19</v>
      </c>
      <c r="G31" s="1">
        <f>Estação!G42</f>
        <v>1.63</v>
      </c>
      <c r="H31" s="1">
        <f>Estação!H42</f>
        <v>2.83</v>
      </c>
      <c r="I31" s="1">
        <f>Estação!I42</f>
        <v>3.52</v>
      </c>
      <c r="J31" s="1">
        <f>Estação!J42</f>
        <v>34</v>
      </c>
      <c r="K31" s="106"/>
      <c r="L31" s="1">
        <f>Estação!L42</f>
        <v>25.2</v>
      </c>
      <c r="M31" s="1">
        <f>Estação!M42</f>
        <v>76.400000000000006</v>
      </c>
      <c r="N31" s="1">
        <f>Estação!N42</f>
        <v>1008.2</v>
      </c>
      <c r="O31" s="1">
        <f>Estação!O42</f>
        <v>1</v>
      </c>
      <c r="P31" s="1">
        <f>Estação!P42</f>
        <v>2.63</v>
      </c>
      <c r="Q31" s="1">
        <f>Estação!Q42</f>
        <v>116.2</v>
      </c>
      <c r="R31" s="1">
        <f>Estação!R42</f>
        <v>0</v>
      </c>
    </row>
    <row r="32" spans="1:18">
      <c r="A32" s="22">
        <v>44106.25</v>
      </c>
      <c r="B32" s="1">
        <f>Estação!C43</f>
        <v>26.6</v>
      </c>
      <c r="C32" s="1">
        <v>36</v>
      </c>
      <c r="D32" s="1">
        <f>Estação!D43</f>
        <v>20.72</v>
      </c>
      <c r="E32" s="1">
        <f>Estação!E43</f>
        <v>0.37</v>
      </c>
      <c r="F32" s="1">
        <f>Estação!F43</f>
        <v>1.4</v>
      </c>
      <c r="G32" s="1">
        <f>Estação!G43</f>
        <v>5.41</v>
      </c>
      <c r="H32" s="1">
        <f>Estação!H43</f>
        <v>6.81</v>
      </c>
      <c r="I32" s="1">
        <f>Estação!I43</f>
        <v>4.51</v>
      </c>
      <c r="J32" s="1">
        <f>Estação!J43</f>
        <v>32</v>
      </c>
      <c r="K32" s="106"/>
      <c r="L32" s="1">
        <f>Estação!L43</f>
        <v>24.6</v>
      </c>
      <c r="M32" s="1">
        <f>Estação!M43</f>
        <v>72.5</v>
      </c>
      <c r="N32" s="1">
        <f>Estação!N43</f>
        <v>1009</v>
      </c>
      <c r="O32" s="1">
        <f>Estação!O43</f>
        <v>33</v>
      </c>
      <c r="P32" s="1">
        <f>Estação!P43</f>
        <v>3</v>
      </c>
      <c r="Q32" s="1">
        <f>Estação!Q43</f>
        <v>121.48</v>
      </c>
      <c r="R32" s="1">
        <f>Estação!R43</f>
        <v>0</v>
      </c>
    </row>
    <row r="33" spans="1:18">
      <c r="A33" s="22">
        <v>44106.291666666664</v>
      </c>
      <c r="B33" s="1">
        <f>Estação!C44</f>
        <v>26.6</v>
      </c>
      <c r="C33" s="1">
        <v>36</v>
      </c>
      <c r="D33" s="1">
        <f>Estação!D44</f>
        <v>22.15</v>
      </c>
      <c r="E33" s="1">
        <f>Estação!E44</f>
        <v>0.41</v>
      </c>
      <c r="F33" s="1">
        <f>Estação!F44</f>
        <v>2.4300000000000002</v>
      </c>
      <c r="G33" s="1">
        <f>Estação!G44</f>
        <v>6.34</v>
      </c>
      <c r="H33" s="1">
        <f>Estação!H44</f>
        <v>8.77</v>
      </c>
      <c r="I33" s="1">
        <f>Estação!I44</f>
        <v>3.52</v>
      </c>
      <c r="J33" s="1">
        <f>Estação!J44</f>
        <v>34</v>
      </c>
      <c r="K33" s="106"/>
      <c r="L33" s="1">
        <f>Estação!L44</f>
        <v>25.5</v>
      </c>
      <c r="M33" s="1">
        <f>Estação!M44</f>
        <v>64.7</v>
      </c>
      <c r="N33" s="1">
        <f>Estação!N44</f>
        <v>1009.7</v>
      </c>
      <c r="O33" s="1">
        <f>Estação!O44</f>
        <v>232</v>
      </c>
      <c r="P33" s="1">
        <f>Estação!P44</f>
        <v>3.49</v>
      </c>
      <c r="Q33" s="1">
        <f>Estação!Q44</f>
        <v>118.76</v>
      </c>
      <c r="R33" s="1">
        <f>Estação!R44</f>
        <v>0</v>
      </c>
    </row>
    <row r="34" spans="1:18">
      <c r="A34" s="22">
        <v>44106.333333333336</v>
      </c>
      <c r="B34" s="1">
        <f>Estação!C45</f>
        <v>26.3</v>
      </c>
      <c r="C34" s="1">
        <v>36</v>
      </c>
      <c r="D34" s="1">
        <f>Estação!D45</f>
        <v>28.28</v>
      </c>
      <c r="E34" s="1">
        <f>Estação!E45</f>
        <v>0.41</v>
      </c>
      <c r="F34" s="1">
        <f>Estação!F45</f>
        <v>2.73</v>
      </c>
      <c r="G34" s="1">
        <f>Estação!G45</f>
        <v>4.3600000000000003</v>
      </c>
      <c r="H34" s="1">
        <f>Estação!H45</f>
        <v>7.09</v>
      </c>
      <c r="I34" s="1">
        <f>Estação!I45</f>
        <v>3.05</v>
      </c>
      <c r="J34" s="1">
        <f>Estação!J45</f>
        <v>38</v>
      </c>
      <c r="K34" s="106"/>
      <c r="L34" s="1">
        <f>Estação!L45</f>
        <v>27.5</v>
      </c>
      <c r="M34" s="1">
        <f>Estação!M45</f>
        <v>56</v>
      </c>
      <c r="N34" s="1">
        <f>Estação!N45</f>
        <v>1010.1</v>
      </c>
      <c r="O34" s="1">
        <f>Estação!O45</f>
        <v>500</v>
      </c>
      <c r="P34" s="1">
        <f>Estação!P45</f>
        <v>4.62</v>
      </c>
      <c r="Q34" s="1">
        <f>Estação!Q45</f>
        <v>110.7</v>
      </c>
      <c r="R34" s="1">
        <f>Estação!R45</f>
        <v>0</v>
      </c>
    </row>
    <row r="35" spans="1:18">
      <c r="A35" s="22">
        <v>44106.375</v>
      </c>
      <c r="B35" s="1">
        <f>Estação!C46</f>
        <v>25.9</v>
      </c>
      <c r="C35" s="1">
        <v>36</v>
      </c>
      <c r="D35" s="1">
        <f>Estação!D46</f>
        <v>32.71</v>
      </c>
      <c r="E35" s="1">
        <f>Estação!E46</f>
        <v>0.4</v>
      </c>
      <c r="F35" s="1">
        <f>Estação!F46</f>
        <v>3.47</v>
      </c>
      <c r="G35" s="1">
        <f>Estação!G46</f>
        <v>4.17</v>
      </c>
      <c r="H35" s="1">
        <f>Estação!H46</f>
        <v>7.64</v>
      </c>
      <c r="I35" s="1">
        <f>Estação!I46</f>
        <v>3.1</v>
      </c>
      <c r="J35" s="1">
        <f>Estação!J46</f>
        <v>40</v>
      </c>
      <c r="K35" s="106"/>
      <c r="L35" s="1">
        <f>Estação!L46</f>
        <v>29.7</v>
      </c>
      <c r="M35" s="1">
        <f>Estação!M46</f>
        <v>48.3</v>
      </c>
      <c r="N35" s="1">
        <f>Estação!N46</f>
        <v>1010.3</v>
      </c>
      <c r="O35" s="1">
        <f>Estação!O46</f>
        <v>746</v>
      </c>
      <c r="P35" s="1">
        <f>Estação!P46</f>
        <v>5.19</v>
      </c>
      <c r="Q35" s="1">
        <f>Estação!Q46</f>
        <v>103.25</v>
      </c>
      <c r="R35" s="1">
        <f>Estação!R46</f>
        <v>0</v>
      </c>
    </row>
    <row r="36" spans="1:18">
      <c r="A36" s="22">
        <v>44106.416666666664</v>
      </c>
      <c r="B36" s="1">
        <f>Estação!C47</f>
        <v>25.8</v>
      </c>
      <c r="C36" s="1">
        <v>36</v>
      </c>
      <c r="D36" s="1">
        <f>Estação!D47</f>
        <v>37.520000000000003</v>
      </c>
      <c r="E36" s="1">
        <f>Estação!E47</f>
        <v>0.4</v>
      </c>
      <c r="F36" s="1">
        <f>Estação!F47</f>
        <v>2.2000000000000002</v>
      </c>
      <c r="G36" s="1">
        <f>Estação!G47</f>
        <v>3.4</v>
      </c>
      <c r="H36" s="1">
        <f>Estação!H47</f>
        <v>5.6</v>
      </c>
      <c r="I36" s="1">
        <f>Estação!I47</f>
        <v>3.27</v>
      </c>
      <c r="J36" s="1">
        <f>Estação!J47</f>
        <v>41</v>
      </c>
      <c r="K36" s="106"/>
      <c r="L36" s="1">
        <f>Estação!L47</f>
        <v>31.3</v>
      </c>
      <c r="M36" s="1">
        <f>Estação!M47</f>
        <v>42.2</v>
      </c>
      <c r="N36" s="1">
        <f>Estação!N47</f>
        <v>1010</v>
      </c>
      <c r="O36" s="1">
        <f>Estação!O47</f>
        <v>925</v>
      </c>
      <c r="P36" s="1">
        <f>Estação!P47</f>
        <v>5.42</v>
      </c>
      <c r="Q36" s="1">
        <f>Estação!Q47</f>
        <v>85.46</v>
      </c>
      <c r="R36" s="1">
        <f>Estação!R47</f>
        <v>0</v>
      </c>
    </row>
    <row r="37" spans="1:18">
      <c r="A37" s="22">
        <v>44106.458333333336</v>
      </c>
      <c r="B37" s="107"/>
      <c r="C37" s="1">
        <v>36</v>
      </c>
      <c r="D37" s="1">
        <f>Estação!D48</f>
        <v>37.165374999999997</v>
      </c>
      <c r="E37" s="1">
        <f>Estação!E48</f>
        <v>0.38286500000000001</v>
      </c>
      <c r="F37" s="1">
        <f>Estação!F48</f>
        <v>1.608519</v>
      </c>
      <c r="G37" s="1">
        <f>Estação!G48</f>
        <v>2.2089180000000002</v>
      </c>
      <c r="H37" s="1">
        <f>Estação!H48</f>
        <v>3.8174380000000001</v>
      </c>
      <c r="I37" s="1">
        <f>Estação!I48</f>
        <v>3.1332450000000001</v>
      </c>
      <c r="J37" s="1">
        <f>Estação!J48</f>
        <v>32</v>
      </c>
      <c r="K37" s="106"/>
      <c r="L37" s="107"/>
      <c r="M37" s="107"/>
      <c r="N37" s="107"/>
      <c r="O37" s="107"/>
      <c r="P37" s="107"/>
      <c r="Q37" s="107"/>
      <c r="R37" s="107"/>
    </row>
    <row r="38" spans="1:18">
      <c r="A38" s="22">
        <v>44106.5</v>
      </c>
      <c r="B38" s="107"/>
      <c r="C38" s="1">
        <v>36</v>
      </c>
      <c r="D38" s="1">
        <f>Estação!D49</f>
        <v>34.811176000000003</v>
      </c>
      <c r="E38" s="1">
        <f>Estação!E49</f>
        <v>0.418211</v>
      </c>
      <c r="F38" s="1">
        <f>Estação!F49</f>
        <v>2.6330420000000001</v>
      </c>
      <c r="G38" s="1">
        <f>Estação!G49</f>
        <v>2.4453740000000002</v>
      </c>
      <c r="H38" s="1">
        <f>Estação!H49</f>
        <v>5.0784149999999997</v>
      </c>
      <c r="I38" s="1">
        <f>Estação!I49</f>
        <v>3.3314110000000001</v>
      </c>
      <c r="J38" s="1">
        <f>Estação!J49</f>
        <v>33</v>
      </c>
      <c r="K38" s="106"/>
      <c r="L38" s="107"/>
      <c r="M38" s="107"/>
      <c r="N38" s="107"/>
      <c r="O38" s="107"/>
      <c r="P38" s="107"/>
      <c r="Q38" s="107"/>
      <c r="R38" s="107"/>
    </row>
    <row r="39" spans="1:18">
      <c r="A39" s="22">
        <v>44106.541666666664</v>
      </c>
      <c r="B39" s="118"/>
      <c r="C39" s="1">
        <v>36</v>
      </c>
      <c r="D39" s="1">
        <f>Estação!D50</f>
        <v>34.897902999999999</v>
      </c>
      <c r="E39" s="1">
        <f>Estação!E50</f>
        <v>0.38834400000000002</v>
      </c>
      <c r="F39" s="1">
        <f>Estação!F50</f>
        <v>2.0121549999999999</v>
      </c>
      <c r="G39" s="1">
        <f>Estação!G50</f>
        <v>2.0064320000000002</v>
      </c>
      <c r="H39" s="1">
        <f>Estação!H50</f>
        <v>4.018586</v>
      </c>
      <c r="I39" s="1">
        <f>Estação!I50</f>
        <v>3.014243</v>
      </c>
      <c r="J39" s="1">
        <f>Estação!J50</f>
        <v>29</v>
      </c>
      <c r="K39" s="106"/>
      <c r="L39" s="118"/>
      <c r="M39" s="118"/>
      <c r="N39" s="118"/>
      <c r="O39" s="118"/>
      <c r="P39" s="118"/>
      <c r="Q39" s="118"/>
      <c r="R39" s="118"/>
    </row>
    <row r="40" spans="1:18">
      <c r="A40" s="22">
        <v>44106.583333333336</v>
      </c>
      <c r="B40" s="1">
        <f>Estação!C51</f>
        <v>26.4</v>
      </c>
      <c r="C40" s="1">
        <v>36</v>
      </c>
      <c r="D40" s="1">
        <f>Estação!D51</f>
        <v>34.4</v>
      </c>
      <c r="E40" s="1">
        <f>Estação!E51</f>
        <v>0.43</v>
      </c>
      <c r="F40" s="1">
        <f>Estação!F51</f>
        <v>1.96</v>
      </c>
      <c r="G40" s="1">
        <f>Estação!G51</f>
        <v>2.06</v>
      </c>
      <c r="H40" s="1">
        <f>Estação!H51</f>
        <v>4.0199999999999996</v>
      </c>
      <c r="I40" s="1">
        <f>Estação!I51</f>
        <v>3.78</v>
      </c>
      <c r="J40" s="1">
        <f>Estação!J51</f>
        <v>23</v>
      </c>
      <c r="K40" s="106"/>
      <c r="L40" s="1">
        <f>Estação!L51</f>
        <v>31</v>
      </c>
      <c r="M40" s="1">
        <f>Estação!M51</f>
        <v>52.2</v>
      </c>
      <c r="N40" s="1">
        <f>Estação!N51</f>
        <v>1006.4</v>
      </c>
      <c r="O40" s="1">
        <f>Estação!O51</f>
        <v>793</v>
      </c>
      <c r="P40" s="1">
        <f>Estação!P51</f>
        <v>4.6900000000000004</v>
      </c>
      <c r="Q40" s="1">
        <f>Estação!Q51</f>
        <v>58.04</v>
      </c>
      <c r="R40" s="1">
        <f>Estação!R51</f>
        <v>0</v>
      </c>
    </row>
    <row r="41" spans="1:18">
      <c r="A41" s="22">
        <v>44106.625</v>
      </c>
      <c r="B41" s="1">
        <f>Estação!C52</f>
        <v>26.6</v>
      </c>
      <c r="C41" s="1">
        <v>36</v>
      </c>
      <c r="D41" s="1">
        <f>Estação!D52</f>
        <v>33.96</v>
      </c>
      <c r="E41" s="1">
        <f>Estação!E52</f>
        <v>0.42</v>
      </c>
      <c r="F41" s="1">
        <f>Estação!F52</f>
        <v>2.0299999999999998</v>
      </c>
      <c r="G41" s="1">
        <f>Estação!G52</f>
        <v>2.57</v>
      </c>
      <c r="H41" s="1">
        <f>Estação!H52</f>
        <v>4.59</v>
      </c>
      <c r="I41" s="1">
        <f>Estação!I52</f>
        <v>5.31</v>
      </c>
      <c r="J41" s="1">
        <f>Estação!J52</f>
        <v>27</v>
      </c>
      <c r="K41" s="106"/>
      <c r="L41" s="1">
        <f>Estação!L52</f>
        <v>30.7</v>
      </c>
      <c r="M41" s="1">
        <f>Estação!M52</f>
        <v>54.7</v>
      </c>
      <c r="N41" s="1">
        <f>Estação!N52</f>
        <v>1006</v>
      </c>
      <c r="O41" s="1">
        <f>Estação!O52</f>
        <v>596</v>
      </c>
      <c r="P41" s="1">
        <f>Estação!P52</f>
        <v>4.62</v>
      </c>
      <c r="Q41" s="1">
        <f>Estação!Q52</f>
        <v>55.25</v>
      </c>
      <c r="R41" s="1">
        <f>Estação!R52</f>
        <v>0</v>
      </c>
    </row>
    <row r="42" spans="1:18">
      <c r="A42" s="22">
        <v>44106.666666666664</v>
      </c>
      <c r="B42" s="1">
        <f>Estação!C53</f>
        <v>26.2</v>
      </c>
      <c r="C42" s="1">
        <v>36</v>
      </c>
      <c r="D42" s="1">
        <f>Estação!D53</f>
        <v>34.130000000000003</v>
      </c>
      <c r="E42" s="1">
        <f>Estação!E53</f>
        <v>0.44</v>
      </c>
      <c r="F42" s="1">
        <f>Estação!F53</f>
        <v>1.91</v>
      </c>
      <c r="G42" s="1">
        <f>Estação!G53</f>
        <v>2.93</v>
      </c>
      <c r="H42" s="1">
        <f>Estação!H53</f>
        <v>4.84</v>
      </c>
      <c r="I42" s="1">
        <f>Estação!I53</f>
        <v>3.66</v>
      </c>
      <c r="J42" s="1">
        <f>Estação!J53</f>
        <v>25</v>
      </c>
      <c r="K42" s="106"/>
      <c r="L42" s="1">
        <f>Estação!L53</f>
        <v>29.9</v>
      </c>
      <c r="M42" s="1">
        <f>Estação!M53</f>
        <v>59</v>
      </c>
      <c r="N42" s="1">
        <f>Estação!N53</f>
        <v>1005.9</v>
      </c>
      <c r="O42" s="1">
        <f>Estação!O53</f>
        <v>357</v>
      </c>
      <c r="P42" s="1">
        <f>Estação!P53</f>
        <v>4.7300000000000004</v>
      </c>
      <c r="Q42" s="1">
        <f>Estação!Q53</f>
        <v>50.45</v>
      </c>
      <c r="R42" s="1">
        <f>Estação!R53</f>
        <v>0</v>
      </c>
    </row>
    <row r="43" spans="1:18">
      <c r="A43" s="22">
        <v>44106.708333333336</v>
      </c>
      <c r="B43" s="1">
        <f>Estação!C54</f>
        <v>25.6</v>
      </c>
      <c r="C43" s="1">
        <v>36</v>
      </c>
      <c r="D43" s="1">
        <f>Estação!D54</f>
        <v>32.590000000000003</v>
      </c>
      <c r="E43" s="1">
        <f>Estação!E54</f>
        <v>0.48</v>
      </c>
      <c r="F43" s="1">
        <f>Estação!F54</f>
        <v>1.93</v>
      </c>
      <c r="G43" s="1">
        <f>Estação!G54</f>
        <v>3.43</v>
      </c>
      <c r="H43" s="1">
        <f>Estação!H54</f>
        <v>5.37</v>
      </c>
      <c r="I43" s="1">
        <f>Estação!I54</f>
        <v>3.23</v>
      </c>
      <c r="J43" s="1">
        <f>Estação!J54</f>
        <v>29</v>
      </c>
      <c r="K43" s="106"/>
      <c r="L43" s="1">
        <f>Estação!L54</f>
        <v>28.6</v>
      </c>
      <c r="M43" s="1">
        <f>Estação!M54</f>
        <v>65.7</v>
      </c>
      <c r="N43" s="1">
        <f>Estação!N54</f>
        <v>1006.4</v>
      </c>
      <c r="O43" s="1">
        <f>Estação!O54</f>
        <v>110</v>
      </c>
      <c r="P43" s="1">
        <f>Estação!P54</f>
        <v>4.54</v>
      </c>
      <c r="Q43" s="1">
        <f>Estação!Q54</f>
        <v>47.41</v>
      </c>
      <c r="R43" s="1">
        <f>Estação!R54</f>
        <v>0</v>
      </c>
    </row>
    <row r="44" spans="1:18">
      <c r="A44" s="22">
        <v>44106.75</v>
      </c>
      <c r="B44" s="1">
        <f>Estação!C55</f>
        <v>25.9</v>
      </c>
      <c r="C44" s="1">
        <v>36</v>
      </c>
      <c r="D44" s="1">
        <f>Estação!D55</f>
        <v>25.78</v>
      </c>
      <c r="E44" s="1">
        <f>Estação!E55</f>
        <v>0.59</v>
      </c>
      <c r="F44" s="1">
        <f>Estação!F55</f>
        <v>2.82</v>
      </c>
      <c r="G44" s="1">
        <f>Estação!G55</f>
        <v>6.87</v>
      </c>
      <c r="H44" s="1">
        <f>Estação!H55</f>
        <v>9.69</v>
      </c>
      <c r="I44" s="1">
        <f>Estação!I55</f>
        <v>3.23</v>
      </c>
      <c r="J44" s="1">
        <f>Estação!J55</f>
        <v>33</v>
      </c>
      <c r="K44" s="106"/>
      <c r="L44" s="1">
        <f>Estação!L55</f>
        <v>28</v>
      </c>
      <c r="M44" s="1">
        <f>Estação!M55</f>
        <v>68</v>
      </c>
      <c r="N44" s="1">
        <f>Estação!N55</f>
        <v>1007.1</v>
      </c>
      <c r="O44" s="1">
        <f>Estação!O55</f>
        <v>6</v>
      </c>
      <c r="P44" s="1">
        <f>Estação!P55</f>
        <v>3.07</v>
      </c>
      <c r="Q44" s="1">
        <f>Estação!Q55</f>
        <v>60.03</v>
      </c>
      <c r="R44" s="1">
        <f>Estação!R55</f>
        <v>0</v>
      </c>
    </row>
    <row r="45" spans="1:18">
      <c r="A45" s="22">
        <v>44106.791666666664</v>
      </c>
      <c r="B45" s="1">
        <f>Estação!C56</f>
        <v>25.9</v>
      </c>
      <c r="C45" s="1">
        <v>36</v>
      </c>
      <c r="D45" s="1">
        <f>Estação!D56</f>
        <v>27</v>
      </c>
      <c r="E45" s="1">
        <f>Estação!E56</f>
        <v>0.48</v>
      </c>
      <c r="F45" s="1">
        <f>Estação!F56</f>
        <v>1.4</v>
      </c>
      <c r="G45" s="1">
        <f>Estação!G56</f>
        <v>5.32</v>
      </c>
      <c r="H45" s="1">
        <f>Estação!H56</f>
        <v>6.72</v>
      </c>
      <c r="I45" s="1">
        <f>Estação!I56</f>
        <v>3.14</v>
      </c>
      <c r="J45" s="1">
        <f>Estação!J56</f>
        <v>29</v>
      </c>
      <c r="K45" s="106"/>
      <c r="L45" s="1">
        <f>Estação!L56</f>
        <v>27.8</v>
      </c>
      <c r="M45" s="1">
        <f>Estação!M56</f>
        <v>70.099999999999994</v>
      </c>
      <c r="N45" s="1">
        <f>Estação!N56</f>
        <v>1008</v>
      </c>
      <c r="O45" s="1">
        <f>Estação!O56</f>
        <v>2</v>
      </c>
      <c r="P45" s="1">
        <f>Estação!P56</f>
        <v>3.09</v>
      </c>
      <c r="Q45" s="1">
        <f>Estação!Q56</f>
        <v>55.65</v>
      </c>
      <c r="R45" s="1">
        <f>Estação!R56</f>
        <v>0</v>
      </c>
    </row>
    <row r="46" spans="1:18">
      <c r="A46" s="22">
        <v>44106.833333333336</v>
      </c>
      <c r="B46" s="1">
        <f>Estação!C57</f>
        <v>26</v>
      </c>
      <c r="C46" s="1">
        <v>36</v>
      </c>
      <c r="D46" s="1">
        <f>Estação!D57</f>
        <v>28.84</v>
      </c>
      <c r="E46" s="1">
        <f>Estação!E57</f>
        <v>0.44</v>
      </c>
      <c r="F46" s="1">
        <f>Estação!F57</f>
        <v>1.1200000000000001</v>
      </c>
      <c r="G46" s="1">
        <f>Estação!G57</f>
        <v>3.69</v>
      </c>
      <c r="H46" s="1">
        <f>Estação!H57</f>
        <v>4.8099999999999996</v>
      </c>
      <c r="I46" s="1">
        <f>Estação!I57</f>
        <v>3.25</v>
      </c>
      <c r="J46" s="1">
        <f>Estação!J57</f>
        <v>25</v>
      </c>
      <c r="K46" s="106"/>
      <c r="L46" s="1">
        <f>Estação!L57</f>
        <v>27.5</v>
      </c>
      <c r="M46" s="1">
        <f>Estação!M57</f>
        <v>71.400000000000006</v>
      </c>
      <c r="N46" s="1">
        <f>Estação!N57</f>
        <v>1009</v>
      </c>
      <c r="O46" s="1">
        <f>Estação!O57</f>
        <v>2</v>
      </c>
      <c r="P46" s="1">
        <f>Estação!P57</f>
        <v>3.41</v>
      </c>
      <c r="Q46" s="1">
        <f>Estação!Q57</f>
        <v>55.74</v>
      </c>
      <c r="R46" s="1">
        <f>Estação!R57</f>
        <v>0</v>
      </c>
    </row>
    <row r="47" spans="1:18">
      <c r="A47" s="22">
        <v>44106.875</v>
      </c>
      <c r="B47" s="1">
        <f>Estação!C58</f>
        <v>26</v>
      </c>
      <c r="C47" s="1">
        <v>36</v>
      </c>
      <c r="D47" s="1">
        <f>Estação!D58</f>
        <v>28.79</v>
      </c>
      <c r="E47" s="1">
        <f>Estação!E58</f>
        <v>0.43</v>
      </c>
      <c r="F47" s="1">
        <f>Estação!F58</f>
        <v>1.1499999999999999</v>
      </c>
      <c r="G47" s="1">
        <f>Estação!G58</f>
        <v>2.78</v>
      </c>
      <c r="H47" s="1">
        <f>Estação!H58</f>
        <v>3.93</v>
      </c>
      <c r="I47" s="1">
        <f>Estação!I58</f>
        <v>3.51</v>
      </c>
      <c r="J47" s="1">
        <f>Estação!J58</f>
        <v>32</v>
      </c>
      <c r="K47" s="106"/>
      <c r="L47" s="1">
        <f>Estação!L58</f>
        <v>27.4</v>
      </c>
      <c r="M47" s="1">
        <f>Estação!M58</f>
        <v>73.2</v>
      </c>
      <c r="N47" s="1">
        <f>Estação!N58</f>
        <v>1009.9</v>
      </c>
      <c r="O47" s="1">
        <f>Estação!O58</f>
        <v>3</v>
      </c>
      <c r="P47" s="1">
        <f>Estação!P58</f>
        <v>3.68</v>
      </c>
      <c r="Q47" s="1">
        <f>Estação!Q58</f>
        <v>52.53</v>
      </c>
      <c r="R47" s="1">
        <f>Estação!R58</f>
        <v>0</v>
      </c>
    </row>
    <row r="48" spans="1:18">
      <c r="A48" s="22">
        <v>44106.916666666664</v>
      </c>
      <c r="B48" s="1">
        <f>Estação!C59</f>
        <v>26.1</v>
      </c>
      <c r="C48" s="1">
        <v>36</v>
      </c>
      <c r="D48" s="1">
        <f>Estação!D59</f>
        <v>28.62</v>
      </c>
      <c r="E48" s="1">
        <f>Estação!E59</f>
        <v>0.4</v>
      </c>
      <c r="F48" s="1">
        <f>Estação!F59</f>
        <v>1.18</v>
      </c>
      <c r="G48" s="1">
        <f>Estação!G59</f>
        <v>1.77</v>
      </c>
      <c r="H48" s="1">
        <f>Estação!H59</f>
        <v>2.95</v>
      </c>
      <c r="I48" s="1">
        <f>Estação!I59</f>
        <v>3.38</v>
      </c>
      <c r="J48" s="1">
        <f>Estação!J59</f>
        <v>32</v>
      </c>
      <c r="K48" s="106"/>
      <c r="L48" s="1">
        <f>Estação!L59</f>
        <v>27.3</v>
      </c>
      <c r="M48" s="1">
        <f>Estação!M59</f>
        <v>75.2</v>
      </c>
      <c r="N48" s="1">
        <f>Estação!N59</f>
        <v>1010.5</v>
      </c>
      <c r="O48" s="1">
        <f>Estação!O59</f>
        <v>2</v>
      </c>
      <c r="P48" s="1">
        <f>Estação!P59</f>
        <v>3.13</v>
      </c>
      <c r="Q48" s="1">
        <f>Estação!Q59</f>
        <v>55.32</v>
      </c>
      <c r="R48" s="1">
        <f>Estação!R59</f>
        <v>0</v>
      </c>
    </row>
    <row r="49" spans="1:18">
      <c r="A49" s="22">
        <v>44106.958333333336</v>
      </c>
      <c r="B49" s="1">
        <f>Estação!C60</f>
        <v>26.3</v>
      </c>
      <c r="C49" s="1">
        <v>36</v>
      </c>
      <c r="D49" s="1">
        <f>Estação!D60</f>
        <v>27.54</v>
      </c>
      <c r="E49" s="1">
        <f>Estação!E60</f>
        <v>0.38</v>
      </c>
      <c r="F49" s="1">
        <f>Estação!F60</f>
        <v>1.19</v>
      </c>
      <c r="G49" s="1">
        <f>Estação!G60</f>
        <v>1.49</v>
      </c>
      <c r="H49" s="1">
        <f>Estação!H60</f>
        <v>2.68</v>
      </c>
      <c r="I49" s="1">
        <f>Estação!I60</f>
        <v>3.26</v>
      </c>
      <c r="J49" s="1">
        <f>Estação!J60</f>
        <v>28</v>
      </c>
      <c r="K49" s="106"/>
      <c r="L49" s="1">
        <f>Estação!L60</f>
        <v>27.2</v>
      </c>
      <c r="M49" s="1">
        <f>Estação!M60</f>
        <v>74.3</v>
      </c>
      <c r="N49" s="1">
        <f>Estação!N60</f>
        <v>1010.6</v>
      </c>
      <c r="O49" s="1">
        <f>Estação!O60</f>
        <v>2</v>
      </c>
      <c r="P49" s="1">
        <f>Estação!P60</f>
        <v>2.99</v>
      </c>
      <c r="Q49" s="1">
        <f>Estação!Q60</f>
        <v>55.27</v>
      </c>
      <c r="R49" s="1">
        <f>Estação!R60</f>
        <v>0</v>
      </c>
    </row>
    <row r="50" spans="1:18">
      <c r="A50" s="22">
        <v>44106</v>
      </c>
      <c r="B50" s="1">
        <f>Estação!C69</f>
        <v>26.2</v>
      </c>
      <c r="C50" s="1">
        <v>36</v>
      </c>
      <c r="D50" s="1">
        <f>Estação!D69</f>
        <v>31.53</v>
      </c>
      <c r="E50" s="1">
        <f>Estação!E69</f>
        <v>0.36</v>
      </c>
      <c r="F50" s="1">
        <f>Estação!F69</f>
        <v>1.06</v>
      </c>
      <c r="G50" s="1">
        <f>Estação!G69</f>
        <v>1.04</v>
      </c>
      <c r="H50" s="1">
        <f>Estação!H69</f>
        <v>2.1</v>
      </c>
      <c r="I50" s="1">
        <f>Estação!I69</f>
        <v>3.27</v>
      </c>
      <c r="J50" s="1">
        <f>Estação!J69</f>
        <v>25</v>
      </c>
      <c r="K50" s="106"/>
      <c r="L50" s="1">
        <f>Estação!L69</f>
        <v>27.2</v>
      </c>
      <c r="M50" s="1">
        <f>Estação!M69</f>
        <v>72.3</v>
      </c>
      <c r="N50" s="1">
        <f>Estação!N69</f>
        <v>1010.4</v>
      </c>
      <c r="O50" s="1">
        <f>Estação!O69</f>
        <v>3</v>
      </c>
      <c r="P50" s="1">
        <f>Estação!P69</f>
        <v>3.35</v>
      </c>
      <c r="Q50" s="1">
        <f>Estação!Q69</f>
        <v>60.79</v>
      </c>
      <c r="R50" s="1">
        <f>Estação!R69</f>
        <v>0</v>
      </c>
    </row>
    <row r="51" spans="1:18">
      <c r="A51" s="22">
        <v>44107.041666666664</v>
      </c>
      <c r="B51" s="1">
        <f>Estação!C70</f>
        <v>26.3</v>
      </c>
      <c r="C51" s="1">
        <v>36</v>
      </c>
      <c r="D51" s="1">
        <f>Estação!D70</f>
        <v>34.81</v>
      </c>
      <c r="E51" s="1">
        <f>Estação!E70</f>
        <v>0.25</v>
      </c>
      <c r="F51" s="1">
        <f>Estação!F70</f>
        <v>2.0299999999999998</v>
      </c>
      <c r="G51" s="1">
        <f>Estação!G70</f>
        <v>0.85</v>
      </c>
      <c r="H51" s="1">
        <f>Estação!H70</f>
        <v>2.88</v>
      </c>
      <c r="I51" s="1">
        <f>Estação!I70</f>
        <v>3.26</v>
      </c>
      <c r="J51" s="1">
        <f>Estação!J70</f>
        <v>39</v>
      </c>
      <c r="K51" s="106"/>
      <c r="L51" s="1">
        <f>Estação!L70</f>
        <v>27.1</v>
      </c>
      <c r="M51" s="1">
        <f>Estação!M70</f>
        <v>71.7</v>
      </c>
      <c r="N51" s="1">
        <f>Estação!N70</f>
        <v>1009.8</v>
      </c>
      <c r="O51" s="1">
        <f>Estação!O70</f>
        <v>2</v>
      </c>
      <c r="P51" s="1">
        <f>Estação!P70</f>
        <v>3.56</v>
      </c>
      <c r="Q51" s="1">
        <f>Estação!Q70</f>
        <v>59.12</v>
      </c>
      <c r="R51" s="1">
        <f>Estação!R70</f>
        <v>0</v>
      </c>
    </row>
    <row r="52" spans="1:18">
      <c r="A52" s="22">
        <v>44107.083333333336</v>
      </c>
      <c r="B52" s="1">
        <f>Estação!C71</f>
        <v>26.2</v>
      </c>
      <c r="C52" s="1">
        <v>36</v>
      </c>
      <c r="D52" s="1">
        <f>Estação!D71</f>
        <v>35.950000000000003</v>
      </c>
      <c r="E52" s="1">
        <f>Estação!E71</f>
        <v>0.26</v>
      </c>
      <c r="F52" s="1">
        <f>Estação!F71</f>
        <v>1.18</v>
      </c>
      <c r="G52" s="1">
        <f>Estação!G71</f>
        <v>0.3</v>
      </c>
      <c r="H52" s="1">
        <f>Estação!H71</f>
        <v>1.48</v>
      </c>
      <c r="I52" s="1">
        <f>Estação!I71</f>
        <v>3.17</v>
      </c>
      <c r="J52" s="1">
        <f>Estação!J71</f>
        <v>34</v>
      </c>
      <c r="K52" s="106"/>
      <c r="L52" s="1">
        <f>Estação!L71</f>
        <v>26.9</v>
      </c>
      <c r="M52" s="1">
        <f>Estação!M71</f>
        <v>73.099999999999994</v>
      </c>
      <c r="N52" s="1">
        <f>Estação!N71</f>
        <v>1009.3</v>
      </c>
      <c r="O52" s="1">
        <f>Estação!O71</f>
        <v>2</v>
      </c>
      <c r="P52" s="1">
        <f>Estação!P71</f>
        <v>3.48</v>
      </c>
      <c r="Q52" s="1">
        <f>Estação!Q71</f>
        <v>61.28</v>
      </c>
      <c r="R52" s="1">
        <f>Estação!R71</f>
        <v>0</v>
      </c>
    </row>
    <row r="53" spans="1:18">
      <c r="A53" s="22">
        <v>44107.125</v>
      </c>
      <c r="B53" s="1">
        <f>Estação!C72</f>
        <v>26.3</v>
      </c>
      <c r="C53" s="1">
        <v>36</v>
      </c>
      <c r="D53" s="1">
        <f>Estação!D72</f>
        <v>36.83</v>
      </c>
      <c r="E53" s="1">
        <f>Estação!E72</f>
        <v>0.24</v>
      </c>
      <c r="F53" s="1">
        <f>Estação!F72</f>
        <v>1.04</v>
      </c>
      <c r="G53" s="1">
        <f>Estação!G72</f>
        <v>0.17</v>
      </c>
      <c r="H53" s="1">
        <f>Estação!H72</f>
        <v>1.21</v>
      </c>
      <c r="I53" s="1">
        <f>Estação!I72</f>
        <v>3.48</v>
      </c>
      <c r="J53" s="1">
        <f>Estação!J72</f>
        <v>27</v>
      </c>
      <c r="K53" s="106"/>
      <c r="L53" s="1">
        <f>Estação!L72</f>
        <v>27</v>
      </c>
      <c r="M53" s="1">
        <f>Estação!M72</f>
        <v>69.8</v>
      </c>
      <c r="N53" s="1">
        <f>Estação!N72</f>
        <v>1009.1</v>
      </c>
      <c r="O53" s="1">
        <f>Estação!O72</f>
        <v>3</v>
      </c>
      <c r="P53" s="1">
        <f>Estação!P72</f>
        <v>3.97</v>
      </c>
      <c r="Q53" s="1">
        <f>Estação!Q72</f>
        <v>68.7</v>
      </c>
      <c r="R53" s="1">
        <f>Estação!R72</f>
        <v>0</v>
      </c>
    </row>
    <row r="54" spans="1:18">
      <c r="A54" s="22">
        <v>44107.166666666664</v>
      </c>
      <c r="B54" s="1">
        <f>Estação!C73</f>
        <v>26.4</v>
      </c>
      <c r="C54" s="1">
        <v>36</v>
      </c>
      <c r="D54" s="1">
        <f>Estação!D73</f>
        <v>36.4</v>
      </c>
      <c r="E54" s="1">
        <f>Estação!E73</f>
        <v>0.24</v>
      </c>
      <c r="F54" s="1">
        <f>Estação!F73</f>
        <v>1.03</v>
      </c>
      <c r="G54" s="1">
        <f>Estação!G73</f>
        <v>0.17</v>
      </c>
      <c r="H54" s="1">
        <f>Estação!H73</f>
        <v>1.2</v>
      </c>
      <c r="I54" s="1">
        <f>Estação!I73</f>
        <v>3.72</v>
      </c>
      <c r="J54" s="1">
        <f>Estação!J73</f>
        <v>30</v>
      </c>
      <c r="K54" s="106"/>
      <c r="L54" s="1">
        <f>Estação!L73</f>
        <v>26.8</v>
      </c>
      <c r="M54" s="1">
        <f>Estação!M73</f>
        <v>70.8</v>
      </c>
      <c r="N54" s="1">
        <f>Estação!N73</f>
        <v>1009.3</v>
      </c>
      <c r="O54" s="1">
        <f>Estação!O73</f>
        <v>2</v>
      </c>
      <c r="P54" s="1">
        <f>Estação!P73</f>
        <v>3.05</v>
      </c>
      <c r="Q54" s="1">
        <f>Estação!Q73</f>
        <v>78.709999999999994</v>
      </c>
      <c r="R54" s="1">
        <f>Estação!R73</f>
        <v>0</v>
      </c>
    </row>
    <row r="55" spans="1:18">
      <c r="A55" s="22">
        <v>44107.208333333336</v>
      </c>
      <c r="B55" s="1">
        <f>Estação!C74</f>
        <v>26.4</v>
      </c>
      <c r="C55" s="1">
        <v>36</v>
      </c>
      <c r="D55" s="1">
        <f>Estação!D74</f>
        <v>35.950000000000003</v>
      </c>
      <c r="E55" s="1">
        <f>Estação!E74</f>
        <v>0.25</v>
      </c>
      <c r="F55" s="1">
        <f>Estação!F74</f>
        <v>1.06</v>
      </c>
      <c r="G55" s="1">
        <f>Estação!G74</f>
        <v>0.56999999999999995</v>
      </c>
      <c r="H55" s="1">
        <f>Estação!H74</f>
        <v>1.63</v>
      </c>
      <c r="I55" s="1">
        <f>Estação!I74</f>
        <v>3.63</v>
      </c>
      <c r="J55" s="1">
        <f>Estação!J74</f>
        <v>35</v>
      </c>
      <c r="K55" s="106"/>
      <c r="L55" s="1">
        <f>Estação!L74</f>
        <v>26.6</v>
      </c>
      <c r="M55" s="1">
        <f>Estação!M74</f>
        <v>71.599999999999994</v>
      </c>
      <c r="N55" s="1">
        <f>Estação!N74</f>
        <v>1009.8</v>
      </c>
      <c r="O55" s="1">
        <f>Estação!O74</f>
        <v>2</v>
      </c>
      <c r="P55" s="1">
        <f>Estação!P74</f>
        <v>3.51</v>
      </c>
      <c r="Q55" s="1">
        <f>Estação!Q74</f>
        <v>85.36</v>
      </c>
      <c r="R55" s="1">
        <f>Estação!R74</f>
        <v>0</v>
      </c>
    </row>
    <row r="56" spans="1:18">
      <c r="A56" s="22">
        <v>44107.25</v>
      </c>
      <c r="B56" s="1">
        <f>Estação!C75</f>
        <v>26.5</v>
      </c>
      <c r="C56" s="1">
        <v>36</v>
      </c>
      <c r="D56" s="1">
        <f>Estação!D75</f>
        <v>32.97</v>
      </c>
      <c r="E56" s="1">
        <f>Estação!E75</f>
        <v>0.27</v>
      </c>
      <c r="F56" s="1">
        <f>Estação!F75</f>
        <v>1.24</v>
      </c>
      <c r="G56" s="1">
        <f>Estação!G75</f>
        <v>1.59</v>
      </c>
      <c r="H56" s="1">
        <f>Estação!H75</f>
        <v>2.82</v>
      </c>
      <c r="I56" s="1">
        <f>Estação!I75</f>
        <v>2.97</v>
      </c>
      <c r="J56" s="1">
        <f>Estação!J75</f>
        <v>32</v>
      </c>
      <c r="K56" s="106"/>
      <c r="L56" s="1">
        <f>Estação!L75</f>
        <v>26.3</v>
      </c>
      <c r="M56" s="1">
        <f>Estação!M75</f>
        <v>73.5</v>
      </c>
      <c r="N56" s="1">
        <f>Estação!N75</f>
        <v>1010.4</v>
      </c>
      <c r="O56" s="1">
        <f>Estação!O75</f>
        <v>23</v>
      </c>
      <c r="P56" s="1">
        <f>Estação!P75</f>
        <v>3.33</v>
      </c>
      <c r="Q56" s="1">
        <f>Estação!Q75</f>
        <v>98.96</v>
      </c>
      <c r="R56" s="1">
        <f>Estação!R75</f>
        <v>0</v>
      </c>
    </row>
    <row r="57" spans="1:18">
      <c r="A57" s="22">
        <v>44107.291666666664</v>
      </c>
      <c r="B57" s="1">
        <f>Estação!C76</f>
        <v>26.6</v>
      </c>
      <c r="C57" s="1">
        <v>36</v>
      </c>
      <c r="D57" s="1">
        <f>Estação!D76</f>
        <v>26.55</v>
      </c>
      <c r="E57" s="1">
        <f>Estação!E76</f>
        <v>0.3</v>
      </c>
      <c r="F57" s="1">
        <f>Estação!F76</f>
        <v>1.9</v>
      </c>
      <c r="G57" s="1">
        <f>Estação!G76</f>
        <v>4.7699999999999996</v>
      </c>
      <c r="H57" s="1">
        <f>Estação!H76</f>
        <v>6.66</v>
      </c>
      <c r="I57" s="1">
        <f>Estação!I76</f>
        <v>2.73</v>
      </c>
      <c r="J57" s="1">
        <f>Estação!J76</f>
        <v>37</v>
      </c>
      <c r="K57" s="106"/>
      <c r="L57" s="1">
        <f>Estação!L76</f>
        <v>26</v>
      </c>
      <c r="M57" s="1">
        <f>Estação!M76</f>
        <v>74.099999999999994</v>
      </c>
      <c r="N57" s="1">
        <f>Estação!N76</f>
        <v>1011</v>
      </c>
      <c r="O57" s="1">
        <f>Estação!O76</f>
        <v>114</v>
      </c>
      <c r="P57" s="1">
        <f>Estação!P76</f>
        <v>3.71</v>
      </c>
      <c r="Q57" s="1">
        <f>Estação!Q76</f>
        <v>120.52</v>
      </c>
      <c r="R57" s="1">
        <f>Estação!R76</f>
        <v>0</v>
      </c>
    </row>
    <row r="58" spans="1:18">
      <c r="A58" s="22">
        <v>44107.333333333336</v>
      </c>
      <c r="B58" s="1">
        <f>Estação!C77</f>
        <v>26.4</v>
      </c>
      <c r="C58" s="1">
        <v>36</v>
      </c>
      <c r="D58" s="1">
        <f>Estação!D77</f>
        <v>31.5</v>
      </c>
      <c r="E58" s="1">
        <f>Estação!E77</f>
        <v>0.28999999999999998</v>
      </c>
      <c r="F58" s="1">
        <f>Estação!F77</f>
        <v>1.98</v>
      </c>
      <c r="G58" s="1">
        <f>Estação!G77</f>
        <v>3.21</v>
      </c>
      <c r="H58" s="1">
        <f>Estação!H77</f>
        <v>5.2</v>
      </c>
      <c r="I58" s="1">
        <f>Estação!I77</f>
        <v>2.82</v>
      </c>
      <c r="J58" s="1">
        <f>Estação!J77</f>
        <v>33</v>
      </c>
      <c r="K58" s="106"/>
      <c r="L58" s="1">
        <f>Estação!L77</f>
        <v>27.2</v>
      </c>
      <c r="M58" s="1">
        <f>Estação!M77</f>
        <v>65.400000000000006</v>
      </c>
      <c r="N58" s="1">
        <f>Estação!N77</f>
        <v>1011.2</v>
      </c>
      <c r="O58" s="1">
        <f>Estação!O77</f>
        <v>463</v>
      </c>
      <c r="P58" s="1">
        <f>Estação!P77</f>
        <v>5.07</v>
      </c>
      <c r="Q58" s="1">
        <f>Estação!Q77</f>
        <v>112.07</v>
      </c>
      <c r="R58" s="1">
        <f>Estação!R77</f>
        <v>0</v>
      </c>
    </row>
    <row r="59" spans="1:18">
      <c r="A59" s="22">
        <v>44107.375</v>
      </c>
      <c r="B59" s="1">
        <f>Estação!C78</f>
        <v>25.9</v>
      </c>
      <c r="C59" s="1">
        <v>36</v>
      </c>
      <c r="D59" s="1">
        <f>Estação!D78</f>
        <v>36.369999999999997</v>
      </c>
      <c r="E59" s="1">
        <f>Estação!E78</f>
        <v>0.28000000000000003</v>
      </c>
      <c r="F59" s="1">
        <f>Estação!F78</f>
        <v>1.95</v>
      </c>
      <c r="G59" s="1">
        <f>Estação!G78</f>
        <v>2.42</v>
      </c>
      <c r="H59" s="1">
        <f>Estação!H78</f>
        <v>4.38</v>
      </c>
      <c r="I59" s="1">
        <f>Estação!I78</f>
        <v>3.12</v>
      </c>
      <c r="J59" s="1">
        <f>Estação!J78</f>
        <v>37</v>
      </c>
      <c r="K59" s="106"/>
      <c r="L59" s="1">
        <f>Estação!L78</f>
        <v>28.9</v>
      </c>
      <c r="M59" s="1">
        <f>Estação!M78</f>
        <v>54.2</v>
      </c>
      <c r="N59" s="1">
        <f>Estação!N78</f>
        <v>1011.4</v>
      </c>
      <c r="O59" s="1">
        <f>Estação!O78</f>
        <v>688</v>
      </c>
      <c r="P59" s="1">
        <f>Estação!P78</f>
        <v>5.42</v>
      </c>
      <c r="Q59" s="1">
        <f>Estação!Q78</f>
        <v>103.76</v>
      </c>
      <c r="R59" s="1">
        <f>Estação!R78</f>
        <v>0</v>
      </c>
    </row>
    <row r="60" spans="1:18">
      <c r="A60" s="22">
        <v>44107.416666666664</v>
      </c>
      <c r="B60" s="1">
        <f>Estação!C79</f>
        <v>25.6</v>
      </c>
      <c r="C60" s="1">
        <v>36</v>
      </c>
      <c r="D60" s="1">
        <f>Estação!D79</f>
        <v>38.369999999999997</v>
      </c>
      <c r="E60" s="1">
        <f>Estação!E79</f>
        <v>0.28000000000000003</v>
      </c>
      <c r="F60" s="1">
        <f>Estação!F79</f>
        <v>1.89</v>
      </c>
      <c r="G60" s="1">
        <f>Estação!G79</f>
        <v>2.23</v>
      </c>
      <c r="H60" s="1">
        <f>Estação!H79</f>
        <v>4.1100000000000003</v>
      </c>
      <c r="I60" s="1">
        <f>Estação!I79</f>
        <v>3.19</v>
      </c>
      <c r="J60" s="1">
        <f>Estação!J79</f>
        <v>37</v>
      </c>
      <c r="K60" s="106"/>
      <c r="L60" s="1">
        <f>Estação!L79</f>
        <v>30.1</v>
      </c>
      <c r="M60" s="1">
        <f>Estação!M79</f>
        <v>49.2</v>
      </c>
      <c r="N60" s="1">
        <f>Estação!N79</f>
        <v>1011.1</v>
      </c>
      <c r="O60" s="1">
        <f>Estação!O79</f>
        <v>756</v>
      </c>
      <c r="P60" s="1">
        <f>Estação!P79</f>
        <v>4.92</v>
      </c>
      <c r="Q60" s="1">
        <f>Estação!Q79</f>
        <v>83.43</v>
      </c>
      <c r="R60" s="1">
        <f>Estação!R79</f>
        <v>0</v>
      </c>
    </row>
    <row r="61" spans="1:18">
      <c r="A61" s="22">
        <v>44107.458333333336</v>
      </c>
      <c r="B61" s="1">
        <f>Estação!C80</f>
        <v>25.4</v>
      </c>
      <c r="C61" s="1">
        <v>36</v>
      </c>
      <c r="D61" s="1">
        <f>Estação!D80</f>
        <v>39.19</v>
      </c>
      <c r="E61" s="1">
        <f>Estação!E80</f>
        <v>0.27</v>
      </c>
      <c r="F61" s="1">
        <f>Estação!F80</f>
        <v>1.63</v>
      </c>
      <c r="G61" s="1">
        <f>Estação!G80</f>
        <v>1.93</v>
      </c>
      <c r="H61" s="1">
        <f>Estação!H80</f>
        <v>3.56</v>
      </c>
      <c r="I61" s="1">
        <f>Estação!I80</f>
        <v>3.33</v>
      </c>
      <c r="J61" s="1">
        <f>Estação!J80</f>
        <v>36</v>
      </c>
      <c r="K61" s="106"/>
      <c r="L61" s="1">
        <f>Estação!L80</f>
        <v>30.6</v>
      </c>
      <c r="M61" s="1">
        <f>Estação!M80</f>
        <v>45</v>
      </c>
      <c r="N61" s="1">
        <f>Estação!N80</f>
        <v>1010.5</v>
      </c>
      <c r="O61" s="1">
        <f>Estação!O80</f>
        <v>1045</v>
      </c>
      <c r="P61" s="1">
        <f>Estação!P80</f>
        <v>5.72</v>
      </c>
      <c r="Q61" s="1">
        <f>Estação!Q80</f>
        <v>68.930000000000007</v>
      </c>
      <c r="R61" s="1">
        <f>Estação!R80</f>
        <v>0</v>
      </c>
    </row>
    <row r="62" spans="1:18">
      <c r="A62" s="22">
        <v>44107.5</v>
      </c>
      <c r="B62" s="1">
        <f>Estação!C81</f>
        <v>25.3</v>
      </c>
      <c r="C62" s="1">
        <v>36</v>
      </c>
      <c r="D62" s="1">
        <f>Estação!D81</f>
        <v>38.700000000000003</v>
      </c>
      <c r="E62" s="1">
        <f>Estação!E81</f>
        <v>0.25</v>
      </c>
      <c r="F62" s="1">
        <f>Estação!F81</f>
        <v>1.53</v>
      </c>
      <c r="G62" s="1">
        <f>Estação!G81</f>
        <v>1.49</v>
      </c>
      <c r="H62" s="1">
        <f>Estação!H81</f>
        <v>3.02</v>
      </c>
      <c r="I62" s="1">
        <f>Estação!I81</f>
        <v>2.95</v>
      </c>
      <c r="J62" s="1">
        <f>Estação!J81</f>
        <v>31</v>
      </c>
      <c r="K62" s="106"/>
      <c r="L62" s="1">
        <f>Estação!L81</f>
        <v>30.7</v>
      </c>
      <c r="M62" s="1">
        <f>Estação!M81</f>
        <v>44.2</v>
      </c>
      <c r="N62" s="1">
        <f>Estação!N81</f>
        <v>1009.8</v>
      </c>
      <c r="O62" s="1">
        <f>Estação!O81</f>
        <v>1056</v>
      </c>
      <c r="P62" s="1">
        <f>Estação!P81</f>
        <v>5.77</v>
      </c>
      <c r="Q62" s="1">
        <f>Estação!Q81</f>
        <v>61.95</v>
      </c>
      <c r="R62" s="1">
        <f>Estação!R81</f>
        <v>0</v>
      </c>
    </row>
    <row r="63" spans="1:18">
      <c r="A63" s="22">
        <v>44107.541666666664</v>
      </c>
      <c r="B63" s="1">
        <f>Estação!C82</f>
        <v>25.3</v>
      </c>
      <c r="C63" s="1">
        <v>36</v>
      </c>
      <c r="D63" s="1">
        <f>Estação!D82</f>
        <v>37.57</v>
      </c>
      <c r="E63" s="1">
        <f>Estação!E82</f>
        <v>0.25</v>
      </c>
      <c r="F63" s="1">
        <f>Estação!F82</f>
        <v>1.49</v>
      </c>
      <c r="G63" s="1">
        <f>Estação!G82</f>
        <v>1.44</v>
      </c>
      <c r="H63" s="1">
        <f>Estação!H82</f>
        <v>2.93</v>
      </c>
      <c r="I63" s="1">
        <f>Estação!I82</f>
        <v>3.21</v>
      </c>
      <c r="J63" s="1">
        <f>Estação!J82</f>
        <v>28</v>
      </c>
      <c r="K63" s="106"/>
      <c r="L63" s="1">
        <f>Estação!L82</f>
        <v>30.6</v>
      </c>
      <c r="M63" s="1">
        <f>Estação!M82</f>
        <v>44.3</v>
      </c>
      <c r="N63" s="1">
        <f>Estação!N82</f>
        <v>1008.8</v>
      </c>
      <c r="O63" s="1">
        <f>Estação!O82</f>
        <v>987</v>
      </c>
      <c r="P63" s="1">
        <f>Estação!P82</f>
        <v>5.58</v>
      </c>
      <c r="Q63" s="1">
        <f>Estação!Q82</f>
        <v>61.51</v>
      </c>
      <c r="R63" s="1">
        <f>Estação!R82</f>
        <v>0</v>
      </c>
    </row>
    <row r="64" spans="1:18">
      <c r="A64" s="22">
        <v>44107.583333333336</v>
      </c>
      <c r="B64" s="1">
        <f>Estação!C83</f>
        <v>25.2</v>
      </c>
      <c r="C64" s="1">
        <v>36</v>
      </c>
      <c r="D64" s="1">
        <f>Estação!D83</f>
        <v>36.24</v>
      </c>
      <c r="E64" s="1">
        <f>Estação!E83</f>
        <v>0.24</v>
      </c>
      <c r="F64" s="1">
        <f>Estação!F83</f>
        <v>1.4</v>
      </c>
      <c r="G64" s="1">
        <f>Estação!G83</f>
        <v>1.27</v>
      </c>
      <c r="H64" s="1">
        <f>Estação!H83</f>
        <v>2.68</v>
      </c>
      <c r="I64" s="1">
        <f>Estação!I83</f>
        <v>3.36</v>
      </c>
      <c r="J64" s="1">
        <f>Estação!J83</f>
        <v>23</v>
      </c>
      <c r="K64" s="106"/>
      <c r="L64" s="1">
        <f>Estação!L83</f>
        <v>30.5</v>
      </c>
      <c r="M64" s="1">
        <f>Estação!M83</f>
        <v>44.8</v>
      </c>
      <c r="N64" s="1">
        <f>Estação!N83</f>
        <v>1008.1</v>
      </c>
      <c r="O64" s="1">
        <f>Estação!O83</f>
        <v>845</v>
      </c>
      <c r="P64" s="1">
        <f>Estação!P83</f>
        <v>5.64</v>
      </c>
      <c r="Q64" s="1">
        <f>Estação!Q83</f>
        <v>56.58</v>
      </c>
      <c r="R64" s="1">
        <f>Estação!R83</f>
        <v>0</v>
      </c>
    </row>
    <row r="65" spans="1:18">
      <c r="A65" s="22">
        <v>44107.625</v>
      </c>
      <c r="B65" s="1">
        <f>Estação!C84</f>
        <v>25.3</v>
      </c>
      <c r="C65" s="1">
        <v>36</v>
      </c>
      <c r="D65" s="1">
        <f>Estação!D84</f>
        <v>35.33</v>
      </c>
      <c r="E65" s="1">
        <f>Estação!E84</f>
        <v>0.27</v>
      </c>
      <c r="F65" s="1">
        <f>Estação!F84</f>
        <v>1.79</v>
      </c>
      <c r="G65" s="1">
        <f>Estação!G84</f>
        <v>2.0299999999999998</v>
      </c>
      <c r="H65" s="1">
        <f>Estação!H84</f>
        <v>3.82</v>
      </c>
      <c r="I65" s="1">
        <f>Estação!I84</f>
        <v>3.17</v>
      </c>
      <c r="J65" s="1">
        <f>Estação!J84</f>
        <v>26</v>
      </c>
      <c r="K65" s="106"/>
      <c r="L65" s="1">
        <f>Estação!L84</f>
        <v>30.7</v>
      </c>
      <c r="M65" s="1">
        <f>Estação!M84</f>
        <v>45.1</v>
      </c>
      <c r="N65" s="1">
        <f>Estação!N84</f>
        <v>1007.6</v>
      </c>
      <c r="O65" s="1">
        <f>Estação!O84</f>
        <v>602</v>
      </c>
      <c r="P65" s="1">
        <f>Estação!P84</f>
        <v>4.83</v>
      </c>
      <c r="Q65" s="1">
        <f>Estação!Q84</f>
        <v>52.27</v>
      </c>
      <c r="R65" s="1">
        <f>Estação!R84</f>
        <v>0</v>
      </c>
    </row>
    <row r="66" spans="1:18">
      <c r="A66" s="22">
        <v>44107.666666666664</v>
      </c>
      <c r="B66" s="1">
        <f>Estação!C85</f>
        <v>25.3</v>
      </c>
      <c r="C66" s="1">
        <v>36</v>
      </c>
      <c r="D66" s="1">
        <f>Estação!D85</f>
        <v>35.76</v>
      </c>
      <c r="E66" s="1">
        <f>Estação!E85</f>
        <v>0.24</v>
      </c>
      <c r="F66" s="1">
        <f>Estação!F85</f>
        <v>1.6</v>
      </c>
      <c r="G66" s="1">
        <f>Estação!G85</f>
        <v>1.42</v>
      </c>
      <c r="H66" s="1">
        <f>Estação!H85</f>
        <v>3.02</v>
      </c>
      <c r="I66" s="1">
        <f>Estação!I85</f>
        <v>3.07</v>
      </c>
      <c r="J66" s="1">
        <f>Estação!J85</f>
        <v>23</v>
      </c>
      <c r="K66" s="106"/>
      <c r="L66" s="1">
        <f>Estação!L85</f>
        <v>30.9</v>
      </c>
      <c r="M66" s="1">
        <f>Estação!M85</f>
        <v>43</v>
      </c>
      <c r="N66" s="1">
        <f>Estação!N85</f>
        <v>1007.1</v>
      </c>
      <c r="O66" s="1">
        <f>Estação!O85</f>
        <v>362</v>
      </c>
      <c r="P66" s="1">
        <f>Estação!P85</f>
        <v>4.3</v>
      </c>
      <c r="Q66" s="1">
        <f>Estação!Q85</f>
        <v>42.99</v>
      </c>
      <c r="R66" s="1">
        <f>Estação!R85</f>
        <v>0</v>
      </c>
    </row>
    <row r="67" spans="1:18">
      <c r="A67" s="22">
        <v>44107.708333333336</v>
      </c>
      <c r="B67" s="1">
        <f>Estação!C86</f>
        <v>25.2</v>
      </c>
      <c r="C67" s="1">
        <v>36</v>
      </c>
      <c r="D67" s="1">
        <f>Estação!D86</f>
        <v>35.42</v>
      </c>
      <c r="E67" s="1">
        <f>Estação!E86</f>
        <v>0.24</v>
      </c>
      <c r="F67" s="1">
        <f>Estação!F86</f>
        <v>1.35</v>
      </c>
      <c r="G67" s="1">
        <f>Estação!G86</f>
        <v>2.0299999999999998</v>
      </c>
      <c r="H67" s="1">
        <f>Estação!H86</f>
        <v>3.38</v>
      </c>
      <c r="I67" s="1">
        <f>Estação!I86</f>
        <v>2.94</v>
      </c>
      <c r="J67" s="1">
        <f>Estação!J86</f>
        <v>22</v>
      </c>
      <c r="K67" s="106"/>
      <c r="L67" s="1">
        <f>Estação!L86</f>
        <v>29.8</v>
      </c>
      <c r="M67" s="1">
        <f>Estação!M86</f>
        <v>45.7</v>
      </c>
      <c r="N67" s="1">
        <f>Estação!N86</f>
        <v>1007.6</v>
      </c>
      <c r="O67" s="1">
        <f>Estação!O86</f>
        <v>114</v>
      </c>
      <c r="P67" s="1">
        <f>Estação!P86</f>
        <v>4.8499999999999996</v>
      </c>
      <c r="Q67" s="1">
        <f>Estação!Q86</f>
        <v>28.47</v>
      </c>
      <c r="R67" s="1">
        <f>Estação!R86</f>
        <v>0</v>
      </c>
    </row>
    <row r="68" spans="1:18">
      <c r="A68" s="22">
        <v>44107.75</v>
      </c>
      <c r="B68" s="1">
        <f>Estação!C87</f>
        <v>25.6</v>
      </c>
      <c r="C68" s="1">
        <v>36</v>
      </c>
      <c r="D68" s="1">
        <f>Estação!D87</f>
        <v>34.340000000000003</v>
      </c>
      <c r="E68" s="1">
        <f>Estação!E87</f>
        <v>0.28000000000000003</v>
      </c>
      <c r="F68" s="1">
        <f>Estação!F87</f>
        <v>1.32</v>
      </c>
      <c r="G68" s="1">
        <f>Estação!G87</f>
        <v>2.7</v>
      </c>
      <c r="H68" s="1">
        <f>Estação!H87</f>
        <v>4.0199999999999996</v>
      </c>
      <c r="I68" s="1">
        <f>Estação!I87</f>
        <v>3.11</v>
      </c>
      <c r="J68" s="1">
        <f>Estação!J87</f>
        <v>26</v>
      </c>
      <c r="K68" s="106"/>
      <c r="L68" s="1">
        <f>Estação!L87</f>
        <v>28</v>
      </c>
      <c r="M68" s="1">
        <f>Estação!M87</f>
        <v>59.8</v>
      </c>
      <c r="N68" s="1">
        <f>Estação!N87</f>
        <v>1008.4</v>
      </c>
      <c r="O68" s="1">
        <f>Estação!O87</f>
        <v>6</v>
      </c>
      <c r="P68" s="1">
        <f>Estação!P87</f>
        <v>4.32</v>
      </c>
      <c r="Q68" s="1">
        <f>Estação!Q87</f>
        <v>28.74</v>
      </c>
      <c r="R68" s="1">
        <f>Estação!R87</f>
        <v>0</v>
      </c>
    </row>
    <row r="69" spans="1:18">
      <c r="A69" s="22">
        <v>44107.791666666664</v>
      </c>
      <c r="B69" s="1">
        <f>Estação!C88</f>
        <v>26.2</v>
      </c>
      <c r="C69" s="1">
        <v>36</v>
      </c>
      <c r="D69" s="1">
        <f>Estação!D88</f>
        <v>32.909999999999997</v>
      </c>
      <c r="E69" s="1">
        <f>Estação!E88</f>
        <v>0.28999999999999998</v>
      </c>
      <c r="F69" s="1">
        <f>Estação!F88</f>
        <v>1.22</v>
      </c>
      <c r="G69" s="1">
        <f>Estação!G88</f>
        <v>2.4500000000000002</v>
      </c>
      <c r="H69" s="1">
        <f>Estação!H88</f>
        <v>3.68</v>
      </c>
      <c r="I69" s="1">
        <f>Estação!I88</f>
        <v>3.39</v>
      </c>
      <c r="J69" s="1">
        <f>Estação!J88</f>
        <v>28</v>
      </c>
      <c r="K69" s="106"/>
      <c r="L69" s="1">
        <f>Estação!L88</f>
        <v>27.2</v>
      </c>
      <c r="M69" s="1">
        <f>Estação!M88</f>
        <v>69.7</v>
      </c>
      <c r="N69" s="1">
        <f>Estação!N88</f>
        <v>1009.2</v>
      </c>
      <c r="O69" s="1">
        <f>Estação!O88</f>
        <v>1</v>
      </c>
      <c r="P69" s="1">
        <f>Estação!P88</f>
        <v>3.16</v>
      </c>
      <c r="Q69" s="1">
        <f>Estação!Q88</f>
        <v>34.22</v>
      </c>
      <c r="R69" s="1">
        <f>Estação!R88</f>
        <v>0</v>
      </c>
    </row>
    <row r="70" spans="1:18">
      <c r="A70" s="22">
        <v>44107.833333333336</v>
      </c>
      <c r="B70" s="1">
        <f>Estação!C89</f>
        <v>26.3</v>
      </c>
      <c r="C70" s="1">
        <v>36</v>
      </c>
      <c r="D70" s="1">
        <f>Estação!D89</f>
        <v>30.44</v>
      </c>
      <c r="E70" s="1">
        <f>Estação!E89</f>
        <v>0.28999999999999998</v>
      </c>
      <c r="F70" s="1">
        <f>Estação!F89</f>
        <v>1.1299999999999999</v>
      </c>
      <c r="G70" s="1">
        <f>Estação!G89</f>
        <v>1.97</v>
      </c>
      <c r="H70" s="1">
        <f>Estação!H89</f>
        <v>3.1</v>
      </c>
      <c r="I70" s="1">
        <f>Estação!I89</f>
        <v>3.15</v>
      </c>
      <c r="J70" s="1">
        <f>Estação!J89</f>
        <v>27</v>
      </c>
      <c r="K70" s="106"/>
      <c r="L70" s="1">
        <f>Estação!L89</f>
        <v>27.2</v>
      </c>
      <c r="M70" s="1">
        <f>Estação!M89</f>
        <v>73.2</v>
      </c>
      <c r="N70" s="1">
        <f>Estação!N89</f>
        <v>1010.3</v>
      </c>
      <c r="O70" s="1">
        <f>Estação!O89</f>
        <v>2</v>
      </c>
      <c r="P70" s="1">
        <f>Estação!P89</f>
        <v>2.69</v>
      </c>
      <c r="Q70" s="1">
        <f>Estação!Q89</f>
        <v>45.12</v>
      </c>
      <c r="R70" s="1">
        <f>Estação!R89</f>
        <v>0</v>
      </c>
    </row>
    <row r="71" spans="1:18">
      <c r="A71" s="22">
        <v>44107.875</v>
      </c>
      <c r="B71" s="1">
        <f>Estação!C90</f>
        <v>26.3</v>
      </c>
      <c r="C71" s="1">
        <v>36</v>
      </c>
      <c r="D71" s="1">
        <f>Estação!D90</f>
        <v>28.54</v>
      </c>
      <c r="E71" s="1">
        <f>Estação!E90</f>
        <v>0.27</v>
      </c>
      <c r="F71" s="1">
        <f>Estação!F90</f>
        <v>1.17</v>
      </c>
      <c r="G71" s="1">
        <f>Estação!G90</f>
        <v>1.34</v>
      </c>
      <c r="H71" s="1">
        <f>Estação!H90</f>
        <v>2.5099999999999998</v>
      </c>
      <c r="I71" s="1">
        <f>Estação!I90</f>
        <v>3.1</v>
      </c>
      <c r="J71" s="1">
        <f>Estação!J90</f>
        <v>21</v>
      </c>
      <c r="K71" s="106"/>
      <c r="L71" s="1">
        <f>Estação!L90</f>
        <v>27.2</v>
      </c>
      <c r="M71" s="1">
        <f>Estação!M90</f>
        <v>75.900000000000006</v>
      </c>
      <c r="N71" s="1">
        <f>Estação!N90</f>
        <v>1011.1</v>
      </c>
      <c r="O71" s="1">
        <f>Estação!O90</f>
        <v>2</v>
      </c>
      <c r="P71" s="1">
        <f>Estação!P90</f>
        <v>3.01</v>
      </c>
      <c r="Q71" s="1">
        <f>Estação!Q90</f>
        <v>42.39</v>
      </c>
      <c r="R71" s="1">
        <f>Estação!R90</f>
        <v>0</v>
      </c>
    </row>
    <row r="72" spans="1:18">
      <c r="A72" s="22">
        <v>44107.916666666664</v>
      </c>
      <c r="B72" s="1">
        <f>Estação!C91</f>
        <v>26.5</v>
      </c>
      <c r="C72" s="1">
        <v>36</v>
      </c>
      <c r="D72" s="1">
        <f>Estação!D91</f>
        <v>29.43</v>
      </c>
      <c r="E72" s="1">
        <f>Estação!E91</f>
        <v>0.24</v>
      </c>
      <c r="F72" s="1">
        <f>Estação!F91</f>
        <v>1.2</v>
      </c>
      <c r="G72" s="1">
        <f>Estação!G91</f>
        <v>1.22</v>
      </c>
      <c r="H72" s="1">
        <f>Estação!H91</f>
        <v>2.42</v>
      </c>
      <c r="I72" s="1">
        <f>Estação!I91</f>
        <v>3.19</v>
      </c>
      <c r="J72" s="1">
        <f>Estação!J91</f>
        <v>30</v>
      </c>
      <c r="K72" s="106"/>
      <c r="L72" s="1">
        <f>Estação!L91</f>
        <v>27</v>
      </c>
      <c r="M72" s="1">
        <f>Estação!M91</f>
        <v>77.2</v>
      </c>
      <c r="N72" s="1">
        <f>Estação!N91</f>
        <v>1011.5</v>
      </c>
      <c r="O72" s="1">
        <f>Estação!O91</f>
        <v>2</v>
      </c>
      <c r="P72" s="1">
        <f>Estação!P91</f>
        <v>2.4700000000000002</v>
      </c>
      <c r="Q72" s="1">
        <f>Estação!Q91</f>
        <v>47.18</v>
      </c>
      <c r="R72" s="1">
        <f>Estação!R91</f>
        <v>0</v>
      </c>
    </row>
    <row r="73" spans="1:18">
      <c r="A73" s="22">
        <v>44107.958333333336</v>
      </c>
      <c r="B73" s="1">
        <f>Estação!C92</f>
        <v>26.5</v>
      </c>
      <c r="C73" s="1">
        <v>36</v>
      </c>
      <c r="D73" s="1">
        <f>Estação!D92</f>
        <v>30.11</v>
      </c>
      <c r="E73" s="1">
        <f>Estação!E92</f>
        <v>0.24</v>
      </c>
      <c r="F73" s="1">
        <f>Estação!F92</f>
        <v>1.19</v>
      </c>
      <c r="G73" s="1">
        <f>Estação!G92</f>
        <v>1.68</v>
      </c>
      <c r="H73" s="1">
        <f>Estação!H92</f>
        <v>2.87</v>
      </c>
      <c r="I73" s="1">
        <f>Estação!I92</f>
        <v>3.42</v>
      </c>
      <c r="J73" s="1">
        <f>Estação!J92</f>
        <v>27</v>
      </c>
      <c r="K73" s="106"/>
      <c r="L73" s="1">
        <f>Estação!L92</f>
        <v>26.8</v>
      </c>
      <c r="M73" s="1">
        <f>Estação!M92</f>
        <v>75.900000000000006</v>
      </c>
      <c r="N73" s="1">
        <f>Estação!N92</f>
        <v>1011.7</v>
      </c>
      <c r="O73" s="1">
        <f>Estação!O92</f>
        <v>2</v>
      </c>
      <c r="P73" s="1">
        <f>Estação!P92</f>
        <v>2.23</v>
      </c>
      <c r="Q73" s="1">
        <f>Estação!Q92</f>
        <v>50.31</v>
      </c>
      <c r="R73" s="1">
        <f>Estação!R92</f>
        <v>0</v>
      </c>
    </row>
    <row r="74" spans="1:18">
      <c r="A74" s="22">
        <v>44107</v>
      </c>
      <c r="B74" s="1">
        <f>Estação!C101</f>
        <v>26.3</v>
      </c>
      <c r="C74" s="1">
        <v>36</v>
      </c>
      <c r="D74" s="1">
        <f>Estação!D101</f>
        <v>32.479999999999997</v>
      </c>
      <c r="E74" s="1">
        <f>Estação!E101</f>
        <v>0.23</v>
      </c>
      <c r="F74" s="1">
        <f>Estação!F101</f>
        <v>1.21</v>
      </c>
      <c r="G74" s="1">
        <f>Estação!G101</f>
        <v>1.47</v>
      </c>
      <c r="H74" s="1">
        <f>Estação!H101</f>
        <v>2.69</v>
      </c>
      <c r="I74" s="1">
        <f>Estação!I101</f>
        <v>3.55</v>
      </c>
      <c r="J74" s="1">
        <f>Estação!J101</f>
        <v>33</v>
      </c>
      <c r="K74" s="106"/>
      <c r="L74" s="1">
        <f>Estação!L101</f>
        <v>26.9</v>
      </c>
      <c r="M74" s="1">
        <f>Estação!M101</f>
        <v>73.400000000000006</v>
      </c>
      <c r="N74" s="1">
        <f>Estação!N101</f>
        <v>1011.2</v>
      </c>
      <c r="O74" s="1">
        <f>Estação!O101</f>
        <v>2</v>
      </c>
      <c r="P74" s="1">
        <f>Estação!P101</f>
        <v>3.32</v>
      </c>
      <c r="Q74" s="1">
        <f>Estação!Q101</f>
        <v>58.37</v>
      </c>
      <c r="R74" s="1">
        <f>Estação!R101</f>
        <v>0</v>
      </c>
    </row>
    <row r="75" spans="1:18">
      <c r="A75" s="22">
        <v>44108.041666666664</v>
      </c>
      <c r="B75" s="1">
        <f>Estação!C102</f>
        <v>26.4</v>
      </c>
      <c r="C75" s="1">
        <v>36</v>
      </c>
      <c r="D75" s="1">
        <f>Estação!D102</f>
        <v>31.71</v>
      </c>
      <c r="E75" s="1">
        <f>Estação!E102</f>
        <v>0.25</v>
      </c>
      <c r="F75" s="1">
        <f>Estação!F102</f>
        <v>1.07</v>
      </c>
      <c r="G75" s="1">
        <f>Estação!G102</f>
        <v>0.94</v>
      </c>
      <c r="H75" s="1">
        <f>Estação!H102</f>
        <v>2.0099999999999998</v>
      </c>
      <c r="I75" s="1">
        <f>Estação!I102</f>
        <v>3.33</v>
      </c>
      <c r="J75" s="1">
        <f>Estação!J102</f>
        <v>29</v>
      </c>
      <c r="K75" s="106"/>
      <c r="L75" s="1">
        <f>Estação!L102</f>
        <v>26.6</v>
      </c>
      <c r="M75" s="1">
        <f>Estação!M102</f>
        <v>76</v>
      </c>
      <c r="N75" s="1">
        <f>Estação!N102</f>
        <v>1010.6</v>
      </c>
      <c r="O75" s="1">
        <f>Estação!O102</f>
        <v>2</v>
      </c>
      <c r="P75" s="1">
        <f>Estação!P102</f>
        <v>2.72</v>
      </c>
      <c r="Q75" s="1">
        <f>Estação!Q102</f>
        <v>57.32</v>
      </c>
      <c r="R75" s="1">
        <f>Estação!R102</f>
        <v>0</v>
      </c>
    </row>
    <row r="76" spans="1:18">
      <c r="A76" s="22">
        <v>44108.083333333336</v>
      </c>
      <c r="B76" s="1">
        <f>Estação!C103</f>
        <v>26.5</v>
      </c>
      <c r="C76" s="1">
        <v>36</v>
      </c>
      <c r="D76" s="1">
        <f>Estação!D103</f>
        <v>30.54</v>
      </c>
      <c r="E76" s="1">
        <f>Estação!E103</f>
        <v>0.23</v>
      </c>
      <c r="F76" s="1">
        <f>Estação!F103</f>
        <v>1.08</v>
      </c>
      <c r="G76" s="1">
        <f>Estação!G103</f>
        <v>0.66</v>
      </c>
      <c r="H76" s="1">
        <f>Estação!H103</f>
        <v>1.73</v>
      </c>
      <c r="I76" s="1">
        <f>Estação!I103</f>
        <v>2.9</v>
      </c>
      <c r="J76" s="1">
        <f>Estação!J103</f>
        <v>22</v>
      </c>
      <c r="K76" s="106"/>
      <c r="L76" s="1">
        <f>Estação!L103</f>
        <v>26.5</v>
      </c>
      <c r="M76" s="1">
        <f>Estação!M103</f>
        <v>74.099999999999994</v>
      </c>
      <c r="N76" s="1">
        <f>Estação!N103</f>
        <v>1010.2</v>
      </c>
      <c r="O76" s="1">
        <f>Estação!O103</f>
        <v>2</v>
      </c>
      <c r="P76" s="1">
        <f>Estação!P103</f>
        <v>2.34</v>
      </c>
      <c r="Q76" s="1">
        <f>Estação!Q103</f>
        <v>61.04</v>
      </c>
      <c r="R76" s="1">
        <f>Estação!R103</f>
        <v>0</v>
      </c>
    </row>
    <row r="77" spans="1:18">
      <c r="A77" s="22">
        <v>44108.125</v>
      </c>
      <c r="B77" s="1">
        <f>Estação!C104</f>
        <v>26.5</v>
      </c>
      <c r="C77" s="1">
        <v>36</v>
      </c>
      <c r="D77" s="1">
        <f>Estação!D104</f>
        <v>29.46</v>
      </c>
      <c r="E77" s="1">
        <f>Estação!E104</f>
        <v>0.23</v>
      </c>
      <c r="F77" s="1">
        <f>Estação!F104</f>
        <v>1.2</v>
      </c>
      <c r="G77" s="1">
        <f>Estação!G104</f>
        <v>0.65</v>
      </c>
      <c r="H77" s="1">
        <f>Estação!H104</f>
        <v>1.85</v>
      </c>
      <c r="I77" s="1">
        <f>Estação!I104</f>
        <v>3.1</v>
      </c>
      <c r="J77" s="1">
        <f>Estação!J104</f>
        <v>24</v>
      </c>
      <c r="K77" s="106"/>
      <c r="L77" s="1">
        <f>Estação!L104</f>
        <v>26.6</v>
      </c>
      <c r="M77" s="1">
        <f>Estação!M104</f>
        <v>74.5</v>
      </c>
      <c r="N77" s="1">
        <f>Estação!N104</f>
        <v>1009.9</v>
      </c>
      <c r="O77" s="1">
        <f>Estação!O104</f>
        <v>2</v>
      </c>
      <c r="P77" s="1">
        <f>Estação!P104</f>
        <v>2.13</v>
      </c>
      <c r="Q77" s="1">
        <f>Estação!Q104</f>
        <v>67.17</v>
      </c>
      <c r="R77" s="1">
        <f>Estação!R104</f>
        <v>0</v>
      </c>
    </row>
    <row r="78" spans="1:18">
      <c r="A78" s="22">
        <v>44108.166666666664</v>
      </c>
      <c r="B78" s="1">
        <f>Estação!C105</f>
        <v>26.6</v>
      </c>
      <c r="C78" s="1">
        <v>36</v>
      </c>
      <c r="D78" s="1">
        <f>Estação!D105</f>
        <v>29.14</v>
      </c>
      <c r="E78" s="1">
        <f>Estação!E105</f>
        <v>0.23</v>
      </c>
      <c r="F78" s="1">
        <f>Estação!F105</f>
        <v>1.07</v>
      </c>
      <c r="G78" s="1">
        <f>Estação!G105</f>
        <v>0.61</v>
      </c>
      <c r="H78" s="1">
        <f>Estação!H105</f>
        <v>1.68</v>
      </c>
      <c r="I78" s="1">
        <f>Estação!I105</f>
        <v>2.93</v>
      </c>
      <c r="J78" s="1">
        <f>Estação!J105</f>
        <v>23</v>
      </c>
      <c r="K78" s="106"/>
      <c r="L78" s="1">
        <f>Estação!L105</f>
        <v>26.5</v>
      </c>
      <c r="M78" s="1">
        <f>Estação!M105</f>
        <v>76.2</v>
      </c>
      <c r="N78" s="1">
        <f>Estação!N105</f>
        <v>1009.9</v>
      </c>
      <c r="O78" s="1">
        <f>Estação!O105</f>
        <v>2</v>
      </c>
      <c r="P78" s="1">
        <f>Estação!P105</f>
        <v>1.99</v>
      </c>
      <c r="Q78" s="1">
        <f>Estação!Q105</f>
        <v>76.010000000000005</v>
      </c>
      <c r="R78" s="1">
        <f>Estação!R105</f>
        <v>0</v>
      </c>
    </row>
    <row r="79" spans="1:18">
      <c r="A79" s="22">
        <v>44108.208333333336</v>
      </c>
      <c r="B79" s="1">
        <f>Estação!C106</f>
        <v>26.5</v>
      </c>
      <c r="C79" s="1">
        <v>36</v>
      </c>
      <c r="D79" s="1">
        <f>Estação!D106</f>
        <v>29.86</v>
      </c>
      <c r="E79" s="1">
        <f>Estação!E106</f>
        <v>0.22</v>
      </c>
      <c r="F79" s="1">
        <f>Estação!F106</f>
        <v>1.1399999999999999</v>
      </c>
      <c r="G79" s="1">
        <f>Estação!G106</f>
        <v>0.56999999999999995</v>
      </c>
      <c r="H79" s="1">
        <f>Estação!H106</f>
        <v>1.7</v>
      </c>
      <c r="I79" s="1">
        <f>Estação!I106</f>
        <v>2.9</v>
      </c>
      <c r="J79" s="1">
        <f>Estação!J106</f>
        <v>21</v>
      </c>
      <c r="K79" s="106"/>
      <c r="L79" s="1">
        <f>Estação!L106</f>
        <v>26.6</v>
      </c>
      <c r="M79" s="1">
        <f>Estação!M106</f>
        <v>76.099999999999994</v>
      </c>
      <c r="N79" s="1">
        <f>Estação!N106</f>
        <v>1010.2</v>
      </c>
      <c r="O79" s="1">
        <f>Estação!O106</f>
        <v>3</v>
      </c>
      <c r="P79" s="1">
        <f>Estação!P106</f>
        <v>2.62</v>
      </c>
      <c r="Q79" s="1">
        <f>Estação!Q106</f>
        <v>77.010000000000005</v>
      </c>
      <c r="R79" s="1">
        <f>Estação!R106</f>
        <v>0</v>
      </c>
    </row>
    <row r="80" spans="1:18">
      <c r="A80" s="22">
        <v>44108.25</v>
      </c>
      <c r="B80" s="1">
        <f>Estação!C107</f>
        <v>26.5</v>
      </c>
      <c r="C80" s="1">
        <v>36</v>
      </c>
      <c r="D80" s="1">
        <f>Estação!D107</f>
        <v>27.42</v>
      </c>
      <c r="E80" s="1">
        <f>Estação!E107</f>
        <v>0.23</v>
      </c>
      <c r="F80" s="1">
        <f>Estação!F107</f>
        <v>1.0900000000000001</v>
      </c>
      <c r="G80" s="1">
        <f>Estação!G107</f>
        <v>0.92</v>
      </c>
      <c r="H80" s="1">
        <f>Estação!H107</f>
        <v>2.0099999999999998</v>
      </c>
      <c r="I80" s="1">
        <f>Estação!I107</f>
        <v>3.09</v>
      </c>
      <c r="J80" s="1">
        <f>Estação!J107</f>
        <v>22</v>
      </c>
      <c r="K80" s="106"/>
      <c r="L80" s="1">
        <f>Estação!L107</f>
        <v>26.5</v>
      </c>
      <c r="M80" s="1">
        <f>Estação!M107</f>
        <v>78</v>
      </c>
      <c r="N80" s="1">
        <f>Estação!N107</f>
        <v>1010.7</v>
      </c>
      <c r="O80" s="1">
        <f>Estação!O107</f>
        <v>30</v>
      </c>
      <c r="P80" s="1">
        <f>Estação!P107</f>
        <v>2.77</v>
      </c>
      <c r="Q80" s="1">
        <f>Estação!Q107</f>
        <v>89.46</v>
      </c>
      <c r="R80" s="1">
        <f>Estação!R107</f>
        <v>0</v>
      </c>
    </row>
    <row r="81" spans="1:18">
      <c r="A81" s="22">
        <v>44108.291666666664</v>
      </c>
      <c r="B81" s="1">
        <f>Estação!C108</f>
        <v>26.5</v>
      </c>
      <c r="C81" s="1">
        <v>36</v>
      </c>
      <c r="D81" s="1">
        <f>Estação!D108</f>
        <v>24.57</v>
      </c>
      <c r="E81" s="1">
        <f>Estação!E108</f>
        <v>0.26</v>
      </c>
      <c r="F81" s="1">
        <f>Estação!F108</f>
        <v>1.43</v>
      </c>
      <c r="G81" s="1">
        <f>Estação!G108</f>
        <v>1.92</v>
      </c>
      <c r="H81" s="1">
        <f>Estação!H108</f>
        <v>3.35</v>
      </c>
      <c r="I81" s="1">
        <f>Estação!I108</f>
        <v>3.12</v>
      </c>
      <c r="J81" s="1">
        <f>Estação!J108</f>
        <v>28</v>
      </c>
      <c r="K81" s="106"/>
      <c r="L81" s="1">
        <f>Estação!L108</f>
        <v>27</v>
      </c>
      <c r="M81" s="1">
        <f>Estação!M108</f>
        <v>75.8</v>
      </c>
      <c r="N81" s="1">
        <f>Estação!N108</f>
        <v>1010.9</v>
      </c>
      <c r="O81" s="1">
        <f>Estação!O108</f>
        <v>174</v>
      </c>
      <c r="P81" s="1">
        <f>Estação!P108</f>
        <v>3.23</v>
      </c>
      <c r="Q81" s="1">
        <f>Estação!Q108</f>
        <v>106.07</v>
      </c>
      <c r="R81" s="1">
        <f>Estação!R108</f>
        <v>0</v>
      </c>
    </row>
    <row r="82" spans="1:18">
      <c r="A82" s="22">
        <v>44108.333333333336</v>
      </c>
      <c r="B82" s="1">
        <f>Estação!C109</f>
        <v>26</v>
      </c>
      <c r="C82" s="1">
        <v>36</v>
      </c>
      <c r="D82" s="1">
        <f>Estação!D109</f>
        <v>28.17</v>
      </c>
      <c r="E82" s="1">
        <f>Estação!E109</f>
        <v>0.24</v>
      </c>
      <c r="F82" s="1">
        <f>Estação!F109</f>
        <v>1.45</v>
      </c>
      <c r="G82" s="1">
        <f>Estação!G109</f>
        <v>0.97</v>
      </c>
      <c r="H82" s="1">
        <f>Estação!H109</f>
        <v>2.42</v>
      </c>
      <c r="I82" s="1">
        <f>Estação!I109</f>
        <v>3.08</v>
      </c>
      <c r="J82" s="1">
        <f>Estação!J109</f>
        <v>15</v>
      </c>
      <c r="K82" s="106"/>
      <c r="L82" s="1">
        <f>Estação!L109</f>
        <v>28.2</v>
      </c>
      <c r="M82" s="1">
        <f>Estação!M109</f>
        <v>67.3</v>
      </c>
      <c r="N82" s="1">
        <f>Estação!N109</f>
        <v>1011</v>
      </c>
      <c r="O82" s="1">
        <f>Estação!O109</f>
        <v>444</v>
      </c>
      <c r="P82" s="1">
        <f>Estação!P109</f>
        <v>4.7300000000000004</v>
      </c>
      <c r="Q82" s="1">
        <f>Estação!Q109</f>
        <v>88.14</v>
      </c>
      <c r="R82" s="1">
        <f>Estação!R109</f>
        <v>0</v>
      </c>
    </row>
    <row r="83" spans="1:18">
      <c r="A83" s="22">
        <v>44108.375</v>
      </c>
      <c r="B83" s="1">
        <f>Estação!C110</f>
        <v>25.7</v>
      </c>
      <c r="C83" s="1">
        <v>36</v>
      </c>
      <c r="D83" s="1">
        <f>Estação!D110</f>
        <v>28.61</v>
      </c>
      <c r="E83" s="1">
        <f>Estação!E110</f>
        <v>0.24</v>
      </c>
      <c r="F83" s="1">
        <f>Estação!F110</f>
        <v>1.36</v>
      </c>
      <c r="G83" s="1">
        <f>Estação!G110</f>
        <v>0.86</v>
      </c>
      <c r="H83" s="1">
        <f>Estação!H110</f>
        <v>2.2200000000000002</v>
      </c>
      <c r="I83" s="1">
        <f>Estação!I110</f>
        <v>3.09</v>
      </c>
      <c r="J83" s="1">
        <f>Estação!J110</f>
        <v>12</v>
      </c>
      <c r="K83" s="106"/>
      <c r="L83" s="1">
        <f>Estação!L110</f>
        <v>29.5</v>
      </c>
      <c r="M83" s="1">
        <f>Estação!M110</f>
        <v>60.1</v>
      </c>
      <c r="N83" s="1">
        <f>Estação!N110</f>
        <v>1011.3</v>
      </c>
      <c r="O83" s="1">
        <f>Estação!O110</f>
        <v>557</v>
      </c>
      <c r="P83" s="1">
        <f>Estação!P110</f>
        <v>4.28</v>
      </c>
      <c r="Q83" s="1">
        <f>Estação!Q110</f>
        <v>90.6</v>
      </c>
      <c r="R83" s="1">
        <f>Estação!R110</f>
        <v>0</v>
      </c>
    </row>
    <row r="84" spans="1:18">
      <c r="A84" s="22">
        <v>44108.416666666664</v>
      </c>
      <c r="B84" s="1">
        <f>Estação!C111</f>
        <v>25.6</v>
      </c>
      <c r="C84" s="1">
        <v>36</v>
      </c>
      <c r="D84" s="1">
        <f>Estação!D111</f>
        <v>30.39</v>
      </c>
      <c r="E84" s="1">
        <f>Estação!E111</f>
        <v>0.23</v>
      </c>
      <c r="F84" s="1">
        <f>Estação!F111</f>
        <v>1.32</v>
      </c>
      <c r="G84" s="1">
        <f>Estação!G111</f>
        <v>0.7</v>
      </c>
      <c r="H84" s="1">
        <f>Estação!H111</f>
        <v>2.02</v>
      </c>
      <c r="I84" s="1">
        <f>Estação!I111</f>
        <v>3.41</v>
      </c>
      <c r="J84" s="1">
        <f>Estação!J111</f>
        <v>14</v>
      </c>
      <c r="K84" s="106"/>
      <c r="L84" s="1">
        <f>Estação!L111</f>
        <v>30</v>
      </c>
      <c r="M84" s="1">
        <f>Estação!M111</f>
        <v>58.5</v>
      </c>
      <c r="N84" s="1">
        <f>Estação!N111</f>
        <v>1011.1</v>
      </c>
      <c r="O84" s="1">
        <f>Estação!O111</f>
        <v>906</v>
      </c>
      <c r="P84" s="1">
        <f>Estação!P111</f>
        <v>4.96</v>
      </c>
      <c r="Q84" s="1">
        <f>Estação!Q111</f>
        <v>67.78</v>
      </c>
      <c r="R84" s="1">
        <f>Estação!R111</f>
        <v>0</v>
      </c>
    </row>
    <row r="85" spans="1:18">
      <c r="A85" s="22">
        <v>44108.458333333336</v>
      </c>
      <c r="B85" s="1">
        <f>Estação!C112</f>
        <v>25.5</v>
      </c>
      <c r="C85" s="1">
        <v>36</v>
      </c>
      <c r="D85" s="1">
        <f>Estação!D112</f>
        <v>31.73</v>
      </c>
      <c r="E85" s="1">
        <f>Estação!E112</f>
        <v>0.22</v>
      </c>
      <c r="F85" s="1">
        <f>Estação!F112</f>
        <v>1.31</v>
      </c>
      <c r="G85" s="1">
        <f>Estação!G112</f>
        <v>0.64</v>
      </c>
      <c r="H85" s="1">
        <f>Estação!H112</f>
        <v>1.95</v>
      </c>
      <c r="I85" s="1">
        <f>Estação!I112</f>
        <v>3.39</v>
      </c>
      <c r="J85" s="1">
        <f>Estação!J112</f>
        <v>12</v>
      </c>
      <c r="K85" s="106"/>
      <c r="L85" s="1">
        <f>Estação!L112</f>
        <v>30.3</v>
      </c>
      <c r="M85" s="1">
        <f>Estação!M112</f>
        <v>54.3</v>
      </c>
      <c r="N85" s="1">
        <f>Estação!N112</f>
        <v>1010.5</v>
      </c>
      <c r="O85" s="1">
        <f>Estação!O112</f>
        <v>1054</v>
      </c>
      <c r="P85" s="1">
        <f>Estação!P112</f>
        <v>5.54</v>
      </c>
      <c r="Q85" s="1">
        <f>Estação!Q112</f>
        <v>58.48</v>
      </c>
      <c r="R85" s="1">
        <f>Estação!R112</f>
        <v>0</v>
      </c>
    </row>
    <row r="86" spans="1:18">
      <c r="A86" s="22">
        <v>44108.5</v>
      </c>
      <c r="B86" s="1">
        <f>Estação!C113</f>
        <v>25.4</v>
      </c>
      <c r="C86" s="1">
        <v>36</v>
      </c>
      <c r="D86" s="1">
        <f>Estação!D113</f>
        <v>32.22</v>
      </c>
      <c r="E86" s="1">
        <f>Estação!E113</f>
        <v>0.24</v>
      </c>
      <c r="F86" s="1">
        <f>Estação!F113</f>
        <v>1.39</v>
      </c>
      <c r="G86" s="1">
        <f>Estação!G113</f>
        <v>0.8</v>
      </c>
      <c r="H86" s="1">
        <f>Estação!H113</f>
        <v>2.2000000000000002</v>
      </c>
      <c r="I86" s="1">
        <f>Estação!I113</f>
        <v>3.62</v>
      </c>
      <c r="J86" s="1">
        <f>Estação!J113</f>
        <v>16</v>
      </c>
      <c r="K86" s="106"/>
      <c r="L86" s="1">
        <f>Estação!L113</f>
        <v>30.3</v>
      </c>
      <c r="M86" s="1">
        <f>Estação!M113</f>
        <v>55.4</v>
      </c>
      <c r="N86" s="1">
        <f>Estação!N113</f>
        <v>1009.5</v>
      </c>
      <c r="O86" s="1">
        <f>Estação!O113</f>
        <v>1053</v>
      </c>
      <c r="P86" s="1">
        <f>Estação!P113</f>
        <v>5.29</v>
      </c>
      <c r="Q86" s="1">
        <f>Estação!Q113</f>
        <v>58.07</v>
      </c>
      <c r="R86" s="1">
        <f>Estação!R113</f>
        <v>0</v>
      </c>
    </row>
    <row r="87" spans="1:18">
      <c r="A87" s="22">
        <v>44108.541666666664</v>
      </c>
      <c r="B87" s="1">
        <f>Estação!C114</f>
        <v>25.3</v>
      </c>
      <c r="C87" s="1">
        <v>36</v>
      </c>
      <c r="D87" s="1">
        <f>Estação!D114</f>
        <v>30.34</v>
      </c>
      <c r="E87" s="1">
        <f>Estação!E114</f>
        <v>0.51</v>
      </c>
      <c r="F87" s="1">
        <f>Estação!F114</f>
        <v>2.4900000000000002</v>
      </c>
      <c r="G87" s="1">
        <f>Estação!G114</f>
        <v>5.77</v>
      </c>
      <c r="H87" s="1">
        <f>Estação!H114</f>
        <v>8.26</v>
      </c>
      <c r="I87" s="1">
        <f>Estação!I114</f>
        <v>4.46</v>
      </c>
      <c r="J87" s="1">
        <f>Estação!J114</f>
        <v>73</v>
      </c>
      <c r="K87" s="106"/>
      <c r="L87" s="1">
        <f>Estação!L114</f>
        <v>30.2</v>
      </c>
      <c r="M87" s="1">
        <f>Estação!M114</f>
        <v>56.4</v>
      </c>
      <c r="N87" s="1">
        <f>Estação!N114</f>
        <v>1008.8</v>
      </c>
      <c r="O87" s="1">
        <f>Estação!O114</f>
        <v>952</v>
      </c>
      <c r="P87" s="1">
        <f>Estação!P114</f>
        <v>4.6900000000000004</v>
      </c>
      <c r="Q87" s="1">
        <f>Estação!Q114</f>
        <v>62.32</v>
      </c>
      <c r="R87" s="1">
        <f>Estação!R114</f>
        <v>0</v>
      </c>
    </row>
    <row r="88" spans="1:18">
      <c r="A88" s="22">
        <v>44108.583333333336</v>
      </c>
      <c r="B88" s="1">
        <f>Estação!C115</f>
        <v>25.4</v>
      </c>
      <c r="C88" s="1">
        <v>36</v>
      </c>
      <c r="D88" s="1">
        <f>Estação!D115</f>
        <v>30.66</v>
      </c>
      <c r="E88" s="1">
        <f>Estação!E115</f>
        <v>0.25</v>
      </c>
      <c r="F88" s="1">
        <f>Estação!F115</f>
        <v>1.68</v>
      </c>
      <c r="G88" s="1">
        <f>Estação!G115</f>
        <v>0.76</v>
      </c>
      <c r="H88" s="1">
        <f>Estação!H115</f>
        <v>2.4500000000000002</v>
      </c>
      <c r="I88" s="1">
        <f>Estação!I115</f>
        <v>3.46</v>
      </c>
      <c r="J88" s="1">
        <f>Estação!J115</f>
        <v>20</v>
      </c>
      <c r="K88" s="106"/>
      <c r="L88" s="1">
        <f>Estação!L115</f>
        <v>29.9</v>
      </c>
      <c r="M88" s="1">
        <f>Estação!M115</f>
        <v>58.7</v>
      </c>
      <c r="N88" s="1">
        <f>Estação!N115</f>
        <v>1008.1</v>
      </c>
      <c r="O88" s="1">
        <f>Estação!O115</f>
        <v>854</v>
      </c>
      <c r="P88" s="1">
        <f>Estação!P115</f>
        <v>5.03</v>
      </c>
      <c r="Q88" s="1">
        <f>Estação!Q115</f>
        <v>51.1</v>
      </c>
      <c r="R88" s="1">
        <f>Estação!R115</f>
        <v>0</v>
      </c>
    </row>
    <row r="89" spans="1:18">
      <c r="A89" s="22">
        <v>44108.625</v>
      </c>
      <c r="B89" s="1">
        <f>Estação!C116</f>
        <v>25.6</v>
      </c>
      <c r="C89" s="1">
        <v>36</v>
      </c>
      <c r="D89" s="1">
        <f>Estação!D116</f>
        <v>30.64</v>
      </c>
      <c r="E89" s="1">
        <f>Estação!E116</f>
        <v>0.39</v>
      </c>
      <c r="F89" s="1">
        <f>Estação!F116</f>
        <v>1.71</v>
      </c>
      <c r="G89" s="1">
        <f>Estação!G116</f>
        <v>2.2400000000000002</v>
      </c>
      <c r="H89" s="1">
        <f>Estação!H116</f>
        <v>3.95</v>
      </c>
      <c r="I89" s="1">
        <f>Estação!I116</f>
        <v>3.2</v>
      </c>
      <c r="J89" s="1">
        <f>Estação!J116</f>
        <v>38</v>
      </c>
      <c r="K89" s="106"/>
      <c r="L89" s="1">
        <f>Estação!L116</f>
        <v>29.5</v>
      </c>
      <c r="M89" s="1">
        <f>Estação!M116</f>
        <v>61.4</v>
      </c>
      <c r="N89" s="1">
        <f>Estação!N116</f>
        <v>1007.7</v>
      </c>
      <c r="O89" s="1">
        <f>Estação!O116</f>
        <v>603</v>
      </c>
      <c r="P89" s="1">
        <f>Estação!P116</f>
        <v>5.32</v>
      </c>
      <c r="Q89" s="1">
        <f>Estação!Q116</f>
        <v>43.05</v>
      </c>
      <c r="R89" s="1">
        <f>Estação!R116</f>
        <v>0</v>
      </c>
    </row>
    <row r="90" spans="1:18">
      <c r="A90" s="22">
        <v>44108.666666666664</v>
      </c>
      <c r="B90" s="1">
        <f>Estação!C117</f>
        <v>25.4</v>
      </c>
      <c r="C90" s="1">
        <v>36</v>
      </c>
      <c r="D90" s="1">
        <f>Estação!D117</f>
        <v>30.49</v>
      </c>
      <c r="E90" s="1">
        <f>Estação!E117</f>
        <v>0.5</v>
      </c>
      <c r="F90" s="1">
        <f>Estação!F117</f>
        <v>1.7</v>
      </c>
      <c r="G90" s="1">
        <f>Estação!G117</f>
        <v>4.41</v>
      </c>
      <c r="H90" s="1">
        <f>Estação!H117</f>
        <v>6.11</v>
      </c>
      <c r="I90" s="1">
        <f>Estação!I117</f>
        <v>3.93</v>
      </c>
      <c r="J90" s="1">
        <f>Estação!J117</f>
        <v>180</v>
      </c>
      <c r="K90" s="106"/>
      <c r="L90" s="1">
        <f>Estação!L117</f>
        <v>29</v>
      </c>
      <c r="M90" s="1">
        <f>Estação!M117</f>
        <v>63.7</v>
      </c>
      <c r="N90" s="1">
        <f>Estação!N117</f>
        <v>1007.7</v>
      </c>
      <c r="O90" s="1">
        <f>Estação!O117</f>
        <v>365</v>
      </c>
      <c r="P90" s="1">
        <f>Estação!P117</f>
        <v>4.88</v>
      </c>
      <c r="Q90" s="1">
        <f>Estação!Q117</f>
        <v>43.61</v>
      </c>
      <c r="R90" s="1">
        <f>Estação!R117</f>
        <v>0</v>
      </c>
    </row>
    <row r="91" spans="1:18">
      <c r="A91" s="22">
        <v>44108.708333333336</v>
      </c>
      <c r="B91" s="1">
        <f>Estação!C118</f>
        <v>25.7</v>
      </c>
      <c r="C91" s="1">
        <v>36</v>
      </c>
      <c r="D91" s="1">
        <f>Estação!D118</f>
        <v>29.66</v>
      </c>
      <c r="E91" s="1">
        <f>Estação!E118</f>
        <v>0.27</v>
      </c>
      <c r="F91" s="1">
        <f>Estação!F118</f>
        <v>1.31</v>
      </c>
      <c r="G91" s="1">
        <f>Estação!G118</f>
        <v>2.02</v>
      </c>
      <c r="H91" s="1">
        <f>Estação!H118</f>
        <v>3.33</v>
      </c>
      <c r="I91" s="1">
        <f>Estação!I118</f>
        <v>3.4</v>
      </c>
      <c r="J91" s="1">
        <f>Estação!J118</f>
        <v>23</v>
      </c>
      <c r="K91" s="106"/>
      <c r="L91" s="1">
        <f>Estação!L118</f>
        <v>28.5</v>
      </c>
      <c r="M91" s="1">
        <f>Estação!M118</f>
        <v>67.599999999999994</v>
      </c>
      <c r="N91" s="1">
        <f>Estação!N118</f>
        <v>1008.4</v>
      </c>
      <c r="O91" s="1">
        <f>Estação!O118</f>
        <v>114</v>
      </c>
      <c r="P91" s="1">
        <f>Estação!P118</f>
        <v>4.17</v>
      </c>
      <c r="Q91" s="1">
        <f>Estação!Q118</f>
        <v>27.22</v>
      </c>
      <c r="R91" s="1">
        <f>Estação!R118</f>
        <v>0</v>
      </c>
    </row>
    <row r="92" spans="1:18">
      <c r="A92" s="22">
        <v>44108.75</v>
      </c>
      <c r="B92" s="1">
        <f>Estação!C119</f>
        <v>26</v>
      </c>
      <c r="C92" s="1">
        <v>36</v>
      </c>
      <c r="D92" s="1">
        <f>Estação!D119</f>
        <v>29.29</v>
      </c>
      <c r="E92" s="1">
        <f>Estação!E119</f>
        <v>0.26</v>
      </c>
      <c r="F92" s="1">
        <f>Estação!F119</f>
        <v>1.3</v>
      </c>
      <c r="G92" s="1">
        <f>Estação!G119</f>
        <v>1.6</v>
      </c>
      <c r="H92" s="1">
        <f>Estação!H119</f>
        <v>2.89</v>
      </c>
      <c r="I92" s="1">
        <f>Estação!I119</f>
        <v>3.02</v>
      </c>
      <c r="J92" s="1">
        <f>Estação!J119</f>
        <v>25</v>
      </c>
      <c r="K92" s="106"/>
      <c r="L92" s="1">
        <f>Estação!L119</f>
        <v>27.6</v>
      </c>
      <c r="M92" s="1">
        <f>Estação!M119</f>
        <v>71.8</v>
      </c>
      <c r="N92" s="1">
        <f>Estação!N119</f>
        <v>1008.9</v>
      </c>
      <c r="O92" s="1">
        <f>Estação!O119</f>
        <v>6</v>
      </c>
      <c r="P92" s="1">
        <f>Estação!P119</f>
        <v>3.15</v>
      </c>
      <c r="Q92" s="1">
        <f>Estação!Q119</f>
        <v>29.57</v>
      </c>
      <c r="R92" s="1">
        <f>Estação!R119</f>
        <v>0</v>
      </c>
    </row>
    <row r="93" spans="1:18">
      <c r="A93" s="22">
        <v>44108.791666666664</v>
      </c>
      <c r="B93" s="1">
        <f>Estação!C120</f>
        <v>26.2</v>
      </c>
      <c r="C93" s="1">
        <v>36</v>
      </c>
      <c r="D93" s="1">
        <f>Estação!D120</f>
        <v>29.34</v>
      </c>
      <c r="E93" s="1">
        <f>Estação!E120</f>
        <v>0.28999999999999998</v>
      </c>
      <c r="F93" s="1">
        <f>Estação!F120</f>
        <v>1.27</v>
      </c>
      <c r="G93" s="1">
        <f>Estação!G120</f>
        <v>2.06</v>
      </c>
      <c r="H93" s="1">
        <f>Estação!H120</f>
        <v>3.33</v>
      </c>
      <c r="I93" s="1">
        <f>Estação!I120</f>
        <v>2.91</v>
      </c>
      <c r="J93" s="1">
        <f>Estação!J120</f>
        <v>23</v>
      </c>
      <c r="K93" s="106"/>
      <c r="L93" s="1">
        <f>Estação!L120</f>
        <v>27.3</v>
      </c>
      <c r="M93" s="1">
        <f>Estação!M120</f>
        <v>73.3</v>
      </c>
      <c r="N93" s="1">
        <f>Estação!N120</f>
        <v>1009.5</v>
      </c>
      <c r="O93" s="1">
        <f>Estação!O120</f>
        <v>2</v>
      </c>
      <c r="P93" s="1">
        <f>Estação!P120</f>
        <v>3.21</v>
      </c>
      <c r="Q93" s="1">
        <f>Estação!Q120</f>
        <v>24.16</v>
      </c>
      <c r="R93" s="1">
        <f>Estação!R120</f>
        <v>0</v>
      </c>
    </row>
    <row r="94" spans="1:18">
      <c r="A94" s="22">
        <v>44108.833333333336</v>
      </c>
      <c r="B94" s="1">
        <f>Estação!C121</f>
        <v>26.3</v>
      </c>
      <c r="C94" s="1">
        <v>36</v>
      </c>
      <c r="D94" s="1">
        <f>Estação!D121</f>
        <v>26.23</v>
      </c>
      <c r="E94" s="1">
        <f>Estação!E121</f>
        <v>0.28999999999999998</v>
      </c>
      <c r="F94" s="1">
        <f>Estação!F121</f>
        <v>1.1599999999999999</v>
      </c>
      <c r="G94" s="1">
        <f>Estação!G121</f>
        <v>2.23</v>
      </c>
      <c r="H94" s="1">
        <f>Estação!H121</f>
        <v>3.39</v>
      </c>
      <c r="I94" s="1">
        <f>Estação!I121</f>
        <v>3.02</v>
      </c>
      <c r="J94" s="1">
        <f>Estação!J121</f>
        <v>23</v>
      </c>
      <c r="K94" s="106"/>
      <c r="L94" s="1">
        <f>Estação!L121</f>
        <v>27.2</v>
      </c>
      <c r="M94" s="1">
        <f>Estação!M121</f>
        <v>74.400000000000006</v>
      </c>
      <c r="N94" s="1">
        <f>Estação!N121</f>
        <v>1010.2</v>
      </c>
      <c r="O94" s="1">
        <f>Estação!O121</f>
        <v>2</v>
      </c>
      <c r="P94" s="1">
        <f>Estação!P121</f>
        <v>2.83</v>
      </c>
      <c r="Q94" s="1">
        <f>Estação!Q121</f>
        <v>28.83</v>
      </c>
      <c r="R94" s="1">
        <f>Estação!R121</f>
        <v>0</v>
      </c>
    </row>
    <row r="95" spans="1:18">
      <c r="A95" s="22">
        <v>44108.875</v>
      </c>
      <c r="B95" s="1">
        <f>Estação!C122</f>
        <v>26.4</v>
      </c>
      <c r="C95" s="1">
        <v>36</v>
      </c>
      <c r="D95" s="1">
        <f>Estação!D122</f>
        <v>25.48</v>
      </c>
      <c r="E95" s="1">
        <f>Estação!E122</f>
        <v>0.36</v>
      </c>
      <c r="F95" s="1">
        <f>Estação!F122</f>
        <v>1.08</v>
      </c>
      <c r="G95" s="1">
        <f>Estação!G122</f>
        <v>2.9</v>
      </c>
      <c r="H95" s="1">
        <f>Estação!H122</f>
        <v>3.98</v>
      </c>
      <c r="I95" s="1">
        <f>Estação!I122</f>
        <v>3.42</v>
      </c>
      <c r="J95" s="1">
        <f>Estação!J122</f>
        <v>35</v>
      </c>
      <c r="K95" s="106"/>
      <c r="L95" s="1">
        <f>Estação!L122</f>
        <v>27.1</v>
      </c>
      <c r="M95" s="1">
        <f>Estação!M122</f>
        <v>73.2</v>
      </c>
      <c r="N95" s="1">
        <f>Estação!N122</f>
        <v>1010.9</v>
      </c>
      <c r="O95" s="1">
        <f>Estação!O122</f>
        <v>2</v>
      </c>
      <c r="P95" s="1">
        <f>Estação!P122</f>
        <v>2.2999999999999998</v>
      </c>
      <c r="Q95" s="1">
        <f>Estação!Q122</f>
        <v>50.84</v>
      </c>
      <c r="R95" s="1">
        <f>Estação!R122</f>
        <v>0</v>
      </c>
    </row>
    <row r="96" spans="1:18">
      <c r="A96" s="22">
        <v>44108.916666666664</v>
      </c>
      <c r="B96" s="1">
        <f>Estação!C123</f>
        <v>26.4</v>
      </c>
      <c r="C96" s="1">
        <v>36</v>
      </c>
      <c r="D96" s="1">
        <f>Estação!D123</f>
        <v>27.08</v>
      </c>
      <c r="E96" s="1">
        <f>Estação!E123</f>
        <v>0.28999999999999998</v>
      </c>
      <c r="F96" s="1">
        <f>Estação!F123</f>
        <v>1.06</v>
      </c>
      <c r="G96" s="1">
        <f>Estação!G123</f>
        <v>2.06</v>
      </c>
      <c r="H96" s="1">
        <f>Estação!H123</f>
        <v>3.12</v>
      </c>
      <c r="I96" s="1">
        <f>Estação!I123</f>
        <v>3.39</v>
      </c>
      <c r="J96" s="1">
        <f>Estação!J123</f>
        <v>29</v>
      </c>
      <c r="K96" s="106"/>
      <c r="L96" s="1">
        <f>Estação!L123</f>
        <v>27</v>
      </c>
      <c r="M96" s="1">
        <f>Estação!M123</f>
        <v>77</v>
      </c>
      <c r="N96" s="1">
        <f>Estação!N123</f>
        <v>1011.4</v>
      </c>
      <c r="O96" s="1">
        <f>Estação!O123</f>
        <v>2</v>
      </c>
      <c r="P96" s="1">
        <f>Estação!P123</f>
        <v>3.1</v>
      </c>
      <c r="Q96" s="1">
        <f>Estação!Q123</f>
        <v>51.12</v>
      </c>
      <c r="R96" s="1">
        <f>Estação!R123</f>
        <v>0</v>
      </c>
    </row>
    <row r="97" spans="1:18">
      <c r="A97" s="22">
        <v>44108.958333333336</v>
      </c>
      <c r="B97" s="1">
        <f>Estação!C124</f>
        <v>26.4</v>
      </c>
      <c r="C97" s="1">
        <v>36</v>
      </c>
      <c r="D97" s="1">
        <f>Estação!D124</f>
        <v>27.53</v>
      </c>
      <c r="E97" s="1">
        <f>Estação!E124</f>
        <v>0.27</v>
      </c>
      <c r="F97" s="1">
        <f>Estação!F124</f>
        <v>1.18</v>
      </c>
      <c r="G97" s="1">
        <f>Estação!G124</f>
        <v>1.24</v>
      </c>
      <c r="H97" s="1">
        <f>Estação!H124</f>
        <v>2.42</v>
      </c>
      <c r="I97" s="1">
        <f>Estação!I124</f>
        <v>3.41</v>
      </c>
      <c r="J97" s="1">
        <f>Estação!J124</f>
        <v>24</v>
      </c>
      <c r="K97" s="106"/>
      <c r="L97" s="1">
        <f>Estação!L124</f>
        <v>26.8</v>
      </c>
      <c r="M97" s="1">
        <f>Estação!M124</f>
        <v>78</v>
      </c>
      <c r="N97" s="1">
        <f>Estação!N124</f>
        <v>1011.5</v>
      </c>
      <c r="O97" s="1">
        <f>Estação!O124</f>
        <v>2</v>
      </c>
      <c r="P97" s="1">
        <f>Estação!P124</f>
        <v>3.15</v>
      </c>
      <c r="Q97" s="1">
        <f>Estação!Q124</f>
        <v>56.37</v>
      </c>
      <c r="R97" s="1">
        <f>Estação!R124</f>
        <v>0</v>
      </c>
    </row>
    <row r="98" spans="1:18">
      <c r="A98" s="22">
        <v>44108</v>
      </c>
      <c r="B98" s="1">
        <f>Estação!C133</f>
        <v>26.3</v>
      </c>
      <c r="C98" s="1">
        <v>36</v>
      </c>
      <c r="D98" s="1">
        <f>Estação!D133</f>
        <v>26.57</v>
      </c>
      <c r="E98" s="1">
        <f>Estação!E133</f>
        <v>0.26</v>
      </c>
      <c r="F98" s="1">
        <f>Estação!F133</f>
        <v>1.1599999999999999</v>
      </c>
      <c r="G98" s="1">
        <f>Estação!G133</f>
        <v>0.9</v>
      </c>
      <c r="H98" s="1">
        <f>Estação!H133</f>
        <v>2.0699999999999998</v>
      </c>
      <c r="I98" s="1">
        <f>Estação!I133</f>
        <v>3.57</v>
      </c>
      <c r="J98" s="1">
        <f>Estação!J133</f>
        <v>24</v>
      </c>
      <c r="K98" s="106"/>
      <c r="L98" s="1">
        <f>Estação!L133</f>
        <v>26.7</v>
      </c>
      <c r="M98" s="1">
        <f>Estação!M133</f>
        <v>77.900000000000006</v>
      </c>
      <c r="N98" s="1">
        <f>Estação!N133</f>
        <v>1011</v>
      </c>
      <c r="O98" s="1">
        <f>Estação!O133</f>
        <v>2</v>
      </c>
      <c r="P98" s="1">
        <f>Estação!P133</f>
        <v>3.18</v>
      </c>
      <c r="Q98" s="1">
        <f>Estação!Q133</f>
        <v>59.82</v>
      </c>
      <c r="R98" s="1">
        <f>Estação!R133</f>
        <v>0</v>
      </c>
    </row>
    <row r="99" spans="1:18">
      <c r="A99" s="22">
        <v>44109.041666666664</v>
      </c>
      <c r="B99" s="1">
        <f>Estação!C134</f>
        <v>26.4</v>
      </c>
      <c r="C99" s="1">
        <v>36</v>
      </c>
      <c r="D99" s="1">
        <f>Estação!D134</f>
        <v>26.82</v>
      </c>
      <c r="E99" s="1">
        <f>Estação!E134</f>
        <v>0.24</v>
      </c>
      <c r="F99" s="1">
        <f>Estação!F134</f>
        <v>1.1000000000000001</v>
      </c>
      <c r="G99" s="1">
        <f>Estação!G134</f>
        <v>0.65</v>
      </c>
      <c r="H99" s="1">
        <f>Estação!H134</f>
        <v>1.75</v>
      </c>
      <c r="I99" s="1">
        <f>Estação!I134</f>
        <v>3.59</v>
      </c>
      <c r="J99" s="1">
        <f>Estação!J134</f>
        <v>18</v>
      </c>
      <c r="K99" s="106"/>
      <c r="L99" s="1">
        <f>Estação!L134</f>
        <v>26.7</v>
      </c>
      <c r="M99" s="1">
        <f>Estação!M134</f>
        <v>77.099999999999994</v>
      </c>
      <c r="N99" s="1">
        <f>Estação!N134</f>
        <v>1010.2</v>
      </c>
      <c r="O99" s="1">
        <f>Estação!O134</f>
        <v>3</v>
      </c>
      <c r="P99" s="1">
        <f>Estação!P134</f>
        <v>3.16</v>
      </c>
      <c r="Q99" s="1">
        <f>Estação!Q134</f>
        <v>63.1</v>
      </c>
      <c r="R99" s="1">
        <f>Estação!R134</f>
        <v>0</v>
      </c>
    </row>
    <row r="100" spans="1:18">
      <c r="A100" s="22">
        <v>44109.083333333336</v>
      </c>
      <c r="B100" s="1">
        <f>Estação!C135</f>
        <v>26.4</v>
      </c>
      <c r="C100" s="1">
        <v>36</v>
      </c>
      <c r="D100" s="1">
        <f>Estação!D135</f>
        <v>27.09</v>
      </c>
      <c r="E100" s="1">
        <f>Estação!E135</f>
        <v>0.24</v>
      </c>
      <c r="F100" s="1">
        <f>Estação!F135</f>
        <v>1.03</v>
      </c>
      <c r="G100" s="1">
        <f>Estação!G135</f>
        <v>0.21</v>
      </c>
      <c r="H100" s="1">
        <f>Estação!H135</f>
        <v>1.24</v>
      </c>
      <c r="I100" s="1">
        <f>Estação!I135</f>
        <v>3.17</v>
      </c>
      <c r="J100" s="1">
        <f>Estação!J135</f>
        <v>18</v>
      </c>
      <c r="K100" s="106"/>
      <c r="L100" s="1">
        <f>Estação!L135</f>
        <v>26.7</v>
      </c>
      <c r="M100" s="1">
        <f>Estação!M135</f>
        <v>77.2</v>
      </c>
      <c r="N100" s="1">
        <f>Estação!N135</f>
        <v>1009.6</v>
      </c>
      <c r="O100" s="1">
        <f>Estação!O135</f>
        <v>2</v>
      </c>
      <c r="P100" s="1">
        <f>Estação!P135</f>
        <v>3.15</v>
      </c>
      <c r="Q100" s="1">
        <f>Estação!Q135</f>
        <v>63.62</v>
      </c>
      <c r="R100" s="1">
        <f>Estação!R135</f>
        <v>0</v>
      </c>
    </row>
    <row r="101" spans="1:18">
      <c r="A101" s="22">
        <v>44109.125</v>
      </c>
      <c r="B101" s="1">
        <f>Estação!C136</f>
        <v>26.4</v>
      </c>
      <c r="C101" s="1">
        <v>36</v>
      </c>
      <c r="D101" s="1">
        <f>Estação!D136</f>
        <v>25.97</v>
      </c>
      <c r="E101" s="1">
        <f>Estação!E136</f>
        <v>0.24</v>
      </c>
      <c r="F101" s="1">
        <f>Estação!F136</f>
        <v>1.08</v>
      </c>
      <c r="G101" s="1">
        <f>Estação!G136</f>
        <v>0.13</v>
      </c>
      <c r="H101" s="1">
        <f>Estação!H136</f>
        <v>1.21</v>
      </c>
      <c r="I101" s="1">
        <f>Estação!I136</f>
        <v>3.27</v>
      </c>
      <c r="J101" s="1">
        <f>Estação!J136</f>
        <v>20</v>
      </c>
      <c r="K101" s="106"/>
      <c r="L101" s="1">
        <f>Estação!L136</f>
        <v>26.7</v>
      </c>
      <c r="M101" s="1">
        <f>Estação!M136</f>
        <v>78.2</v>
      </c>
      <c r="N101" s="1">
        <f>Estação!N136</f>
        <v>1009.4</v>
      </c>
      <c r="O101" s="1">
        <f>Estação!O136</f>
        <v>3</v>
      </c>
      <c r="P101" s="1">
        <f>Estação!P136</f>
        <v>3.05</v>
      </c>
      <c r="Q101" s="1">
        <f>Estação!Q136</f>
        <v>68.069999999999993</v>
      </c>
      <c r="R101" s="1">
        <f>Estação!R136</f>
        <v>0</v>
      </c>
    </row>
    <row r="102" spans="1:18">
      <c r="A102" s="22">
        <v>44109.166666666664</v>
      </c>
      <c r="B102" s="1">
        <f>Estação!C137</f>
        <v>26.5</v>
      </c>
      <c r="C102" s="1">
        <v>36</v>
      </c>
      <c r="D102" s="1">
        <f>Estação!D137</f>
        <v>26.34</v>
      </c>
      <c r="E102" s="1">
        <f>Estação!E137</f>
        <v>0.27</v>
      </c>
      <c r="F102" s="1">
        <f>Estação!F137</f>
        <v>1.1299999999999999</v>
      </c>
      <c r="G102" s="1">
        <f>Estação!G137</f>
        <v>0.36</v>
      </c>
      <c r="H102" s="1">
        <f>Estação!H137</f>
        <v>1.5</v>
      </c>
      <c r="I102" s="1">
        <f>Estação!I137</f>
        <v>3.34</v>
      </c>
      <c r="J102" s="1">
        <f>Estação!J137</f>
        <v>22</v>
      </c>
      <c r="K102" s="106"/>
      <c r="L102" s="1">
        <f>Estação!L137</f>
        <v>26.6</v>
      </c>
      <c r="M102" s="1">
        <f>Estação!M137</f>
        <v>78.099999999999994</v>
      </c>
      <c r="N102" s="1">
        <f>Estação!N137</f>
        <v>1009.8</v>
      </c>
      <c r="O102" s="1">
        <f>Estação!O137</f>
        <v>2</v>
      </c>
      <c r="P102" s="1">
        <f>Estação!P137</f>
        <v>3.12</v>
      </c>
      <c r="Q102" s="1">
        <f>Estação!Q137</f>
        <v>85.78</v>
      </c>
      <c r="R102" s="1">
        <f>Estação!R137</f>
        <v>0</v>
      </c>
    </row>
    <row r="103" spans="1:18">
      <c r="A103" s="22">
        <v>44109.208333333336</v>
      </c>
      <c r="B103" s="1">
        <f>Estação!C138</f>
        <v>26.5</v>
      </c>
      <c r="C103" s="1">
        <v>36</v>
      </c>
      <c r="D103" s="1">
        <f>Estação!D138</f>
        <v>27.14</v>
      </c>
      <c r="E103" s="1">
        <f>Estação!E138</f>
        <v>0.26</v>
      </c>
      <c r="F103" s="1">
        <f>Estação!F138</f>
        <v>1.1100000000000001</v>
      </c>
      <c r="G103" s="1">
        <f>Estação!G138</f>
        <v>0.66</v>
      </c>
      <c r="H103" s="1">
        <f>Estação!H138</f>
        <v>1.77</v>
      </c>
      <c r="I103" s="1">
        <f>Estação!I138</f>
        <v>2.84</v>
      </c>
      <c r="J103" s="1">
        <f>Estação!J138</f>
        <v>25</v>
      </c>
      <c r="K103" s="106"/>
      <c r="L103" s="1">
        <f>Estação!L138</f>
        <v>26.5</v>
      </c>
      <c r="M103" s="1">
        <f>Estação!M138</f>
        <v>77.2</v>
      </c>
      <c r="N103" s="1">
        <f>Estação!N138</f>
        <v>1010.1</v>
      </c>
      <c r="O103" s="1">
        <f>Estação!O138</f>
        <v>2</v>
      </c>
      <c r="P103" s="1">
        <f>Estação!P138</f>
        <v>3.86</v>
      </c>
      <c r="Q103" s="1">
        <f>Estação!Q138</f>
        <v>93.01</v>
      </c>
      <c r="R103" s="1">
        <f>Estação!R138</f>
        <v>0</v>
      </c>
    </row>
    <row r="104" spans="1:18">
      <c r="A104" s="22">
        <v>44109.25</v>
      </c>
      <c r="B104" s="1">
        <f>Estação!C139</f>
        <v>26.6</v>
      </c>
      <c r="C104" s="1">
        <v>36</v>
      </c>
      <c r="D104" s="1">
        <f>Estação!D139</f>
        <v>26.39</v>
      </c>
      <c r="E104" s="1">
        <f>Estação!E139</f>
        <v>0.25</v>
      </c>
      <c r="F104" s="1">
        <f>Estação!F139</f>
        <v>1.19</v>
      </c>
      <c r="G104" s="1">
        <f>Estação!G139</f>
        <v>2.14</v>
      </c>
      <c r="H104" s="1">
        <f>Estação!H139</f>
        <v>3.34</v>
      </c>
      <c r="I104" s="1">
        <f>Estação!I139</f>
        <v>2.63</v>
      </c>
      <c r="J104" s="1">
        <f>Estação!J139</f>
        <v>29</v>
      </c>
      <c r="K104" s="106"/>
      <c r="L104" s="1">
        <f>Estação!L139</f>
        <v>26.3</v>
      </c>
      <c r="M104" s="1">
        <f>Estação!M139</f>
        <v>75.400000000000006</v>
      </c>
      <c r="N104" s="1">
        <f>Estação!N139</f>
        <v>1010.6</v>
      </c>
      <c r="O104" s="1">
        <f>Estação!O139</f>
        <v>21</v>
      </c>
      <c r="P104" s="1">
        <f>Estação!P139</f>
        <v>3.49</v>
      </c>
      <c r="Q104" s="1">
        <f>Estação!Q139</f>
        <v>101.15</v>
      </c>
      <c r="R104" s="1">
        <f>Estação!R139</f>
        <v>0</v>
      </c>
    </row>
    <row r="105" spans="1:18">
      <c r="A105" s="22">
        <v>44109.291666666664</v>
      </c>
      <c r="B105" s="1">
        <f>Estação!C140</f>
        <v>26.6</v>
      </c>
      <c r="C105" s="1">
        <v>36</v>
      </c>
      <c r="D105" s="1">
        <f>Estação!D140</f>
        <v>23.37</v>
      </c>
      <c r="E105" s="1">
        <f>Estação!E140</f>
        <v>0.28000000000000003</v>
      </c>
      <c r="F105" s="1">
        <f>Estação!F140</f>
        <v>2.04</v>
      </c>
      <c r="G105" s="1">
        <f>Estação!G140</f>
        <v>3.63</v>
      </c>
      <c r="H105" s="1">
        <f>Estação!H140</f>
        <v>5.67</v>
      </c>
      <c r="I105" s="1">
        <f>Estação!I140</f>
        <v>2.58</v>
      </c>
      <c r="J105" s="1">
        <f>Estação!J140</f>
        <v>26</v>
      </c>
      <c r="K105" s="106"/>
      <c r="L105" s="1">
        <f>Estação!L140</f>
        <v>26.4</v>
      </c>
      <c r="M105" s="1">
        <f>Estação!M140</f>
        <v>74.3</v>
      </c>
      <c r="N105" s="1">
        <f>Estação!N140</f>
        <v>1011.2</v>
      </c>
      <c r="O105" s="1">
        <f>Estação!O140</f>
        <v>152</v>
      </c>
      <c r="P105" s="1">
        <f>Estação!P140</f>
        <v>3.92</v>
      </c>
      <c r="Q105" s="1">
        <f>Estação!Q140</f>
        <v>113.55</v>
      </c>
      <c r="R105" s="1">
        <f>Estação!R140</f>
        <v>0</v>
      </c>
    </row>
    <row r="106" spans="1:18">
      <c r="A106" s="22">
        <v>44109.333333333336</v>
      </c>
      <c r="B106" s="1">
        <f>Estação!C141</f>
        <v>26.4</v>
      </c>
      <c r="C106" s="1">
        <v>36</v>
      </c>
      <c r="D106" s="1">
        <f>Estação!D141</f>
        <v>25.2</v>
      </c>
      <c r="E106" s="1">
        <f>Estação!E141</f>
        <v>0.3</v>
      </c>
      <c r="F106" s="1">
        <f>Estação!F141</f>
        <v>2.63</v>
      </c>
      <c r="G106" s="1">
        <f>Estação!G141</f>
        <v>4.16</v>
      </c>
      <c r="H106" s="1">
        <f>Estação!H141</f>
        <v>6.78</v>
      </c>
      <c r="I106" s="1">
        <f>Estação!I141</f>
        <v>2.58</v>
      </c>
      <c r="J106" s="1">
        <f>Estação!J141</f>
        <v>34</v>
      </c>
      <c r="K106" s="106"/>
      <c r="L106" s="1">
        <f>Estação!L141</f>
        <v>27.4</v>
      </c>
      <c r="M106" s="1">
        <f>Estação!M141</f>
        <v>68.3</v>
      </c>
      <c r="N106" s="1">
        <f>Estação!N141</f>
        <v>1011.8</v>
      </c>
      <c r="O106" s="1">
        <f>Estação!O141</f>
        <v>342</v>
      </c>
      <c r="P106" s="1">
        <f>Estação!P141</f>
        <v>4.09</v>
      </c>
      <c r="Q106" s="1">
        <f>Estação!Q141</f>
        <v>103.18</v>
      </c>
      <c r="R106" s="1">
        <f>Estação!R141</f>
        <v>0</v>
      </c>
    </row>
    <row r="107" spans="1:18">
      <c r="A107" s="22">
        <v>44109.375</v>
      </c>
      <c r="B107" s="1">
        <f>Estação!C142</f>
        <v>26.1</v>
      </c>
      <c r="C107" s="1">
        <v>36</v>
      </c>
      <c r="D107" s="1">
        <f>Estação!D142</f>
        <v>29.34</v>
      </c>
      <c r="E107" s="1">
        <f>Estação!E142</f>
        <v>0.28999999999999998</v>
      </c>
      <c r="F107" s="1">
        <f>Estação!F142</f>
        <v>2.59</v>
      </c>
      <c r="G107" s="1">
        <f>Estação!G142</f>
        <v>3.78</v>
      </c>
      <c r="H107" s="1">
        <f>Estação!H142</f>
        <v>6.37</v>
      </c>
      <c r="I107" s="1">
        <f>Estação!I142</f>
        <v>3.07</v>
      </c>
      <c r="J107" s="1">
        <f>Estação!J142</f>
        <v>30</v>
      </c>
      <c r="K107" s="106"/>
      <c r="L107" s="1">
        <f>Estação!L142</f>
        <v>28.9</v>
      </c>
      <c r="M107" s="1">
        <f>Estação!M142</f>
        <v>59.2</v>
      </c>
      <c r="N107" s="1">
        <f>Estação!N142</f>
        <v>1012.1</v>
      </c>
      <c r="O107" s="1">
        <f>Estação!O142</f>
        <v>514</v>
      </c>
      <c r="P107" s="1">
        <f>Estação!P142</f>
        <v>4.53</v>
      </c>
      <c r="Q107" s="1">
        <f>Estação!Q142</f>
        <v>88.47</v>
      </c>
      <c r="R107" s="1">
        <f>Estação!R142</f>
        <v>0</v>
      </c>
    </row>
    <row r="108" spans="1:18">
      <c r="A108" s="22">
        <v>44109.416666666664</v>
      </c>
      <c r="B108" s="1">
        <f>Estação!C143</f>
        <v>25.9</v>
      </c>
      <c r="C108" s="1">
        <v>36</v>
      </c>
      <c r="D108" s="1">
        <f>Estação!D143</f>
        <v>32.14</v>
      </c>
      <c r="E108" s="1">
        <f>Estação!E143</f>
        <v>0.28000000000000003</v>
      </c>
      <c r="F108" s="1">
        <f>Estação!F143</f>
        <v>2.0699999999999998</v>
      </c>
      <c r="G108" s="1">
        <f>Estação!G143</f>
        <v>2.65</v>
      </c>
      <c r="H108" s="1">
        <f>Estação!H143</f>
        <v>4.72</v>
      </c>
      <c r="I108" s="1">
        <f>Estação!I143</f>
        <v>3.22</v>
      </c>
      <c r="J108" s="1">
        <f>Estação!J143</f>
        <v>36</v>
      </c>
      <c r="K108" s="106"/>
      <c r="L108" s="1">
        <f>Estação!L143</f>
        <v>29.8</v>
      </c>
      <c r="M108" s="1">
        <f>Estação!M143</f>
        <v>55.2</v>
      </c>
      <c r="N108" s="1">
        <f>Estação!N143</f>
        <v>1011.9</v>
      </c>
      <c r="O108" s="1">
        <f>Estação!O143</f>
        <v>903</v>
      </c>
      <c r="P108" s="1">
        <f>Estação!P143</f>
        <v>5.52</v>
      </c>
      <c r="Q108" s="1">
        <f>Estação!Q143</f>
        <v>79.22</v>
      </c>
      <c r="R108" s="1">
        <f>Estação!R143</f>
        <v>0</v>
      </c>
    </row>
    <row r="109" spans="1:18">
      <c r="A109" s="22">
        <v>44109.458333333336</v>
      </c>
      <c r="B109" s="1">
        <f>Estação!C144</f>
        <v>25.9</v>
      </c>
      <c r="C109" s="1">
        <v>36</v>
      </c>
      <c r="D109" s="1">
        <f>Estação!D144</f>
        <v>32.49</v>
      </c>
      <c r="E109" s="1">
        <f>Estação!E144</f>
        <v>0.26</v>
      </c>
      <c r="F109" s="1">
        <f>Estação!F144</f>
        <v>1.91</v>
      </c>
      <c r="G109" s="1">
        <f>Estação!G144</f>
        <v>1.96</v>
      </c>
      <c r="H109" s="1">
        <f>Estação!H144</f>
        <v>3.87</v>
      </c>
      <c r="I109" s="1">
        <f>Estação!I144</f>
        <v>3.28</v>
      </c>
      <c r="J109" s="1">
        <f>Estação!J144</f>
        <v>35</v>
      </c>
      <c r="K109" s="106"/>
      <c r="L109" s="1">
        <f>Estação!L144</f>
        <v>30.1</v>
      </c>
      <c r="M109" s="1">
        <f>Estação!M144</f>
        <v>54.4</v>
      </c>
      <c r="N109" s="1">
        <f>Estação!N144</f>
        <v>1011.5</v>
      </c>
      <c r="O109" s="1">
        <f>Estação!O144</f>
        <v>1065</v>
      </c>
      <c r="P109" s="1">
        <f>Estação!P144</f>
        <v>5.77</v>
      </c>
      <c r="Q109" s="1">
        <f>Estação!Q144</f>
        <v>77.67</v>
      </c>
      <c r="R109" s="1">
        <f>Estação!R144</f>
        <v>0</v>
      </c>
    </row>
    <row r="110" spans="1:18">
      <c r="A110" s="22">
        <v>44109.5</v>
      </c>
      <c r="B110" s="1">
        <f>Estação!C145</f>
        <v>25.9</v>
      </c>
      <c r="C110" s="1">
        <v>36</v>
      </c>
      <c r="D110" s="1">
        <f>Estação!D145</f>
        <v>32.57</v>
      </c>
      <c r="E110" s="1">
        <f>Estação!E145</f>
        <v>0.28000000000000003</v>
      </c>
      <c r="F110" s="1">
        <f>Estação!F145</f>
        <v>2</v>
      </c>
      <c r="G110" s="1">
        <f>Estação!G145</f>
        <v>2.2000000000000002</v>
      </c>
      <c r="H110" s="1">
        <f>Estação!H145</f>
        <v>4.1900000000000004</v>
      </c>
      <c r="I110" s="1">
        <f>Estação!I145</f>
        <v>2.82</v>
      </c>
      <c r="J110" s="1">
        <f>Estação!J145</f>
        <v>33</v>
      </c>
      <c r="K110" s="106"/>
      <c r="L110" s="1">
        <f>Estação!L145</f>
        <v>30.7</v>
      </c>
      <c r="M110" s="1">
        <f>Estação!M145</f>
        <v>50.8</v>
      </c>
      <c r="N110" s="1">
        <f>Estação!N145</f>
        <v>1010.7</v>
      </c>
      <c r="O110" s="1">
        <f>Estação!O145</f>
        <v>1048</v>
      </c>
      <c r="P110" s="1">
        <f>Estação!P145</f>
        <v>5.71</v>
      </c>
      <c r="Q110" s="1">
        <f>Estação!Q145</f>
        <v>78.959999999999994</v>
      </c>
      <c r="R110" s="1">
        <f>Estação!R145</f>
        <v>0</v>
      </c>
    </row>
    <row r="111" spans="1:18">
      <c r="A111" s="22">
        <v>44109.541666666664</v>
      </c>
      <c r="B111" s="1">
        <f>Estação!C146</f>
        <v>25.7</v>
      </c>
      <c r="C111" s="1">
        <v>36</v>
      </c>
      <c r="D111" s="1">
        <f>Estação!D146</f>
        <v>31.33</v>
      </c>
      <c r="E111" s="1">
        <f>Estação!E146</f>
        <v>0.28999999999999998</v>
      </c>
      <c r="F111" s="1">
        <f>Estação!F146</f>
        <v>2.4300000000000002</v>
      </c>
      <c r="G111" s="1">
        <f>Estação!G146</f>
        <v>1.92</v>
      </c>
      <c r="H111" s="1">
        <f>Estação!H146</f>
        <v>4.3499999999999996</v>
      </c>
      <c r="I111" s="1">
        <f>Estação!I146</f>
        <v>3.47</v>
      </c>
      <c r="J111" s="1">
        <f>Estação!J146</f>
        <v>23</v>
      </c>
      <c r="K111" s="106"/>
      <c r="L111" s="1">
        <f>Estação!L146</f>
        <v>30.1</v>
      </c>
      <c r="M111" s="1">
        <f>Estação!M146</f>
        <v>55.8</v>
      </c>
      <c r="N111" s="1">
        <f>Estação!N146</f>
        <v>1009.8</v>
      </c>
      <c r="O111" s="1">
        <f>Estação!O146</f>
        <v>959</v>
      </c>
      <c r="P111" s="1">
        <f>Estação!P146</f>
        <v>5.21</v>
      </c>
      <c r="Q111" s="1">
        <f>Estação!Q146</f>
        <v>67.42</v>
      </c>
      <c r="R111" s="1">
        <f>Estação!R146</f>
        <v>0</v>
      </c>
    </row>
    <row r="112" spans="1:18">
      <c r="A112" s="22">
        <v>44109.583333333336</v>
      </c>
      <c r="B112" s="1">
        <f>Estação!C147</f>
        <v>25.8</v>
      </c>
      <c r="C112" s="1">
        <v>36</v>
      </c>
      <c r="D112" s="1">
        <f>Estação!D147</f>
        <v>30.54</v>
      </c>
      <c r="E112" s="1">
        <f>Estação!E147</f>
        <v>0.26</v>
      </c>
      <c r="F112" s="1">
        <f>Estação!F147</f>
        <v>2.1</v>
      </c>
      <c r="G112" s="1">
        <f>Estação!G147</f>
        <v>1.77</v>
      </c>
      <c r="H112" s="1">
        <f>Estação!H147</f>
        <v>3.87</v>
      </c>
      <c r="I112" s="1">
        <f>Estação!I147</f>
        <v>3.12</v>
      </c>
      <c r="J112" s="1">
        <f>Estação!J147</f>
        <v>21</v>
      </c>
      <c r="K112" s="106"/>
      <c r="L112" s="1">
        <f>Estação!L147</f>
        <v>29.8</v>
      </c>
      <c r="M112" s="1">
        <f>Estação!M147</f>
        <v>57.5</v>
      </c>
      <c r="N112" s="1">
        <f>Estação!N147</f>
        <v>1008.9</v>
      </c>
      <c r="O112" s="1">
        <f>Estação!O147</f>
        <v>789</v>
      </c>
      <c r="P112" s="1">
        <f>Estação!P147</f>
        <v>4.88</v>
      </c>
      <c r="Q112" s="1">
        <f>Estação!Q147</f>
        <v>56.3</v>
      </c>
      <c r="R112" s="1">
        <f>Estação!R147</f>
        <v>0</v>
      </c>
    </row>
    <row r="113" spans="1:18">
      <c r="A113" s="22">
        <v>44109.625</v>
      </c>
      <c r="B113" s="1">
        <f>Estação!C148</f>
        <v>26</v>
      </c>
      <c r="C113" s="1">
        <v>36</v>
      </c>
      <c r="D113" s="1">
        <f>Estação!D148</f>
        <v>29.93</v>
      </c>
      <c r="E113" s="1">
        <f>Estação!E148</f>
        <v>0.26</v>
      </c>
      <c r="F113" s="1">
        <f>Estação!F148</f>
        <v>1.88</v>
      </c>
      <c r="G113" s="1">
        <f>Estação!G148</f>
        <v>1.93</v>
      </c>
      <c r="H113" s="1">
        <f>Estação!H148</f>
        <v>3.8</v>
      </c>
      <c r="I113" s="1">
        <f>Estação!I148</f>
        <v>3.07</v>
      </c>
      <c r="J113" s="1">
        <f>Estação!J148</f>
        <v>22</v>
      </c>
      <c r="K113" s="106"/>
      <c r="L113" s="1">
        <f>Estação!L148</f>
        <v>29.6</v>
      </c>
      <c r="M113" s="1">
        <f>Estação!M148</f>
        <v>59.6</v>
      </c>
      <c r="N113" s="1">
        <f>Estação!N148</f>
        <v>1008.5</v>
      </c>
      <c r="O113" s="1">
        <f>Estação!O148</f>
        <v>605</v>
      </c>
      <c r="P113" s="1">
        <f>Estação!P148</f>
        <v>5.0199999999999996</v>
      </c>
      <c r="Q113" s="1">
        <f>Estação!Q148</f>
        <v>63.54</v>
      </c>
      <c r="R113" s="1">
        <f>Estação!R148</f>
        <v>0</v>
      </c>
    </row>
    <row r="114" spans="1:18">
      <c r="A114" s="22">
        <v>44109.666666666664</v>
      </c>
      <c r="B114" s="1">
        <f>Estação!C149</f>
        <v>25.8</v>
      </c>
      <c r="C114" s="1">
        <v>36</v>
      </c>
      <c r="D114" s="1">
        <f>Estação!D149</f>
        <v>29.01</v>
      </c>
      <c r="E114" s="1">
        <f>Estação!E149</f>
        <v>0.26</v>
      </c>
      <c r="F114" s="1">
        <f>Estação!F149</f>
        <v>2.04</v>
      </c>
      <c r="G114" s="1">
        <f>Estação!G149</f>
        <v>2.14</v>
      </c>
      <c r="H114" s="1">
        <f>Estação!H149</f>
        <v>4.1900000000000004</v>
      </c>
      <c r="I114" s="1">
        <f>Estação!I149</f>
        <v>2.85</v>
      </c>
      <c r="J114" s="1">
        <f>Estação!J149</f>
        <v>24</v>
      </c>
      <c r="K114" s="106"/>
      <c r="L114" s="1">
        <f>Estação!L149</f>
        <v>29.1</v>
      </c>
      <c r="M114" s="1">
        <f>Estação!M149</f>
        <v>62</v>
      </c>
      <c r="N114" s="1">
        <f>Estação!N149</f>
        <v>1008.5</v>
      </c>
      <c r="O114" s="1">
        <f>Estação!O149</f>
        <v>366</v>
      </c>
      <c r="P114" s="1">
        <f>Estação!P149</f>
        <v>4.8899999999999997</v>
      </c>
      <c r="Q114" s="1">
        <f>Estação!Q149</f>
        <v>53.45</v>
      </c>
      <c r="R114" s="1">
        <f>Estação!R149</f>
        <v>0</v>
      </c>
    </row>
    <row r="115" spans="1:18">
      <c r="A115" s="22">
        <v>44109.708333333336</v>
      </c>
      <c r="B115" s="1">
        <f>Estação!C150</f>
        <v>25.8</v>
      </c>
      <c r="C115" s="1">
        <v>36</v>
      </c>
      <c r="D115" s="1">
        <f>Estação!D150</f>
        <v>28.57</v>
      </c>
      <c r="E115" s="1">
        <f>Estação!E150</f>
        <v>0.28000000000000003</v>
      </c>
      <c r="F115" s="1">
        <f>Estação!F150</f>
        <v>2.5</v>
      </c>
      <c r="G115" s="1">
        <f>Estação!G150</f>
        <v>2.48</v>
      </c>
      <c r="H115" s="1">
        <f>Estação!H150</f>
        <v>4.9800000000000004</v>
      </c>
      <c r="I115" s="1">
        <f>Estação!I150</f>
        <v>2.95</v>
      </c>
      <c r="J115" s="1">
        <f>Estação!J150</f>
        <v>26</v>
      </c>
      <c r="K115" s="106"/>
      <c r="L115" s="1">
        <f>Estação!L150</f>
        <v>28.5</v>
      </c>
      <c r="M115" s="1">
        <f>Estação!M150</f>
        <v>63.7</v>
      </c>
      <c r="N115" s="1">
        <f>Estação!N150</f>
        <v>1009</v>
      </c>
      <c r="O115" s="1">
        <f>Estação!O150</f>
        <v>113</v>
      </c>
      <c r="P115" s="1">
        <f>Estação!P150</f>
        <v>4.1100000000000003</v>
      </c>
      <c r="Q115" s="1">
        <f>Estação!Q150</f>
        <v>52.14</v>
      </c>
      <c r="R115" s="1">
        <f>Estação!R150</f>
        <v>0</v>
      </c>
    </row>
    <row r="116" spans="1:18">
      <c r="A116" s="22">
        <v>44109.75</v>
      </c>
      <c r="B116" s="1">
        <f>Estação!C151</f>
        <v>26</v>
      </c>
      <c r="C116" s="1">
        <v>36</v>
      </c>
      <c r="D116" s="1">
        <f>Estação!D151</f>
        <v>25.91</v>
      </c>
      <c r="E116" s="1">
        <f>Estação!E151</f>
        <v>0.39</v>
      </c>
      <c r="F116" s="1">
        <f>Estação!F151</f>
        <v>2.59</v>
      </c>
      <c r="G116" s="1">
        <f>Estação!G151</f>
        <v>3.97</v>
      </c>
      <c r="H116" s="1">
        <f>Estação!H151</f>
        <v>6.56</v>
      </c>
      <c r="I116" s="1">
        <f>Estação!I151</f>
        <v>2.9</v>
      </c>
      <c r="J116" s="1">
        <f>Estação!J151</f>
        <v>29</v>
      </c>
      <c r="K116" s="106"/>
      <c r="L116" s="1">
        <f>Estação!L151</f>
        <v>27.7</v>
      </c>
      <c r="M116" s="1">
        <f>Estação!M151</f>
        <v>69.8</v>
      </c>
      <c r="N116" s="1">
        <f>Estação!N151</f>
        <v>1009.7</v>
      </c>
      <c r="O116" s="1">
        <f>Estação!O151</f>
        <v>6</v>
      </c>
      <c r="P116" s="1">
        <f>Estação!P151</f>
        <v>3.58</v>
      </c>
      <c r="Q116" s="1">
        <f>Estação!Q151</f>
        <v>44.78</v>
      </c>
      <c r="R116" s="1">
        <f>Estação!R151</f>
        <v>0</v>
      </c>
    </row>
    <row r="117" spans="1:18">
      <c r="A117" s="22">
        <v>44109.791666666664</v>
      </c>
      <c r="B117" s="1">
        <f>Estação!C152</f>
        <v>26.1</v>
      </c>
      <c r="C117" s="1">
        <v>36</v>
      </c>
      <c r="D117" s="1">
        <f>Estação!D152</f>
        <v>26.28</v>
      </c>
      <c r="E117" s="1">
        <f>Estação!E152</f>
        <v>0.3</v>
      </c>
      <c r="F117" s="1">
        <f>Estação!F152</f>
        <v>1.41</v>
      </c>
      <c r="G117" s="1">
        <f>Estação!G152</f>
        <v>3.41</v>
      </c>
      <c r="H117" s="1">
        <f>Estação!H152</f>
        <v>4.82</v>
      </c>
      <c r="I117" s="1">
        <f>Estação!I152</f>
        <v>3.17</v>
      </c>
      <c r="J117" s="1">
        <f>Estação!J152</f>
        <v>32</v>
      </c>
      <c r="K117" s="106"/>
      <c r="L117" s="1">
        <f>Estação!L152</f>
        <v>27.3</v>
      </c>
      <c r="M117" s="1">
        <f>Estação!M152</f>
        <v>72.400000000000006</v>
      </c>
      <c r="N117" s="1">
        <f>Estação!N152</f>
        <v>1010.5</v>
      </c>
      <c r="O117" s="1">
        <f>Estação!O152</f>
        <v>2</v>
      </c>
      <c r="P117" s="1">
        <f>Estação!P152</f>
        <v>3.14</v>
      </c>
      <c r="Q117" s="1">
        <f>Estação!Q152</f>
        <v>43.91</v>
      </c>
      <c r="R117" s="1">
        <f>Estação!R152</f>
        <v>0</v>
      </c>
    </row>
    <row r="118" spans="1:18">
      <c r="A118" s="22">
        <v>44109.833333333336</v>
      </c>
      <c r="B118" s="1">
        <f>Estação!C153</f>
        <v>26.3</v>
      </c>
      <c r="C118" s="1">
        <v>36</v>
      </c>
      <c r="D118" s="1">
        <f>Estação!D153</f>
        <v>27.17</v>
      </c>
      <c r="E118" s="1">
        <f>Estação!E153</f>
        <v>0.27</v>
      </c>
      <c r="F118" s="1">
        <f>Estação!F153</f>
        <v>1.42</v>
      </c>
      <c r="G118" s="1">
        <f>Estação!G153</f>
        <v>3.2</v>
      </c>
      <c r="H118" s="1">
        <f>Estação!H153</f>
        <v>4.62</v>
      </c>
      <c r="I118" s="1">
        <f>Estação!I153</f>
        <v>3.35</v>
      </c>
      <c r="J118" s="1">
        <f>Estação!J153</f>
        <v>27</v>
      </c>
      <c r="K118" s="106"/>
      <c r="L118" s="1">
        <f>Estação!L153</f>
        <v>27.2</v>
      </c>
      <c r="M118" s="1">
        <f>Estação!M153</f>
        <v>72.400000000000006</v>
      </c>
      <c r="N118" s="1">
        <f>Estação!N153</f>
        <v>1011.2</v>
      </c>
      <c r="O118" s="1">
        <f>Estação!O153</f>
        <v>2</v>
      </c>
      <c r="P118" s="1">
        <f>Estação!P153</f>
        <v>3.03</v>
      </c>
      <c r="Q118" s="1">
        <f>Estação!Q153</f>
        <v>49.33</v>
      </c>
      <c r="R118" s="1">
        <f>Estação!R153</f>
        <v>0</v>
      </c>
    </row>
    <row r="119" spans="1:18">
      <c r="A119" s="22">
        <v>44109.875</v>
      </c>
      <c r="B119" s="1">
        <f>Estação!C154</f>
        <v>26.3</v>
      </c>
      <c r="C119" s="1">
        <v>36</v>
      </c>
      <c r="D119" s="1">
        <f>Estação!D154</f>
        <v>27.55</v>
      </c>
      <c r="E119" s="1">
        <f>Estação!E154</f>
        <v>0.25</v>
      </c>
      <c r="F119" s="1">
        <f>Estação!F154</f>
        <v>1.31</v>
      </c>
      <c r="G119" s="1">
        <f>Estação!G154</f>
        <v>2.89</v>
      </c>
      <c r="H119" s="1">
        <f>Estação!H154</f>
        <v>4.2</v>
      </c>
      <c r="I119" s="1">
        <f>Estação!I154</f>
        <v>3.65</v>
      </c>
      <c r="J119" s="1">
        <f>Estação!J154</f>
        <v>25</v>
      </c>
      <c r="K119" s="106"/>
      <c r="L119" s="1">
        <f>Estação!L154</f>
        <v>27.2</v>
      </c>
      <c r="M119" s="1">
        <f>Estação!M154</f>
        <v>72.7</v>
      </c>
      <c r="N119" s="1">
        <f>Estação!N154</f>
        <v>1011.7</v>
      </c>
      <c r="O119" s="1">
        <f>Estação!O154</f>
        <v>2</v>
      </c>
      <c r="P119" s="1">
        <f>Estação!P154</f>
        <v>3.03</v>
      </c>
      <c r="Q119" s="1">
        <f>Estação!Q154</f>
        <v>52.82</v>
      </c>
      <c r="R119" s="1">
        <f>Estação!R154</f>
        <v>0</v>
      </c>
    </row>
    <row r="120" spans="1:18">
      <c r="A120" s="22">
        <v>44109.916666666664</v>
      </c>
      <c r="B120" s="1">
        <f>Estação!C155</f>
        <v>26.4</v>
      </c>
      <c r="C120" s="1">
        <v>36</v>
      </c>
      <c r="D120" s="1">
        <f>Estação!D155</f>
        <v>27.7</v>
      </c>
      <c r="E120" s="1">
        <f>Estação!E155</f>
        <v>0.25</v>
      </c>
      <c r="F120" s="1">
        <f>Estação!F155</f>
        <v>1.1499999999999999</v>
      </c>
      <c r="G120" s="1">
        <f>Estação!G155</f>
        <v>2.5299999999999998</v>
      </c>
      <c r="H120" s="1">
        <f>Estação!H155</f>
        <v>3.68</v>
      </c>
      <c r="I120" s="1">
        <f>Estação!I155</f>
        <v>3.72</v>
      </c>
      <c r="J120" s="1">
        <f>Estação!J155</f>
        <v>26</v>
      </c>
      <c r="K120" s="106"/>
      <c r="L120" s="1">
        <f>Estação!L155</f>
        <v>27.1</v>
      </c>
      <c r="M120" s="1">
        <f>Estação!M155</f>
        <v>72.099999999999994</v>
      </c>
      <c r="N120" s="1">
        <f>Estação!N155</f>
        <v>1012.2</v>
      </c>
      <c r="O120" s="1">
        <f>Estação!O155</f>
        <v>2</v>
      </c>
      <c r="P120" s="1">
        <f>Estação!P155</f>
        <v>2.5499999999999998</v>
      </c>
      <c r="Q120" s="1">
        <f>Estação!Q155</f>
        <v>55.68</v>
      </c>
      <c r="R120" s="1">
        <f>Estação!R155</f>
        <v>0</v>
      </c>
    </row>
    <row r="121" spans="1:18">
      <c r="A121" s="22">
        <v>44109.958333333336</v>
      </c>
      <c r="B121" s="1">
        <f>Estação!C156</f>
        <v>26.3</v>
      </c>
      <c r="C121" s="1">
        <v>36</v>
      </c>
      <c r="D121" s="1">
        <f>Estação!D156</f>
        <v>29.81</v>
      </c>
      <c r="E121" s="1">
        <f>Estação!E156</f>
        <v>0.24</v>
      </c>
      <c r="F121" s="1">
        <f>Estação!F156</f>
        <v>1.1100000000000001</v>
      </c>
      <c r="G121" s="1">
        <f>Estação!G156</f>
        <v>1.7</v>
      </c>
      <c r="H121" s="1">
        <f>Estação!H156</f>
        <v>2.81</v>
      </c>
      <c r="I121" s="1">
        <f>Estação!I156</f>
        <v>3.56</v>
      </c>
      <c r="J121" s="1">
        <f>Estação!J156</f>
        <v>26</v>
      </c>
      <c r="K121" s="106"/>
      <c r="L121" s="1">
        <f>Estação!L156</f>
        <v>27.3</v>
      </c>
      <c r="M121" s="1">
        <f>Estação!M156</f>
        <v>70.8</v>
      </c>
      <c r="N121" s="1">
        <f>Estação!N156</f>
        <v>1012.1</v>
      </c>
      <c r="O121" s="1">
        <f>Estação!O156</f>
        <v>3</v>
      </c>
      <c r="P121" s="1">
        <f>Estação!P156</f>
        <v>3.63</v>
      </c>
      <c r="Q121" s="1">
        <f>Estação!Q156</f>
        <v>56.88</v>
      </c>
      <c r="R121" s="1">
        <f>Estação!R156</f>
        <v>0</v>
      </c>
    </row>
    <row r="122" spans="1:18">
      <c r="A122" s="22">
        <v>44110</v>
      </c>
      <c r="B122" s="1">
        <f>Estação!C165</f>
        <v>26.2</v>
      </c>
      <c r="C122" s="1">
        <v>36</v>
      </c>
      <c r="D122" s="1">
        <f>Estação!D165</f>
        <v>31.37</v>
      </c>
      <c r="E122" s="1">
        <f>Estação!E165</f>
        <v>0.25</v>
      </c>
      <c r="F122" s="1">
        <f>Estação!F165</f>
        <v>1.18</v>
      </c>
      <c r="G122" s="1">
        <f>Estação!G165</f>
        <v>0.91</v>
      </c>
      <c r="H122" s="1">
        <f>Estação!H165</f>
        <v>2.09</v>
      </c>
      <c r="I122" s="1">
        <f>Estação!I165</f>
        <v>3.14</v>
      </c>
      <c r="J122" s="1">
        <f>Estação!J165</f>
        <v>34</v>
      </c>
      <c r="K122" s="106"/>
      <c r="L122" s="1">
        <f>Estação!L165</f>
        <v>27.2</v>
      </c>
      <c r="M122" s="1">
        <f>Estação!M165</f>
        <v>73.2</v>
      </c>
      <c r="N122" s="1">
        <f>Estação!N165</f>
        <v>1011.6</v>
      </c>
      <c r="O122" s="1">
        <f>Estação!O165</f>
        <v>3</v>
      </c>
      <c r="P122" s="1">
        <f>Estação!P165</f>
        <v>3.59</v>
      </c>
      <c r="Q122" s="1">
        <f>Estação!Q165</f>
        <v>60.49</v>
      </c>
      <c r="R122" s="1">
        <f>Estação!R165</f>
        <v>0</v>
      </c>
    </row>
    <row r="123" spans="1:18">
      <c r="A123" s="22">
        <v>44110.041666666664</v>
      </c>
      <c r="B123" s="1">
        <f>Estação!C166</f>
        <v>26.2</v>
      </c>
      <c r="C123" s="1">
        <v>36</v>
      </c>
      <c r="D123" s="1">
        <f>Estação!D166</f>
        <v>33.630000000000003</v>
      </c>
      <c r="E123" s="1">
        <f>Estação!E166</f>
        <v>0.3</v>
      </c>
      <c r="F123" s="1">
        <f>Estação!F166</f>
        <v>1.22</v>
      </c>
      <c r="G123" s="1">
        <f>Estação!G166</f>
        <v>0.21</v>
      </c>
      <c r="H123" s="1">
        <f>Estação!H166</f>
        <v>1.43</v>
      </c>
      <c r="I123" s="1">
        <f>Estação!I166</f>
        <v>3.55</v>
      </c>
      <c r="J123" s="1">
        <f>Estação!J166</f>
        <v>32</v>
      </c>
      <c r="K123" s="106"/>
      <c r="L123" s="1">
        <f>Estação!L166</f>
        <v>27</v>
      </c>
      <c r="M123" s="1">
        <f>Estação!M166</f>
        <v>72.099999999999994</v>
      </c>
      <c r="N123" s="1">
        <f>Estação!N166</f>
        <v>1011.2</v>
      </c>
      <c r="O123" s="1">
        <f>Estação!O166</f>
        <v>3</v>
      </c>
      <c r="P123" s="1">
        <f>Estação!P166</f>
        <v>3.66</v>
      </c>
      <c r="Q123" s="1">
        <f>Estação!Q166</f>
        <v>66.849999999999994</v>
      </c>
      <c r="R123" s="1">
        <f>Estação!R166</f>
        <v>0</v>
      </c>
    </row>
    <row r="124" spans="1:18">
      <c r="A124" s="22">
        <v>44110.083333333336</v>
      </c>
      <c r="B124" s="1">
        <f>Estação!C167</f>
        <v>26.3</v>
      </c>
      <c r="C124" s="1">
        <v>36</v>
      </c>
      <c r="D124" s="1">
        <f>Estação!D167</f>
        <v>34.74</v>
      </c>
      <c r="E124" s="1">
        <f>Estação!E167</f>
        <v>0.3</v>
      </c>
      <c r="F124" s="1">
        <f>Estação!F167</f>
        <v>1.0900000000000001</v>
      </c>
      <c r="G124" s="1">
        <f>Estação!G167</f>
        <v>0.14000000000000001</v>
      </c>
      <c r="H124" s="1">
        <f>Estação!H167</f>
        <v>1.23</v>
      </c>
      <c r="I124" s="1">
        <f>Estação!I167</f>
        <v>3.8</v>
      </c>
      <c r="J124" s="1">
        <f>Estação!J167</f>
        <v>33</v>
      </c>
      <c r="K124" s="106"/>
      <c r="L124" s="1">
        <f>Estação!L167</f>
        <v>26.9</v>
      </c>
      <c r="M124" s="1">
        <f>Estação!M167</f>
        <v>70.7</v>
      </c>
      <c r="N124" s="1">
        <f>Estação!N167</f>
        <v>1010.8</v>
      </c>
      <c r="O124" s="1">
        <f>Estação!O167</f>
        <v>3</v>
      </c>
      <c r="P124" s="1">
        <f>Estação!P167</f>
        <v>3.46</v>
      </c>
      <c r="Q124" s="1">
        <f>Estação!Q167</f>
        <v>68.790000000000006</v>
      </c>
      <c r="R124" s="1">
        <f>Estação!R167</f>
        <v>0</v>
      </c>
    </row>
    <row r="125" spans="1:18">
      <c r="A125" s="22">
        <v>44110.125</v>
      </c>
      <c r="B125" s="1">
        <f>Estação!C168</f>
        <v>26.3</v>
      </c>
      <c r="C125" s="1">
        <v>36</v>
      </c>
      <c r="D125" s="1">
        <f>Estação!D168</f>
        <v>34.96</v>
      </c>
      <c r="E125" s="1">
        <f>Estação!E168</f>
        <v>0.28000000000000003</v>
      </c>
      <c r="F125" s="1">
        <f>Estação!F168</f>
        <v>1</v>
      </c>
      <c r="G125" s="1">
        <f>Estação!G168</f>
        <v>0</v>
      </c>
      <c r="H125" s="1">
        <f>Estação!H168</f>
        <v>1</v>
      </c>
      <c r="I125" s="1">
        <f>Estação!I168</f>
        <v>3.56</v>
      </c>
      <c r="J125" s="1">
        <f>Estação!J168</f>
        <v>29</v>
      </c>
      <c r="K125" s="106"/>
      <c r="L125" s="1">
        <f>Estação!L168</f>
        <v>26.7</v>
      </c>
      <c r="M125" s="1">
        <f>Estação!M168</f>
        <v>71.8</v>
      </c>
      <c r="N125" s="1">
        <f>Estação!N168</f>
        <v>1010.4</v>
      </c>
      <c r="O125" s="1">
        <f>Estação!O168</f>
        <v>2</v>
      </c>
      <c r="P125" s="1">
        <f>Estação!P168</f>
        <v>3.81</v>
      </c>
      <c r="Q125" s="1">
        <f>Estação!Q168</f>
        <v>67.02</v>
      </c>
      <c r="R125" s="1">
        <f>Estação!R168</f>
        <v>0</v>
      </c>
    </row>
    <row r="126" spans="1:18">
      <c r="A126" s="22">
        <v>44110.166666666664</v>
      </c>
      <c r="B126" s="1">
        <f>Estação!C169</f>
        <v>26.5</v>
      </c>
      <c r="C126" s="1">
        <v>36</v>
      </c>
      <c r="D126" s="1">
        <f>Estação!D169</f>
        <v>34.19</v>
      </c>
      <c r="E126" s="1">
        <f>Estação!E169</f>
        <v>0.28999999999999998</v>
      </c>
      <c r="F126" s="1">
        <f>Estação!F169</f>
        <v>1.03</v>
      </c>
      <c r="G126" s="1">
        <f>Estação!G169</f>
        <v>0.15</v>
      </c>
      <c r="H126" s="1">
        <f>Estação!H169</f>
        <v>1.19</v>
      </c>
      <c r="I126" s="1">
        <f>Estação!I169</f>
        <v>3.55</v>
      </c>
      <c r="J126" s="1">
        <f>Estação!J169</f>
        <v>23</v>
      </c>
      <c r="K126" s="106"/>
      <c r="L126" s="1">
        <f>Estação!L169</f>
        <v>26.4</v>
      </c>
      <c r="M126" s="1">
        <f>Estação!M169</f>
        <v>72.8</v>
      </c>
      <c r="N126" s="1">
        <f>Estação!N169</f>
        <v>1010.4</v>
      </c>
      <c r="O126" s="1">
        <f>Estação!O169</f>
        <v>2</v>
      </c>
      <c r="P126" s="1">
        <f>Estação!P169</f>
        <v>3.52</v>
      </c>
      <c r="Q126" s="1">
        <f>Estação!Q169</f>
        <v>82.11</v>
      </c>
      <c r="R126" s="1">
        <f>Estação!R169</f>
        <v>0</v>
      </c>
    </row>
    <row r="127" spans="1:18">
      <c r="A127" s="22">
        <v>44110.208333333336</v>
      </c>
      <c r="B127" s="1">
        <f>Estação!C170</f>
        <v>26.5</v>
      </c>
      <c r="C127" s="1">
        <v>36</v>
      </c>
      <c r="D127" s="1">
        <f>Estação!D170</f>
        <v>33.119999999999997</v>
      </c>
      <c r="E127" s="1">
        <f>Estação!E170</f>
        <v>0.28000000000000003</v>
      </c>
      <c r="F127" s="1">
        <f>Estação!F170</f>
        <v>1.17</v>
      </c>
      <c r="G127" s="1">
        <f>Estação!G170</f>
        <v>0.56000000000000005</v>
      </c>
      <c r="H127" s="1">
        <f>Estação!H170</f>
        <v>1.73</v>
      </c>
      <c r="I127" s="1">
        <f>Estação!I170</f>
        <v>2.92</v>
      </c>
      <c r="J127" s="1">
        <f>Estação!J170</f>
        <v>32</v>
      </c>
      <c r="K127" s="106"/>
      <c r="L127" s="1">
        <f>Estação!L170</f>
        <v>26.3</v>
      </c>
      <c r="M127" s="1">
        <f>Estação!M170</f>
        <v>71.3</v>
      </c>
      <c r="N127" s="1">
        <f>Estação!N170</f>
        <v>1011</v>
      </c>
      <c r="O127" s="1">
        <f>Estação!O170</f>
        <v>2</v>
      </c>
      <c r="P127" s="1">
        <f>Estação!P170</f>
        <v>3.16</v>
      </c>
      <c r="Q127" s="1">
        <f>Estação!Q170</f>
        <v>91.82</v>
      </c>
      <c r="R127" s="1">
        <f>Estação!R170</f>
        <v>0</v>
      </c>
    </row>
    <row r="128" spans="1:18">
      <c r="A128" s="22">
        <v>44110.25</v>
      </c>
      <c r="B128" s="1">
        <f>Estação!C171</f>
        <v>26.6</v>
      </c>
      <c r="C128" s="1">
        <v>36</v>
      </c>
      <c r="D128" s="1">
        <f>Estação!D171</f>
        <v>30.04</v>
      </c>
      <c r="E128" s="1">
        <f>Estação!E171</f>
        <v>0.3</v>
      </c>
      <c r="F128" s="1">
        <f>Estação!F171</f>
        <v>1.1499999999999999</v>
      </c>
      <c r="G128" s="1">
        <f>Estação!G171</f>
        <v>2.37</v>
      </c>
      <c r="H128" s="1">
        <f>Estação!H171</f>
        <v>3.52</v>
      </c>
      <c r="I128" s="1">
        <f>Estação!I171</f>
        <v>3.01</v>
      </c>
      <c r="J128" s="1">
        <f>Estação!J171</f>
        <v>30</v>
      </c>
      <c r="K128" s="106"/>
      <c r="L128" s="1">
        <f>Estação!L171</f>
        <v>26</v>
      </c>
      <c r="M128" s="1">
        <f>Estação!M171</f>
        <v>72.5</v>
      </c>
      <c r="N128" s="1">
        <f>Estação!N171</f>
        <v>1011.8</v>
      </c>
      <c r="O128" s="1">
        <f>Estação!O171</f>
        <v>32</v>
      </c>
      <c r="P128" s="1">
        <f>Estação!P171</f>
        <v>3.39</v>
      </c>
      <c r="Q128" s="1">
        <f>Estação!Q171</f>
        <v>106.04</v>
      </c>
      <c r="R128" s="1">
        <f>Estação!R171</f>
        <v>0</v>
      </c>
    </row>
    <row r="129" spans="1:18">
      <c r="A129" s="22">
        <v>44110.291666666664</v>
      </c>
      <c r="B129" s="1">
        <f>Estação!C172</f>
        <v>26.6</v>
      </c>
      <c r="C129" s="1">
        <v>36</v>
      </c>
      <c r="D129" s="1">
        <f>Estação!D172</f>
        <v>23.75</v>
      </c>
      <c r="E129" s="1">
        <f>Estação!E172</f>
        <v>0.36</v>
      </c>
      <c r="F129" s="1">
        <f>Estação!F172</f>
        <v>2.15</v>
      </c>
      <c r="G129" s="1">
        <f>Estação!G172</f>
        <v>6.12</v>
      </c>
      <c r="H129" s="1">
        <f>Estação!H172</f>
        <v>8.27</v>
      </c>
      <c r="I129" s="1">
        <f>Estação!I172</f>
        <v>2.87</v>
      </c>
      <c r="J129" s="1">
        <f>Estação!J172</f>
        <v>43</v>
      </c>
      <c r="K129" s="106"/>
      <c r="L129" s="1">
        <f>Estação!L172</f>
        <v>26</v>
      </c>
      <c r="M129" s="1">
        <f>Estação!M172</f>
        <v>72.8</v>
      </c>
      <c r="N129" s="1">
        <f>Estação!N172</f>
        <v>1012.4</v>
      </c>
      <c r="O129" s="1">
        <f>Estação!O172</f>
        <v>115</v>
      </c>
      <c r="P129" s="1">
        <f>Estação!P172</f>
        <v>3.03</v>
      </c>
      <c r="Q129" s="1">
        <f>Estação!Q172</f>
        <v>132.30000000000001</v>
      </c>
      <c r="R129" s="1">
        <f>Estação!R172</f>
        <v>0</v>
      </c>
    </row>
    <row r="130" spans="1:18">
      <c r="A130" s="22">
        <v>44110.333333333336</v>
      </c>
      <c r="B130" s="1">
        <f>Estação!C173</f>
        <v>26.7</v>
      </c>
      <c r="C130" s="1">
        <v>36</v>
      </c>
      <c r="D130" s="1">
        <f>Estação!D173</f>
        <v>24.61</v>
      </c>
      <c r="E130" s="1">
        <f>Estação!E173</f>
        <v>0.38</v>
      </c>
      <c r="F130" s="1">
        <f>Estação!F173</f>
        <v>2.54</v>
      </c>
      <c r="G130" s="1">
        <f>Estação!G173</f>
        <v>6.29</v>
      </c>
      <c r="H130" s="1">
        <f>Estação!H173</f>
        <v>8.83</v>
      </c>
      <c r="I130" s="1">
        <f>Estação!I173</f>
        <v>3.37</v>
      </c>
      <c r="J130" s="1">
        <f>Estação!J173</f>
        <v>43</v>
      </c>
      <c r="K130" s="106"/>
      <c r="L130" s="1">
        <f>Estação!L173</f>
        <v>26.7</v>
      </c>
      <c r="M130" s="1">
        <f>Estação!M173</f>
        <v>69.3</v>
      </c>
      <c r="N130" s="1">
        <f>Estação!N173</f>
        <v>1013</v>
      </c>
      <c r="O130" s="1">
        <f>Estação!O173</f>
        <v>262</v>
      </c>
      <c r="P130" s="1">
        <f>Estação!P173</f>
        <v>3.68</v>
      </c>
      <c r="Q130" s="1">
        <f>Estação!Q173</f>
        <v>121.46</v>
      </c>
      <c r="R130" s="1">
        <f>Estação!R173</f>
        <v>0</v>
      </c>
    </row>
    <row r="131" spans="1:18">
      <c r="A131" s="22">
        <v>44110.375</v>
      </c>
      <c r="B131" s="1">
        <f>Estação!C174</f>
        <v>26.6</v>
      </c>
      <c r="C131" s="1">
        <v>36</v>
      </c>
      <c r="D131" s="1">
        <f>Estação!D174</f>
        <v>31.11</v>
      </c>
      <c r="E131" s="1">
        <f>Estação!E174</f>
        <v>0.35</v>
      </c>
      <c r="F131" s="1">
        <f>Estação!F174</f>
        <v>2.44</v>
      </c>
      <c r="G131" s="1">
        <f>Estação!G174</f>
        <v>3.67</v>
      </c>
      <c r="H131" s="1">
        <f>Estação!H174</f>
        <v>6.11</v>
      </c>
      <c r="I131" s="1">
        <f>Estação!I174</f>
        <v>3.05</v>
      </c>
      <c r="J131" s="121"/>
      <c r="K131" s="106"/>
      <c r="L131" s="1">
        <f>Estação!L174</f>
        <v>28.6</v>
      </c>
      <c r="M131" s="1">
        <f>Estação!M174</f>
        <v>59.3</v>
      </c>
      <c r="N131" s="1">
        <f>Estação!N174</f>
        <v>1013.1</v>
      </c>
      <c r="O131" s="1">
        <f>Estação!O174</f>
        <v>609</v>
      </c>
      <c r="P131" s="1">
        <f>Estação!P174</f>
        <v>4.3899999999999997</v>
      </c>
      <c r="Q131" s="1">
        <f>Estação!Q174</f>
        <v>98.38</v>
      </c>
      <c r="R131" s="118"/>
    </row>
    <row r="132" spans="1:18">
      <c r="A132" s="22">
        <v>44110.416666666664</v>
      </c>
      <c r="B132" s="1">
        <f>Estação!C175</f>
        <v>26.6</v>
      </c>
      <c r="C132" s="1">
        <v>36</v>
      </c>
      <c r="D132" s="121"/>
      <c r="E132" s="1">
        <f>Estação!E175</f>
        <v>0.34</v>
      </c>
      <c r="F132" s="1">
        <f>Estação!F175</f>
        <v>2.23</v>
      </c>
      <c r="G132" s="1">
        <f>Estação!G175</f>
        <v>4.07</v>
      </c>
      <c r="H132" s="1">
        <f>Estação!H175</f>
        <v>6.3</v>
      </c>
      <c r="I132" s="1">
        <f>Estação!I175</f>
        <v>3.16</v>
      </c>
      <c r="J132" s="121"/>
      <c r="K132" s="106"/>
      <c r="L132" s="1">
        <f>Estação!L175</f>
        <v>30.3</v>
      </c>
      <c r="M132" s="1">
        <f>Estação!M175</f>
        <v>48.4</v>
      </c>
      <c r="N132" s="1">
        <f>Estação!N175</f>
        <v>1012.8</v>
      </c>
      <c r="O132" s="1">
        <f>Estação!O175</f>
        <v>917</v>
      </c>
      <c r="P132" s="1">
        <f>Estação!P175</f>
        <v>4.74</v>
      </c>
      <c r="Q132" s="1">
        <f>Estação!Q175</f>
        <v>82.34</v>
      </c>
      <c r="R132" s="1">
        <f>Estação!R175</f>
        <v>0</v>
      </c>
    </row>
    <row r="133" spans="1:18">
      <c r="A133" s="22">
        <v>44110.458333333336</v>
      </c>
      <c r="B133" s="1">
        <f>Estação!C176</f>
        <v>26.8</v>
      </c>
      <c r="C133" s="1">
        <v>36</v>
      </c>
      <c r="D133" s="1">
        <f>Estação!D176</f>
        <v>28.27</v>
      </c>
      <c r="E133" s="121"/>
      <c r="F133" s="121"/>
      <c r="G133" s="121"/>
      <c r="H133" s="121"/>
      <c r="I133" s="1">
        <f>Estação!I176</f>
        <v>2.4700000000000002</v>
      </c>
      <c r="J133" s="1">
        <f>Estação!J176</f>
        <v>26</v>
      </c>
      <c r="K133" s="106"/>
      <c r="L133" s="1">
        <f>Estação!L176</f>
        <v>30.4</v>
      </c>
      <c r="M133" s="1">
        <f>Estação!M176</f>
        <v>47</v>
      </c>
      <c r="N133" s="1">
        <f>Estação!N176</f>
        <v>1012.3</v>
      </c>
      <c r="O133" s="1">
        <f>Estação!O176</f>
        <v>1050</v>
      </c>
      <c r="P133" s="1">
        <f>Estação!P176</f>
        <v>5.04</v>
      </c>
      <c r="Q133" s="1">
        <f>Estação!Q176</f>
        <v>65.63</v>
      </c>
      <c r="R133" s="118"/>
    </row>
    <row r="134" spans="1:18">
      <c r="A134" s="22">
        <v>44110.5</v>
      </c>
      <c r="B134" s="1">
        <f>Estação!C177</f>
        <v>26.5</v>
      </c>
      <c r="C134" s="1">
        <v>36</v>
      </c>
      <c r="D134" s="1">
        <f>Estação!D177</f>
        <v>28.69</v>
      </c>
      <c r="E134" s="1">
        <f>Estação!E177</f>
        <v>0.33</v>
      </c>
      <c r="F134" s="1">
        <f>Estação!F177</f>
        <v>1.99</v>
      </c>
      <c r="G134" s="1">
        <f>Estação!G177</f>
        <v>3.22</v>
      </c>
      <c r="H134" s="1">
        <f>Estação!H177</f>
        <v>5.21</v>
      </c>
      <c r="I134" s="121"/>
      <c r="J134" s="1">
        <f>Estação!J177</f>
        <v>22</v>
      </c>
      <c r="K134" s="106"/>
      <c r="L134" s="1">
        <f>Estação!L177</f>
        <v>30.6</v>
      </c>
      <c r="M134" s="1">
        <f>Estação!M177</f>
        <v>46.4</v>
      </c>
      <c r="N134" s="1">
        <f>Estação!N177</f>
        <v>1011.6</v>
      </c>
      <c r="O134" s="1">
        <f>Estação!O177</f>
        <v>986</v>
      </c>
      <c r="P134" s="1">
        <f>Estação!P177</f>
        <v>5.08</v>
      </c>
      <c r="Q134" s="1">
        <f>Estação!Q177</f>
        <v>69.64</v>
      </c>
      <c r="R134" s="121"/>
    </row>
    <row r="135" spans="1:18">
      <c r="A135" s="22">
        <v>44110.541666666664</v>
      </c>
      <c r="B135" s="1">
        <f>Estação!C178</f>
        <v>25.7</v>
      </c>
      <c r="C135" s="1">
        <v>36</v>
      </c>
      <c r="D135" s="1">
        <f>Estação!D178</f>
        <v>26.35</v>
      </c>
      <c r="E135" s="1">
        <f>Estação!E178</f>
        <v>0.34</v>
      </c>
      <c r="F135" s="1">
        <f>Estação!F178</f>
        <v>1.93</v>
      </c>
      <c r="G135" s="1">
        <f>Estação!G178</f>
        <v>3.18</v>
      </c>
      <c r="H135" s="1">
        <f>Estação!H178</f>
        <v>5.12</v>
      </c>
      <c r="I135" s="121"/>
      <c r="J135" s="1">
        <f>Estação!J178</f>
        <v>22</v>
      </c>
      <c r="K135" s="106"/>
      <c r="L135" s="1">
        <f>Estação!L178</f>
        <v>30.4</v>
      </c>
      <c r="M135" s="1">
        <f>Estação!M178</f>
        <v>47.3</v>
      </c>
      <c r="N135" s="1">
        <f>Estação!N178</f>
        <v>1010.7</v>
      </c>
      <c r="O135" s="1">
        <f>Estação!O178</f>
        <v>980</v>
      </c>
      <c r="P135" s="1">
        <f>Estação!P178</f>
        <v>5.59</v>
      </c>
      <c r="Q135" s="1">
        <f>Estação!Q178</f>
        <v>68.53</v>
      </c>
      <c r="R135" s="1">
        <f>Estação!R178</f>
        <v>0</v>
      </c>
    </row>
    <row r="136" spans="1:18">
      <c r="A136" s="22">
        <v>44110.583333333336</v>
      </c>
      <c r="B136" s="1">
        <f>Estação!C179</f>
        <v>26.1</v>
      </c>
      <c r="C136" s="1">
        <v>36</v>
      </c>
      <c r="D136" s="1">
        <f>Estação!D179</f>
        <v>31.6</v>
      </c>
      <c r="E136" s="1">
        <f>Estação!E179</f>
        <v>0.33</v>
      </c>
      <c r="F136" s="1">
        <f>Estação!F179</f>
        <v>1.95</v>
      </c>
      <c r="G136" s="1">
        <f>Estação!G179</f>
        <v>2.52</v>
      </c>
      <c r="H136" s="1">
        <f>Estação!H179</f>
        <v>4.47</v>
      </c>
      <c r="I136" s="1">
        <f>Estação!I179</f>
        <v>4.9400000000000004</v>
      </c>
      <c r="J136" s="1">
        <f>Estação!J179</f>
        <v>22</v>
      </c>
      <c r="K136" s="106"/>
      <c r="L136" s="1">
        <f>Estação!L179</f>
        <v>30.5</v>
      </c>
      <c r="M136" s="1">
        <f>Estação!M179</f>
        <v>45.4</v>
      </c>
      <c r="N136" s="1">
        <f>Estação!N179</f>
        <v>1010.2</v>
      </c>
      <c r="O136" s="1">
        <f>Estação!O179</f>
        <v>843</v>
      </c>
      <c r="P136" s="1">
        <f>Estação!P179</f>
        <v>5.62</v>
      </c>
      <c r="Q136" s="1">
        <f>Estação!Q179</f>
        <v>63.78</v>
      </c>
      <c r="R136" s="1">
        <f>Estação!R179</f>
        <v>0</v>
      </c>
    </row>
    <row r="137" spans="1:18">
      <c r="A137" s="22">
        <v>44110.625</v>
      </c>
      <c r="B137" s="1">
        <f>Estação!C180</f>
        <v>26.9</v>
      </c>
      <c r="C137" s="1">
        <v>36</v>
      </c>
      <c r="D137" s="1">
        <f>Estação!D180</f>
        <v>31.33</v>
      </c>
      <c r="E137" s="1">
        <f>Estação!E180</f>
        <v>0.31</v>
      </c>
      <c r="F137" s="1">
        <f>Estação!F180</f>
        <v>1.9</v>
      </c>
      <c r="G137" s="1">
        <f>Estação!G180</f>
        <v>2.2999999999999998</v>
      </c>
      <c r="H137" s="1">
        <f>Estação!H180</f>
        <v>4.2</v>
      </c>
      <c r="I137" s="1">
        <f>Estação!I180</f>
        <v>3.65</v>
      </c>
      <c r="J137" s="107"/>
      <c r="K137" s="106"/>
      <c r="L137" s="1">
        <f>Estação!L180</f>
        <v>30.1</v>
      </c>
      <c r="M137" s="1">
        <f>Estação!M180</f>
        <v>50.7</v>
      </c>
      <c r="N137" s="1">
        <f>Estação!N180</f>
        <v>1009.6</v>
      </c>
      <c r="O137" s="1">
        <f>Estação!O180</f>
        <v>628</v>
      </c>
      <c r="P137" s="1">
        <f>Estação!P180</f>
        <v>5.03</v>
      </c>
      <c r="Q137" s="1">
        <f>Estação!Q180</f>
        <v>58.46</v>
      </c>
      <c r="R137" s="1">
        <f>Estação!R180</f>
        <v>0</v>
      </c>
    </row>
    <row r="138" spans="1:18">
      <c r="A138" s="22">
        <v>44110.666666666664</v>
      </c>
      <c r="B138" s="1">
        <f>Estação!C181</f>
        <v>27.1</v>
      </c>
      <c r="C138" s="1">
        <v>36</v>
      </c>
      <c r="D138" s="1">
        <f>Estação!D181</f>
        <v>30.15</v>
      </c>
      <c r="E138" s="1">
        <f>Estação!E181</f>
        <v>0.33</v>
      </c>
      <c r="F138" s="1">
        <f>Estação!F181</f>
        <v>1.88</v>
      </c>
      <c r="G138" s="1">
        <f>Estação!G181</f>
        <v>2.35</v>
      </c>
      <c r="H138" s="1">
        <f>Estação!H181</f>
        <v>4.2300000000000004</v>
      </c>
      <c r="I138" s="1">
        <f>Estação!I181</f>
        <v>2.52</v>
      </c>
      <c r="J138" s="1">
        <f>Estação!J181</f>
        <v>23</v>
      </c>
      <c r="K138" s="106"/>
      <c r="L138" s="1">
        <f>Estação!L181</f>
        <v>29.4</v>
      </c>
      <c r="M138" s="1">
        <f>Estação!M181</f>
        <v>56.7</v>
      </c>
      <c r="N138" s="1">
        <f>Estação!N181</f>
        <v>1009.5</v>
      </c>
      <c r="O138" s="1">
        <f>Estação!O181</f>
        <v>396</v>
      </c>
      <c r="P138" s="1">
        <f>Estação!P181</f>
        <v>4.4800000000000004</v>
      </c>
      <c r="Q138" s="1">
        <f>Estação!Q181</f>
        <v>59.42</v>
      </c>
      <c r="R138" s="1">
        <f>Estação!R181</f>
        <v>0</v>
      </c>
    </row>
    <row r="139" spans="1:18">
      <c r="A139" s="22">
        <v>44110.708333333336</v>
      </c>
      <c r="B139" s="1">
        <f>Estação!C182</f>
        <v>26.8</v>
      </c>
      <c r="C139" s="1">
        <v>36</v>
      </c>
      <c r="D139" s="1">
        <f>Estação!D182</f>
        <v>28.73</v>
      </c>
      <c r="E139" s="1">
        <f>Estação!E182</f>
        <v>0.37</v>
      </c>
      <c r="F139" s="1">
        <f>Estação!F182</f>
        <v>1.65</v>
      </c>
      <c r="G139" s="1">
        <f>Estação!G182</f>
        <v>2.78</v>
      </c>
      <c r="H139" s="1">
        <f>Estação!H182</f>
        <v>4.43</v>
      </c>
      <c r="I139" s="1">
        <f>Estação!I182</f>
        <v>2.93</v>
      </c>
      <c r="J139" s="1">
        <f>Estação!J182</f>
        <v>28</v>
      </c>
      <c r="K139" s="106"/>
      <c r="L139" s="1">
        <f>Estação!L182</f>
        <v>28.5</v>
      </c>
      <c r="M139" s="1">
        <f>Estação!M182</f>
        <v>64.3</v>
      </c>
      <c r="N139" s="1">
        <f>Estação!N182</f>
        <v>1009.6</v>
      </c>
      <c r="O139" s="1">
        <f>Estação!O182</f>
        <v>135</v>
      </c>
      <c r="P139" s="1">
        <f>Estação!P182</f>
        <v>4.25</v>
      </c>
      <c r="Q139" s="1">
        <f>Estação!Q182</f>
        <v>42.51</v>
      </c>
      <c r="R139" s="1">
        <f>Estação!R182</f>
        <v>0</v>
      </c>
    </row>
    <row r="140" spans="1:18">
      <c r="A140" s="22">
        <v>44110.75</v>
      </c>
      <c r="B140" s="1">
        <f>Estação!C183</f>
        <v>26.4</v>
      </c>
      <c r="C140" s="1">
        <v>36</v>
      </c>
      <c r="D140" s="1">
        <f>Estação!D183</f>
        <v>25.51</v>
      </c>
      <c r="E140" s="1">
        <f>Estação!E183</f>
        <v>0.47</v>
      </c>
      <c r="F140" s="1">
        <f>Estação!F183</f>
        <v>2.2599999999999998</v>
      </c>
      <c r="G140" s="1">
        <f>Estação!G183</f>
        <v>4.26</v>
      </c>
      <c r="H140" s="1">
        <f>Estação!H183</f>
        <v>6.52</v>
      </c>
      <c r="I140" s="1">
        <f>Estação!I183</f>
        <v>2.92</v>
      </c>
      <c r="J140" s="1">
        <f>Estação!J183</f>
        <v>28</v>
      </c>
      <c r="K140" s="106"/>
      <c r="L140" s="1">
        <f>Estação!L183</f>
        <v>27.7</v>
      </c>
      <c r="M140" s="1">
        <f>Estação!M183</f>
        <v>70.2</v>
      </c>
      <c r="N140" s="1">
        <f>Estação!N183</f>
        <v>1009.9</v>
      </c>
      <c r="O140" s="1">
        <f>Estação!O183</f>
        <v>8</v>
      </c>
      <c r="P140" s="1">
        <f>Estação!P183</f>
        <v>3.47</v>
      </c>
      <c r="Q140" s="1">
        <f>Estação!Q183</f>
        <v>36.94</v>
      </c>
      <c r="R140" s="1">
        <f>Estação!R183</f>
        <v>0</v>
      </c>
    </row>
    <row r="141" spans="1:18">
      <c r="A141" s="22">
        <v>44110.791666666664</v>
      </c>
      <c r="B141" s="1">
        <f>Estação!C184</f>
        <v>26.6</v>
      </c>
      <c r="C141" s="1">
        <v>36</v>
      </c>
      <c r="D141" s="1">
        <f>Estação!D184</f>
        <v>25.4</v>
      </c>
      <c r="E141" s="1">
        <f>Estação!E184</f>
        <v>0.4</v>
      </c>
      <c r="F141" s="1">
        <f>Estação!F184</f>
        <v>1.45</v>
      </c>
      <c r="G141" s="1">
        <f>Estação!G184</f>
        <v>3.32</v>
      </c>
      <c r="H141" s="1">
        <f>Estação!H184</f>
        <v>4.7699999999999996</v>
      </c>
      <c r="I141" s="1">
        <f>Estação!I184</f>
        <v>3.33</v>
      </c>
      <c r="J141" s="1">
        <f>Estação!J184</f>
        <v>26</v>
      </c>
      <c r="K141" s="106"/>
      <c r="L141" s="1">
        <f>Estação!L184</f>
        <v>27.3</v>
      </c>
      <c r="M141" s="1">
        <f>Estação!M184</f>
        <v>73.400000000000006</v>
      </c>
      <c r="N141" s="1">
        <f>Estação!N184</f>
        <v>1010.6</v>
      </c>
      <c r="O141" s="1">
        <f>Estação!O184</f>
        <v>1</v>
      </c>
      <c r="P141" s="1">
        <f>Estação!P184</f>
        <v>3.38</v>
      </c>
      <c r="Q141" s="1">
        <f>Estação!Q184</f>
        <v>42.48</v>
      </c>
      <c r="R141" s="1">
        <f>Estação!R184</f>
        <v>0</v>
      </c>
    </row>
    <row r="142" spans="1:18">
      <c r="A142" s="22">
        <v>44110.833333333336</v>
      </c>
      <c r="B142" s="1">
        <f>Estação!C185</f>
        <v>26.7</v>
      </c>
      <c r="C142" s="1">
        <v>36</v>
      </c>
      <c r="D142" s="1">
        <f>Estação!D185</f>
        <v>23.8</v>
      </c>
      <c r="E142" s="1">
        <f>Estação!E185</f>
        <v>0.37</v>
      </c>
      <c r="F142" s="1">
        <f>Estação!F185</f>
        <v>1.1100000000000001</v>
      </c>
      <c r="G142" s="1">
        <f>Estação!G185</f>
        <v>3.4</v>
      </c>
      <c r="H142" s="1">
        <f>Estação!H185</f>
        <v>4.5199999999999996</v>
      </c>
      <c r="I142" s="1">
        <f>Estação!I185</f>
        <v>4.2699999999999996</v>
      </c>
      <c r="J142" s="1">
        <f>Estação!J185</f>
        <v>29</v>
      </c>
      <c r="K142" s="106"/>
      <c r="L142" s="1">
        <f>Estação!L185</f>
        <v>27.1</v>
      </c>
      <c r="M142" s="1">
        <f>Estação!M185</f>
        <v>76.099999999999994</v>
      </c>
      <c r="N142" s="1">
        <f>Estação!N185</f>
        <v>1011.5</v>
      </c>
      <c r="O142" s="1">
        <f>Estação!O185</f>
        <v>1</v>
      </c>
      <c r="P142" s="1">
        <f>Estação!P185</f>
        <v>2.82</v>
      </c>
      <c r="Q142" s="1">
        <f>Estação!Q185</f>
        <v>56.28</v>
      </c>
      <c r="R142" s="1">
        <f>Estação!R185</f>
        <v>0</v>
      </c>
    </row>
    <row r="143" spans="1:18">
      <c r="A143" s="22">
        <v>44110.875</v>
      </c>
      <c r="B143" s="1">
        <f>Estação!C186</f>
        <v>26.7</v>
      </c>
      <c r="C143" s="1">
        <v>36</v>
      </c>
      <c r="D143" s="1">
        <f>Estação!D186</f>
        <v>23.74</v>
      </c>
      <c r="E143" s="1">
        <f>Estação!E186</f>
        <v>0.35</v>
      </c>
      <c r="F143" s="1">
        <f>Estação!F186</f>
        <v>1.24</v>
      </c>
      <c r="G143" s="1">
        <f>Estação!G186</f>
        <v>3.04</v>
      </c>
      <c r="H143" s="1">
        <f>Estação!H186</f>
        <v>4.28</v>
      </c>
      <c r="I143" s="1">
        <f>Estação!I186</f>
        <v>3.72</v>
      </c>
      <c r="J143" s="1">
        <f>Estação!J186</f>
        <v>27</v>
      </c>
      <c r="K143" s="106"/>
      <c r="L143" s="1">
        <f>Estação!L186</f>
        <v>27</v>
      </c>
      <c r="M143" s="1">
        <f>Estação!M186</f>
        <v>76.900000000000006</v>
      </c>
      <c r="N143" s="1">
        <f>Estação!N186</f>
        <v>1012.1</v>
      </c>
      <c r="O143" s="1">
        <f>Estação!O186</f>
        <v>1</v>
      </c>
      <c r="P143" s="1">
        <f>Estação!P186</f>
        <v>2.46</v>
      </c>
      <c r="Q143" s="1">
        <f>Estação!Q186</f>
        <v>56.06</v>
      </c>
      <c r="R143" s="1">
        <f>Estação!R186</f>
        <v>0</v>
      </c>
    </row>
    <row r="144" spans="1:18">
      <c r="A144" s="22">
        <v>44110.916666666664</v>
      </c>
      <c r="B144" s="106"/>
      <c r="C144" s="1">
        <v>36</v>
      </c>
      <c r="D144" s="1">
        <f>Estação!D187</f>
        <v>25.569949999999999</v>
      </c>
      <c r="E144" s="1">
        <f>Estação!E187</f>
        <v>0.31278800000000001</v>
      </c>
      <c r="F144" s="1">
        <f>Estação!F187</f>
        <v>1.1693910000000001</v>
      </c>
      <c r="G144" s="1">
        <f>Estação!G187</f>
        <v>2.1165099999999999</v>
      </c>
      <c r="H144" s="1">
        <f>Estação!H187</f>
        <v>3.285901</v>
      </c>
      <c r="I144" s="1">
        <f>Estação!I187</f>
        <v>4.4992619999999999</v>
      </c>
      <c r="J144" s="1">
        <f>Estação!J187</f>
        <v>27</v>
      </c>
      <c r="K144" s="106"/>
      <c r="L144" s="106"/>
      <c r="M144" s="106"/>
      <c r="N144" s="106"/>
      <c r="O144" s="106"/>
      <c r="P144" s="106"/>
      <c r="Q144" s="106"/>
      <c r="R144" s="106"/>
    </row>
    <row r="145" spans="1:18">
      <c r="A145" s="22">
        <v>44110.958333333336</v>
      </c>
      <c r="B145" s="106"/>
      <c r="C145" s="1">
        <v>36</v>
      </c>
      <c r="D145" s="1">
        <f>Estação!D188</f>
        <v>24.326060999999999</v>
      </c>
      <c r="E145" s="1">
        <f>Estação!E188</f>
        <v>0.313633</v>
      </c>
      <c r="F145" s="1">
        <f>Estação!F188</f>
        <v>1.281657</v>
      </c>
      <c r="G145" s="1">
        <f>Estação!G188</f>
        <v>1.838589</v>
      </c>
      <c r="H145" s="1">
        <f>Estação!H188</f>
        <v>3.1202450000000002</v>
      </c>
      <c r="I145" s="1">
        <f>Estação!I188</f>
        <v>4.2902209999999998</v>
      </c>
      <c r="J145" s="1">
        <f>Estação!J188</f>
        <v>26</v>
      </c>
      <c r="K145" s="106"/>
      <c r="L145" s="106"/>
      <c r="M145" s="106"/>
      <c r="N145" s="106"/>
      <c r="O145" s="106"/>
      <c r="P145" s="106"/>
      <c r="Q145" s="106"/>
      <c r="R145" s="106"/>
    </row>
    <row r="146" spans="1:18">
      <c r="A146" s="22">
        <v>44111</v>
      </c>
      <c r="B146" s="106"/>
      <c r="C146" s="1">
        <v>36</v>
      </c>
      <c r="D146" s="1">
        <f>Estação!D197</f>
        <v>24.613296999999999</v>
      </c>
      <c r="E146" s="1">
        <f>Estação!E197</f>
        <v>0.27822200000000002</v>
      </c>
      <c r="F146" s="1">
        <f>Estação!F197</f>
        <v>1.244075</v>
      </c>
      <c r="G146" s="1">
        <f>Estação!G197</f>
        <v>1.0493250000000001</v>
      </c>
      <c r="H146" s="1">
        <f>Estação!H197</f>
        <v>2.2934000000000001</v>
      </c>
      <c r="I146" s="1">
        <f>Estação!I197</f>
        <v>4.6474099999999998</v>
      </c>
      <c r="J146" s="1">
        <f>Estação!J197</f>
        <v>22</v>
      </c>
      <c r="K146" s="106"/>
      <c r="L146" s="106"/>
      <c r="M146" s="106"/>
      <c r="N146" s="106"/>
      <c r="O146" s="106"/>
      <c r="P146" s="106"/>
      <c r="Q146" s="106"/>
      <c r="R146" s="106"/>
    </row>
    <row r="147" spans="1:18">
      <c r="A147" s="22">
        <v>44111.041666666664</v>
      </c>
      <c r="B147" s="106"/>
      <c r="C147" s="1">
        <v>36</v>
      </c>
      <c r="D147" s="1">
        <f>Estação!D198</f>
        <v>24.716473000000001</v>
      </c>
      <c r="E147" s="1">
        <f>Estação!E198</f>
        <v>0.26727600000000001</v>
      </c>
      <c r="F147" s="1">
        <f>Estação!F198</f>
        <v>1.1072390000000001</v>
      </c>
      <c r="G147" s="1">
        <f>Estação!G198</f>
        <v>0.59152800000000005</v>
      </c>
      <c r="H147" s="1">
        <f>Estação!H198</f>
        <v>1.6987669999999999</v>
      </c>
      <c r="I147" s="1">
        <f>Estação!I198</f>
        <v>1.9771289999999999</v>
      </c>
      <c r="J147" s="1">
        <f>Estação!J198</f>
        <v>23</v>
      </c>
      <c r="K147" s="106"/>
      <c r="L147" s="106"/>
      <c r="M147" s="106"/>
      <c r="N147" s="106"/>
      <c r="O147" s="106"/>
      <c r="P147" s="106"/>
      <c r="Q147" s="106"/>
      <c r="R147" s="106"/>
    </row>
    <row r="148" spans="1:18">
      <c r="A148" s="22">
        <v>44111.083333333336</v>
      </c>
      <c r="B148" s="106"/>
      <c r="C148" s="1">
        <v>36</v>
      </c>
      <c r="D148" s="1">
        <f>Estação!D199</f>
        <v>24.938210000000002</v>
      </c>
      <c r="E148" s="1">
        <f>Estação!E199</f>
        <v>0.25607600000000003</v>
      </c>
      <c r="F148" s="1">
        <f>Estação!F199</f>
        <v>1.062192</v>
      </c>
      <c r="G148" s="1">
        <f>Estação!G199</f>
        <v>0.35063299999999997</v>
      </c>
      <c r="H148" s="1">
        <f>Estação!H199</f>
        <v>1.412825</v>
      </c>
      <c r="I148" s="1">
        <f>Estação!I199</f>
        <v>3.2424189999999999</v>
      </c>
      <c r="J148" s="1">
        <f>Estação!J199</f>
        <v>24</v>
      </c>
      <c r="K148" s="106"/>
      <c r="L148" s="106"/>
      <c r="M148" s="106"/>
      <c r="N148" s="106"/>
      <c r="O148" s="106"/>
      <c r="P148" s="106"/>
      <c r="Q148" s="106"/>
      <c r="R148" s="106"/>
    </row>
    <row r="149" spans="1:18">
      <c r="A149" s="22">
        <v>44111.125</v>
      </c>
      <c r="B149" s="106"/>
      <c r="C149" s="1">
        <v>36</v>
      </c>
      <c r="D149" s="1">
        <f>Estação!D200</f>
        <v>24.277156999999999</v>
      </c>
      <c r="E149" s="1">
        <f>Estação!E200</f>
        <v>0.235403</v>
      </c>
      <c r="F149" s="1">
        <f>Estação!F200</f>
        <v>0.98029599999999995</v>
      </c>
      <c r="G149" s="1">
        <f>Estação!G200</f>
        <v>0.307284</v>
      </c>
      <c r="H149" s="1">
        <f>Estação!H200</f>
        <v>1.2875799999999999</v>
      </c>
      <c r="I149" s="1">
        <f>Estação!I200</f>
        <v>3.3709180000000001</v>
      </c>
      <c r="J149" s="1">
        <f>Estação!J200</f>
        <v>16</v>
      </c>
      <c r="K149" s="106"/>
      <c r="L149" s="106"/>
      <c r="M149" s="106"/>
      <c r="N149" s="106"/>
      <c r="O149" s="106"/>
      <c r="P149" s="106"/>
      <c r="Q149" s="106"/>
      <c r="R149" s="106"/>
    </row>
    <row r="150" spans="1:18">
      <c r="A150" s="22">
        <v>44111.166666666664</v>
      </c>
      <c r="B150" s="106"/>
      <c r="C150" s="1">
        <v>36</v>
      </c>
      <c r="D150" s="1">
        <f>Estação!D201</f>
        <v>24.851134999999999</v>
      </c>
      <c r="E150" s="1">
        <f>Estação!E201</f>
        <v>0.243089</v>
      </c>
      <c r="F150" s="1">
        <f>Estação!F201</f>
        <v>1.2052080000000001</v>
      </c>
      <c r="G150" s="1">
        <f>Estação!G201</f>
        <v>0.31688300000000003</v>
      </c>
      <c r="H150" s="1">
        <f>Estação!H201</f>
        <v>1.5220910000000001</v>
      </c>
      <c r="I150" s="1">
        <f>Estação!I201</f>
        <v>3.532791</v>
      </c>
      <c r="J150" s="1">
        <f>Estação!J201</f>
        <v>17</v>
      </c>
      <c r="K150" s="106"/>
      <c r="L150" s="106"/>
      <c r="M150" s="106"/>
      <c r="N150" s="106"/>
      <c r="O150" s="106"/>
      <c r="P150" s="106"/>
      <c r="Q150" s="106"/>
      <c r="R150" s="106"/>
    </row>
    <row r="151" spans="1:18">
      <c r="A151" s="22">
        <v>44111.208333333336</v>
      </c>
      <c r="B151" s="106"/>
      <c r="C151" s="1">
        <v>36</v>
      </c>
      <c r="D151" s="1">
        <f>Estação!D202</f>
        <v>24.722415999999999</v>
      </c>
      <c r="E151" s="1">
        <f>Estação!E202</f>
        <v>0.23721900000000001</v>
      </c>
      <c r="F151" s="1">
        <f>Estação!F202</f>
        <v>1.1516230000000001</v>
      </c>
      <c r="G151" s="1">
        <f>Estação!G202</f>
        <v>0.68182799999999999</v>
      </c>
      <c r="H151" s="1">
        <f>Estação!H202</f>
        <v>1.8334509999999999</v>
      </c>
      <c r="I151" s="1">
        <f>Estação!I202</f>
        <v>2.5225529999999998</v>
      </c>
      <c r="J151" s="1">
        <f>Estação!J202</f>
        <v>17</v>
      </c>
      <c r="K151" s="106"/>
      <c r="L151" s="106"/>
      <c r="M151" s="106"/>
      <c r="N151" s="106"/>
      <c r="O151" s="106"/>
      <c r="P151" s="106"/>
      <c r="Q151" s="106"/>
      <c r="R151" s="106"/>
    </row>
    <row r="152" spans="1:18">
      <c r="A152" s="22">
        <v>44111.25</v>
      </c>
      <c r="B152" s="106"/>
      <c r="C152" s="1">
        <v>36</v>
      </c>
      <c r="D152" s="1">
        <f>Estação!D203</f>
        <v>20.980370000000001</v>
      </c>
      <c r="E152" s="1">
        <f>Estação!E203</f>
        <v>0.28138400000000002</v>
      </c>
      <c r="F152" s="1">
        <f>Estação!F203</f>
        <v>1.2461420000000001</v>
      </c>
      <c r="G152" s="1">
        <f>Estação!G203</f>
        <v>2.9959790000000002</v>
      </c>
      <c r="H152" s="1">
        <f>Estação!H203</f>
        <v>4.242121</v>
      </c>
      <c r="I152" s="1">
        <f>Estação!I203</f>
        <v>1.583102</v>
      </c>
      <c r="J152" s="1">
        <f>Estação!J203</f>
        <v>22</v>
      </c>
      <c r="K152" s="106"/>
      <c r="L152" s="106"/>
      <c r="M152" s="106"/>
      <c r="N152" s="106"/>
      <c r="O152" s="106"/>
      <c r="P152" s="106"/>
      <c r="Q152" s="106"/>
      <c r="R152" s="106"/>
    </row>
    <row r="153" spans="1:18">
      <c r="A153" s="22">
        <v>44111.291666666664</v>
      </c>
      <c r="B153" s="106"/>
      <c r="C153" s="1">
        <v>36</v>
      </c>
      <c r="D153" s="1">
        <f>Estação!D204</f>
        <v>15.555971</v>
      </c>
      <c r="E153" s="1">
        <f>Estação!E204</f>
        <v>0.38300899999999999</v>
      </c>
      <c r="F153" s="1">
        <f>Estação!F204</f>
        <v>6.051126</v>
      </c>
      <c r="G153" s="1">
        <f>Estação!G204</f>
        <v>9.4222099999999998</v>
      </c>
      <c r="H153" s="1">
        <f>Estação!H204</f>
        <v>15.473335000000001</v>
      </c>
      <c r="I153" s="1">
        <f>Estação!I204</f>
        <v>2.1082809999999998</v>
      </c>
      <c r="J153" s="1">
        <f>Estação!J204</f>
        <v>44</v>
      </c>
      <c r="K153" s="106"/>
      <c r="L153" s="106"/>
      <c r="M153" s="106"/>
      <c r="N153" s="106"/>
      <c r="O153" s="106"/>
      <c r="P153" s="106"/>
      <c r="Q153" s="106"/>
      <c r="R153" s="106"/>
    </row>
    <row r="154" spans="1:18">
      <c r="A154" s="22">
        <v>44111.333333333336</v>
      </c>
      <c r="B154" s="106"/>
      <c r="C154" s="1">
        <v>36</v>
      </c>
      <c r="D154" s="1">
        <f>Estação!D205</f>
        <v>22.157433000000001</v>
      </c>
      <c r="E154" s="1">
        <f>Estação!E205</f>
        <v>0.31637799999999999</v>
      </c>
      <c r="F154" s="1">
        <f>Estação!F205</f>
        <v>3.2976969999999999</v>
      </c>
      <c r="G154" s="1">
        <f>Estação!G205</f>
        <v>4.6229610000000001</v>
      </c>
      <c r="H154" s="1">
        <f>Estação!H205</f>
        <v>7.9206580000000004</v>
      </c>
      <c r="I154" s="1">
        <f>Estação!I205</f>
        <v>1.8133250000000001</v>
      </c>
      <c r="J154" s="1">
        <f>Estação!J205</f>
        <v>37</v>
      </c>
      <c r="K154" s="106"/>
      <c r="L154" s="106"/>
      <c r="M154" s="106"/>
      <c r="N154" s="106"/>
      <c r="O154" s="106"/>
      <c r="P154" s="106"/>
      <c r="Q154" s="106"/>
      <c r="R154" s="106"/>
    </row>
    <row r="155" spans="1:18">
      <c r="A155" s="22">
        <v>44111.375</v>
      </c>
      <c r="B155" s="118"/>
      <c r="C155" s="1">
        <v>36</v>
      </c>
      <c r="D155" s="1">
        <f>Estação!D206</f>
        <v>26.540901000000002</v>
      </c>
      <c r="E155" s="1">
        <f>Estação!E206</f>
        <v>0.25277699999999997</v>
      </c>
      <c r="F155" s="1">
        <f>Estação!F206</f>
        <v>2.5169679999999999</v>
      </c>
      <c r="G155" s="1">
        <f>Estação!G206</f>
        <v>2.4746990000000002</v>
      </c>
      <c r="H155" s="1">
        <f>Estação!H206</f>
        <v>4.9916669999999996</v>
      </c>
      <c r="I155" s="1">
        <f>Estação!I206</f>
        <v>2.147475</v>
      </c>
      <c r="J155" s="1">
        <f>Estação!J206</f>
        <v>26</v>
      </c>
      <c r="K155" s="106"/>
      <c r="L155" s="118"/>
      <c r="M155" s="118"/>
      <c r="N155" s="118"/>
      <c r="O155" s="118"/>
      <c r="P155" s="118"/>
      <c r="Q155" s="118"/>
      <c r="R155" s="118"/>
    </row>
    <row r="156" spans="1:18">
      <c r="A156" s="22">
        <v>44111.416666666664</v>
      </c>
      <c r="B156" s="1">
        <f>Estação!C207</f>
        <v>27.4</v>
      </c>
      <c r="C156" s="1">
        <v>36</v>
      </c>
      <c r="D156" s="1">
        <f>Estação!D207</f>
        <v>26.22</v>
      </c>
      <c r="E156" s="1">
        <f>Estação!E207</f>
        <v>0.23</v>
      </c>
      <c r="F156" s="1">
        <f>Estação!F207</f>
        <v>2.11</v>
      </c>
      <c r="G156" s="1">
        <f>Estação!G207</f>
        <v>2.04</v>
      </c>
      <c r="H156" s="1">
        <f>Estação!H207</f>
        <v>4.1500000000000004</v>
      </c>
      <c r="I156" s="1">
        <f>Estação!I207</f>
        <v>2.91</v>
      </c>
      <c r="J156" s="1">
        <f>Estação!J207</f>
        <v>20</v>
      </c>
      <c r="K156" s="106"/>
      <c r="L156" s="1">
        <f>Estação!L207</f>
        <v>30.2</v>
      </c>
      <c r="M156" s="1">
        <f>Estação!M207</f>
        <v>54.5</v>
      </c>
      <c r="N156" s="1">
        <f>Estação!N207</f>
        <v>1013.8</v>
      </c>
      <c r="O156" s="1">
        <f>Estação!O207</f>
        <v>978</v>
      </c>
      <c r="P156" s="1">
        <f>Estação!P207</f>
        <v>5.26</v>
      </c>
      <c r="Q156" s="1">
        <f>Estação!Q207</f>
        <v>81.39</v>
      </c>
      <c r="R156" s="1">
        <f>Estação!R207</f>
        <v>0</v>
      </c>
    </row>
    <row r="157" spans="1:18">
      <c r="A157" s="22">
        <v>44111.458333333336</v>
      </c>
      <c r="B157" s="1">
        <f>Estação!C208</f>
        <v>26.8</v>
      </c>
      <c r="C157" s="1">
        <v>36</v>
      </c>
      <c r="D157" s="1">
        <f>Estação!D208</f>
        <v>27.03</v>
      </c>
      <c r="E157" s="1">
        <f>Estação!E208</f>
        <v>0.24</v>
      </c>
      <c r="F157" s="1">
        <f>Estação!F208</f>
        <v>2.16</v>
      </c>
      <c r="G157" s="1">
        <f>Estação!G208</f>
        <v>2.1</v>
      </c>
      <c r="H157" s="1">
        <f>Estação!H208</f>
        <v>4.25</v>
      </c>
      <c r="I157" s="1">
        <f>Estação!I208</f>
        <v>4.83</v>
      </c>
      <c r="J157" s="1">
        <f>Estação!J208</f>
        <v>23</v>
      </c>
      <c r="K157" s="106"/>
      <c r="L157" s="1">
        <f>Estação!L208</f>
        <v>30.8</v>
      </c>
      <c r="M157" s="1">
        <f>Estação!M208</f>
        <v>52.4</v>
      </c>
      <c r="N157" s="1">
        <f>Estação!N208</f>
        <v>1013.5</v>
      </c>
      <c r="O157" s="1">
        <f>Estação!O208</f>
        <v>1058</v>
      </c>
      <c r="P157" s="1">
        <f>Estação!P208</f>
        <v>5.01</v>
      </c>
      <c r="Q157" s="1">
        <f>Estação!Q208</f>
        <v>73.930000000000007</v>
      </c>
      <c r="R157" s="1">
        <f>Estação!R208</f>
        <v>0</v>
      </c>
    </row>
    <row r="158" spans="1:18">
      <c r="A158" s="22">
        <v>44111.5</v>
      </c>
      <c r="B158" s="1">
        <f>Estação!C209</f>
        <v>26.6</v>
      </c>
      <c r="C158" s="1">
        <v>36</v>
      </c>
      <c r="D158" s="1">
        <f>Estação!D209</f>
        <v>26.11</v>
      </c>
      <c r="E158" s="1">
        <f>Estação!E209</f>
        <v>0.28000000000000003</v>
      </c>
      <c r="F158" s="1">
        <f>Estação!F209</f>
        <v>2.11</v>
      </c>
      <c r="G158" s="1">
        <f>Estação!G209</f>
        <v>2.19</v>
      </c>
      <c r="H158" s="1">
        <f>Estação!H209</f>
        <v>4.3099999999999996</v>
      </c>
      <c r="I158" s="1">
        <f>Estação!I209</f>
        <v>2.67</v>
      </c>
      <c r="J158" s="1">
        <f>Estação!J209</f>
        <v>26</v>
      </c>
      <c r="K158" s="106"/>
      <c r="L158" s="1">
        <f>Estação!L209</f>
        <v>31.1</v>
      </c>
      <c r="M158" s="1">
        <f>Estação!M209</f>
        <v>52</v>
      </c>
      <c r="N158" s="1">
        <f>Estação!N209</f>
        <v>1012.8</v>
      </c>
      <c r="O158" s="1">
        <f>Estação!O209</f>
        <v>987</v>
      </c>
      <c r="P158" s="1">
        <f>Estação!P209</f>
        <v>4.75</v>
      </c>
      <c r="Q158" s="1">
        <f>Estação!Q209</f>
        <v>75.17</v>
      </c>
      <c r="R158" s="1">
        <f>Estação!R209</f>
        <v>0</v>
      </c>
    </row>
    <row r="159" spans="1:18">
      <c r="A159" s="22">
        <v>44111.541666666664</v>
      </c>
      <c r="B159" s="1">
        <f>Estação!C210</f>
        <v>26.4</v>
      </c>
      <c r="C159" s="1">
        <v>36</v>
      </c>
      <c r="D159" s="1">
        <f>Estação!D210</f>
        <v>24.65</v>
      </c>
      <c r="E159" s="1">
        <f>Estação!E210</f>
        <v>0.32</v>
      </c>
      <c r="F159" s="1">
        <f>Estação!F210</f>
        <v>2.37</v>
      </c>
      <c r="G159" s="1">
        <f>Estação!G210</f>
        <v>1.97</v>
      </c>
      <c r="H159" s="1">
        <f>Estação!H210</f>
        <v>4.34</v>
      </c>
      <c r="I159" s="1">
        <f>Estação!I210</f>
        <v>1.87</v>
      </c>
      <c r="J159" s="1">
        <f>Estação!J210</f>
        <v>21</v>
      </c>
      <c r="K159" s="106"/>
      <c r="L159" s="1">
        <f>Estação!L210</f>
        <v>30.6</v>
      </c>
      <c r="M159" s="1">
        <f>Estação!M210</f>
        <v>54.2</v>
      </c>
      <c r="N159" s="1">
        <f>Estação!N210</f>
        <v>1011.8</v>
      </c>
      <c r="O159" s="1">
        <f>Estação!O210</f>
        <v>1001</v>
      </c>
      <c r="P159" s="1">
        <f>Estação!P210</f>
        <v>5.19</v>
      </c>
      <c r="Q159" s="1">
        <f>Estação!Q210</f>
        <v>60.73</v>
      </c>
      <c r="R159" s="1">
        <f>Estação!R210</f>
        <v>0</v>
      </c>
    </row>
    <row r="160" spans="1:18">
      <c r="A160" s="22">
        <v>44111.583333333336</v>
      </c>
      <c r="B160" s="1">
        <f>Estação!C211</f>
        <v>27</v>
      </c>
      <c r="C160" s="1">
        <v>36</v>
      </c>
      <c r="D160" s="1">
        <f>Estação!D211</f>
        <v>24.7</v>
      </c>
      <c r="E160" s="1">
        <f>Estação!E211</f>
        <v>0.28999999999999998</v>
      </c>
      <c r="F160" s="1">
        <f>Estação!F211</f>
        <v>2.35</v>
      </c>
      <c r="G160" s="1">
        <f>Estação!G211</f>
        <v>1.75</v>
      </c>
      <c r="H160" s="1">
        <f>Estação!H211</f>
        <v>4.1100000000000003</v>
      </c>
      <c r="I160" s="1">
        <f>Estação!I211</f>
        <v>1.79</v>
      </c>
      <c r="J160" s="1">
        <f>Estação!J211</f>
        <v>20</v>
      </c>
      <c r="K160" s="106"/>
      <c r="L160" s="1">
        <f>Estação!L211</f>
        <v>30.4</v>
      </c>
      <c r="M160" s="1">
        <f>Estação!M211</f>
        <v>56.3</v>
      </c>
      <c r="N160" s="1">
        <f>Estação!N211</f>
        <v>1011.1</v>
      </c>
      <c r="O160" s="1">
        <f>Estação!O211</f>
        <v>833</v>
      </c>
      <c r="P160" s="1">
        <f>Estação!P211</f>
        <v>5.0999999999999996</v>
      </c>
      <c r="Q160" s="1">
        <f>Estação!Q211</f>
        <v>62.67</v>
      </c>
      <c r="R160" s="1">
        <f>Estação!R211</f>
        <v>0</v>
      </c>
    </row>
    <row r="161" spans="1:18">
      <c r="A161" s="22">
        <v>44111.625</v>
      </c>
      <c r="B161" s="1">
        <f>Estação!C212</f>
        <v>27.6</v>
      </c>
      <c r="C161" s="1">
        <v>36</v>
      </c>
      <c r="D161" s="1">
        <f>Estação!D212</f>
        <v>24.72</v>
      </c>
      <c r="E161" s="1">
        <f>Estação!E212</f>
        <v>0.3</v>
      </c>
      <c r="F161" s="1">
        <f>Estação!F212</f>
        <v>2.2400000000000002</v>
      </c>
      <c r="G161" s="1">
        <f>Estação!G212</f>
        <v>1.8</v>
      </c>
      <c r="H161" s="1">
        <f>Estação!H212</f>
        <v>4.04</v>
      </c>
      <c r="I161" s="1">
        <f>Estação!I212</f>
        <v>1.29</v>
      </c>
      <c r="J161" s="1">
        <f>Estação!J212</f>
        <v>14</v>
      </c>
      <c r="K161" s="106"/>
      <c r="L161" s="1">
        <f>Estação!L212</f>
        <v>29.9</v>
      </c>
      <c r="M161" s="1">
        <f>Estação!M212</f>
        <v>60.1</v>
      </c>
      <c r="N161" s="1">
        <f>Estação!N212</f>
        <v>1010.8</v>
      </c>
      <c r="O161" s="1">
        <f>Estação!O212</f>
        <v>662</v>
      </c>
      <c r="P161" s="1">
        <f>Estação!P212</f>
        <v>4.72</v>
      </c>
      <c r="Q161" s="1">
        <f>Estação!Q212</f>
        <v>56.02</v>
      </c>
      <c r="R161" s="1">
        <f>Estação!R212</f>
        <v>0</v>
      </c>
    </row>
    <row r="162" spans="1:18">
      <c r="A162" s="22">
        <v>44111.666666666664</v>
      </c>
      <c r="B162" s="1">
        <f>Estação!C213</f>
        <v>27.4</v>
      </c>
      <c r="C162" s="1">
        <v>36</v>
      </c>
      <c r="D162" s="1">
        <f>Estação!D213</f>
        <v>23.28</v>
      </c>
      <c r="E162" s="1">
        <f>Estação!E213</f>
        <v>0.3</v>
      </c>
      <c r="F162" s="1">
        <f>Estação!F213</f>
        <v>2.1</v>
      </c>
      <c r="G162" s="1">
        <f>Estação!G213</f>
        <v>2.0499999999999998</v>
      </c>
      <c r="H162" s="1">
        <f>Estação!H213</f>
        <v>4.1399999999999997</v>
      </c>
      <c r="I162" s="1">
        <f>Estação!I213</f>
        <v>1.24</v>
      </c>
      <c r="J162" s="1">
        <f>Estação!J213</f>
        <v>18</v>
      </c>
      <c r="K162" s="106"/>
      <c r="L162" s="1">
        <f>Estação!L213</f>
        <v>29.6</v>
      </c>
      <c r="M162" s="1">
        <f>Estação!M213</f>
        <v>60.9</v>
      </c>
      <c r="N162" s="1">
        <f>Estação!N213</f>
        <v>1010.6</v>
      </c>
      <c r="O162" s="1">
        <f>Estação!O213</f>
        <v>387</v>
      </c>
      <c r="P162" s="1">
        <f>Estação!P213</f>
        <v>4.57</v>
      </c>
      <c r="Q162" s="1">
        <f>Estação!Q213</f>
        <v>41.51</v>
      </c>
      <c r="R162" s="1">
        <f>Estação!R213</f>
        <v>0</v>
      </c>
    </row>
    <row r="163" spans="1:18">
      <c r="A163" s="22">
        <v>44111.708333333336</v>
      </c>
      <c r="B163" s="1">
        <f>Estação!C214</f>
        <v>26.8</v>
      </c>
      <c r="C163" s="1">
        <v>36</v>
      </c>
      <c r="D163" s="1">
        <f>Estação!D214</f>
        <v>21.64</v>
      </c>
      <c r="E163" s="1">
        <f>Estação!E214</f>
        <v>0.33</v>
      </c>
      <c r="F163" s="1">
        <f>Estação!F214</f>
        <v>2.2000000000000002</v>
      </c>
      <c r="G163" s="1">
        <f>Estação!G214</f>
        <v>2.37</v>
      </c>
      <c r="H163" s="1">
        <f>Estação!H214</f>
        <v>4.5599999999999996</v>
      </c>
      <c r="I163" s="1">
        <f>Estação!I214</f>
        <v>1.53</v>
      </c>
      <c r="J163" s="1">
        <f>Estação!J214</f>
        <v>17</v>
      </c>
      <c r="K163" s="106"/>
      <c r="L163" s="1">
        <f>Estação!L214</f>
        <v>28.6</v>
      </c>
      <c r="M163" s="1">
        <f>Estação!M214</f>
        <v>66.400000000000006</v>
      </c>
      <c r="N163" s="1">
        <f>Estação!N214</f>
        <v>1010.9</v>
      </c>
      <c r="O163" s="1">
        <f>Estação!O214</f>
        <v>129</v>
      </c>
      <c r="P163" s="1">
        <f>Estação!P214</f>
        <v>3.98</v>
      </c>
      <c r="Q163" s="1">
        <f>Estação!Q214</f>
        <v>49.6</v>
      </c>
      <c r="R163" s="1">
        <f>Estação!R214</f>
        <v>0</v>
      </c>
    </row>
    <row r="164" spans="1:18">
      <c r="A164" s="22">
        <v>44111.75</v>
      </c>
      <c r="B164" s="1">
        <f>Estação!C215</f>
        <v>26.5</v>
      </c>
      <c r="C164" s="1">
        <v>36</v>
      </c>
      <c r="D164" s="1">
        <f>Estação!D215</f>
        <v>21.58</v>
      </c>
      <c r="E164" s="1">
        <f>Estação!E215</f>
        <v>0.43</v>
      </c>
      <c r="F164" s="1">
        <f>Estação!F215</f>
        <v>2.2799999999999998</v>
      </c>
      <c r="G164" s="1">
        <f>Estação!G215</f>
        <v>3.35</v>
      </c>
      <c r="H164" s="1">
        <f>Estação!H215</f>
        <v>5.64</v>
      </c>
      <c r="I164" s="1">
        <f>Estação!I215</f>
        <v>1.84</v>
      </c>
      <c r="J164" s="1">
        <f>Estação!J215</f>
        <v>17</v>
      </c>
      <c r="K164" s="106"/>
      <c r="L164" s="1">
        <f>Estação!L215</f>
        <v>27.7</v>
      </c>
      <c r="M164" s="1">
        <f>Estação!M215</f>
        <v>72.3</v>
      </c>
      <c r="N164" s="1">
        <f>Estação!N215</f>
        <v>1011.5</v>
      </c>
      <c r="O164" s="1">
        <f>Estação!O215</f>
        <v>6</v>
      </c>
      <c r="P164" s="1">
        <f>Estação!P215</f>
        <v>3.2</v>
      </c>
      <c r="Q164" s="1">
        <f>Estação!Q215</f>
        <v>47.86</v>
      </c>
      <c r="R164" s="1">
        <f>Estação!R215</f>
        <v>0</v>
      </c>
    </row>
    <row r="165" spans="1:18">
      <c r="A165" s="22">
        <v>44111.791666666664</v>
      </c>
      <c r="B165" s="1">
        <f>Estação!C216</f>
        <v>26.7</v>
      </c>
      <c r="C165" s="1">
        <v>36</v>
      </c>
      <c r="D165" s="1">
        <f>Estação!D216</f>
        <v>19.41</v>
      </c>
      <c r="E165" s="1">
        <f>Estação!E216</f>
        <v>0.36</v>
      </c>
      <c r="F165" s="1">
        <f>Estação!F216</f>
        <v>1.45</v>
      </c>
      <c r="G165" s="1">
        <f>Estação!G216</f>
        <v>4.42</v>
      </c>
      <c r="H165" s="1">
        <f>Estação!H216</f>
        <v>5.87</v>
      </c>
      <c r="I165" s="1">
        <f>Estação!I216</f>
        <v>2.1800000000000002</v>
      </c>
      <c r="J165" s="1">
        <f>Estação!J216</f>
        <v>19</v>
      </c>
      <c r="K165" s="106"/>
      <c r="L165" s="1">
        <f>Estação!L216</f>
        <v>27.4</v>
      </c>
      <c r="M165" s="1">
        <f>Estação!M216</f>
        <v>74.5</v>
      </c>
      <c r="N165" s="1">
        <f>Estação!N216</f>
        <v>1012.1</v>
      </c>
      <c r="O165" s="1">
        <f>Estação!O216</f>
        <v>2</v>
      </c>
      <c r="P165" s="1">
        <f>Estação!P216</f>
        <v>2.77</v>
      </c>
      <c r="Q165" s="1">
        <f>Estação!Q216</f>
        <v>44.48</v>
      </c>
      <c r="R165" s="1">
        <f>Estação!R216</f>
        <v>0</v>
      </c>
    </row>
    <row r="166" spans="1:18">
      <c r="A166" s="22">
        <v>44111.833333333336</v>
      </c>
      <c r="B166" s="1">
        <f>Estação!C217</f>
        <v>26.7</v>
      </c>
      <c r="C166" s="1">
        <v>36</v>
      </c>
      <c r="D166" s="1">
        <f>Estação!D217</f>
        <v>19.7</v>
      </c>
      <c r="E166" s="1">
        <f>Estação!E217</f>
        <v>0.37</v>
      </c>
      <c r="F166" s="1">
        <f>Estação!F217</f>
        <v>1.31</v>
      </c>
      <c r="G166" s="1">
        <f>Estação!G217</f>
        <v>5.0599999999999996</v>
      </c>
      <c r="H166" s="1">
        <f>Estação!H217</f>
        <v>6.38</v>
      </c>
      <c r="I166" s="1">
        <f>Estação!I217</f>
        <v>2.58</v>
      </c>
      <c r="J166" s="1">
        <f>Estação!J217</f>
        <v>26</v>
      </c>
      <c r="K166" s="106"/>
      <c r="L166" s="1">
        <f>Estação!L217</f>
        <v>27.2</v>
      </c>
      <c r="M166" s="1">
        <f>Estação!M217</f>
        <v>76</v>
      </c>
      <c r="N166" s="1">
        <f>Estação!N217</f>
        <v>1012.6</v>
      </c>
      <c r="O166" s="1">
        <f>Estação!O217</f>
        <v>1</v>
      </c>
      <c r="P166" s="1">
        <f>Estação!P217</f>
        <v>2.14</v>
      </c>
      <c r="Q166" s="1">
        <f>Estação!Q217</f>
        <v>54.26</v>
      </c>
      <c r="R166" s="1">
        <f>Estação!R217</f>
        <v>0</v>
      </c>
    </row>
    <row r="167" spans="1:18">
      <c r="A167" s="22">
        <v>44111.875</v>
      </c>
      <c r="B167" s="1">
        <f>Estação!C218</f>
        <v>26.8</v>
      </c>
      <c r="C167" s="1">
        <v>36</v>
      </c>
      <c r="D167" s="1">
        <f>Estação!D218</f>
        <v>16.940000000000001</v>
      </c>
      <c r="E167" s="1">
        <f>Estação!E218</f>
        <v>0.34</v>
      </c>
      <c r="F167" s="1">
        <f>Estação!F218</f>
        <v>1.42</v>
      </c>
      <c r="G167" s="1">
        <f>Estação!G218</f>
        <v>4.66</v>
      </c>
      <c r="H167" s="1">
        <f>Estação!H218</f>
        <v>6.09</v>
      </c>
      <c r="I167" s="1">
        <f>Estação!I218</f>
        <v>3.28</v>
      </c>
      <c r="J167" s="1">
        <f>Estação!J218</f>
        <v>15</v>
      </c>
      <c r="K167" s="106"/>
      <c r="L167" s="1">
        <f>Estação!L218</f>
        <v>27.1</v>
      </c>
      <c r="M167" s="1">
        <f>Estação!M218</f>
        <v>77.400000000000006</v>
      </c>
      <c r="N167" s="1">
        <f>Estação!N218</f>
        <v>1013.2</v>
      </c>
      <c r="O167" s="1">
        <f>Estação!O218</f>
        <v>2</v>
      </c>
      <c r="P167" s="1">
        <f>Estação!P218</f>
        <v>2.38</v>
      </c>
      <c r="Q167" s="1">
        <f>Estação!Q218</f>
        <v>53.04</v>
      </c>
      <c r="R167" s="1">
        <f>Estação!R218</f>
        <v>0</v>
      </c>
    </row>
    <row r="168" spans="1:18">
      <c r="A168" s="22">
        <v>44111.916666666664</v>
      </c>
      <c r="B168" s="1">
        <f>Estação!C219</f>
        <v>26.9</v>
      </c>
      <c r="C168" s="1">
        <v>36</v>
      </c>
      <c r="D168" s="1">
        <f>Estação!D219</f>
        <v>18.41</v>
      </c>
      <c r="E168" s="1">
        <f>Estação!E219</f>
        <v>0.33</v>
      </c>
      <c r="F168" s="1">
        <f>Estação!F219</f>
        <v>1.43</v>
      </c>
      <c r="G168" s="1">
        <f>Estação!G219</f>
        <v>3.27</v>
      </c>
      <c r="H168" s="1">
        <f>Estação!H219</f>
        <v>4.7</v>
      </c>
      <c r="I168" s="1">
        <f>Estação!I219</f>
        <v>3.35</v>
      </c>
      <c r="J168" s="1">
        <f>Estação!J219</f>
        <v>17</v>
      </c>
      <c r="K168" s="106"/>
      <c r="L168" s="1">
        <f>Estação!L219</f>
        <v>27.1</v>
      </c>
      <c r="M168" s="1">
        <f>Estação!M219</f>
        <v>77.900000000000006</v>
      </c>
      <c r="N168" s="1">
        <f>Estação!N219</f>
        <v>1013.6</v>
      </c>
      <c r="O168" s="1">
        <f>Estação!O219</f>
        <v>2</v>
      </c>
      <c r="P168" s="1">
        <f>Estação!P219</f>
        <v>2.09</v>
      </c>
      <c r="Q168" s="1">
        <f>Estação!Q219</f>
        <v>54.27</v>
      </c>
      <c r="R168" s="1">
        <f>Estação!R219</f>
        <v>0</v>
      </c>
    </row>
    <row r="169" spans="1:18">
      <c r="A169" s="22">
        <v>44111.958333333336</v>
      </c>
      <c r="B169" s="1">
        <f>Estação!C220</f>
        <v>27</v>
      </c>
      <c r="C169" s="1">
        <v>36</v>
      </c>
      <c r="D169" s="1">
        <f>Estação!D220</f>
        <v>19.850000000000001</v>
      </c>
      <c r="E169" s="1">
        <f>Estação!E220</f>
        <v>0.31</v>
      </c>
      <c r="F169" s="1">
        <f>Estação!F220</f>
        <v>1.21</v>
      </c>
      <c r="G169" s="1">
        <f>Estação!G220</f>
        <v>2.16</v>
      </c>
      <c r="H169" s="1">
        <f>Estação!H220</f>
        <v>3.37</v>
      </c>
      <c r="I169" s="1">
        <f>Estação!I220</f>
        <v>2.79</v>
      </c>
      <c r="J169" s="1">
        <f>Estação!J220</f>
        <v>19</v>
      </c>
      <c r="K169" s="106"/>
      <c r="L169" s="1">
        <f>Estação!L220</f>
        <v>26.9</v>
      </c>
      <c r="M169" s="1">
        <f>Estação!M220</f>
        <v>78.2</v>
      </c>
      <c r="N169" s="1">
        <f>Estação!N220</f>
        <v>1013.3</v>
      </c>
      <c r="O169" s="1">
        <f>Estação!O220</f>
        <v>2</v>
      </c>
      <c r="P169" s="1">
        <f>Estação!P220</f>
        <v>2.5499999999999998</v>
      </c>
      <c r="Q169" s="1">
        <f>Estação!Q220</f>
        <v>56.95</v>
      </c>
      <c r="R169" s="1">
        <f>Estação!R220</f>
        <v>0</v>
      </c>
    </row>
    <row r="170" spans="1:18">
      <c r="A170" s="22">
        <v>44112</v>
      </c>
      <c r="B170" s="1">
        <f>Estação!C229</f>
        <v>26.8</v>
      </c>
      <c r="C170" s="1">
        <v>36</v>
      </c>
      <c r="D170" s="1">
        <f>Estação!D229</f>
        <v>21.72</v>
      </c>
      <c r="E170" s="1">
        <f>Estação!E229</f>
        <v>0.3</v>
      </c>
      <c r="F170" s="1">
        <f>Estação!F229</f>
        <v>1.18</v>
      </c>
      <c r="G170" s="1">
        <f>Estação!G229</f>
        <v>1.34</v>
      </c>
      <c r="H170" s="1">
        <f>Estação!H229</f>
        <v>2.52</v>
      </c>
      <c r="I170" s="1">
        <f>Estação!I229</f>
        <v>3.32</v>
      </c>
      <c r="J170" s="1">
        <f>Estação!J229</f>
        <v>23</v>
      </c>
      <c r="K170" s="106"/>
      <c r="L170" s="1">
        <f>Estação!L229</f>
        <v>26.7</v>
      </c>
      <c r="M170" s="1">
        <f>Estação!M229</f>
        <v>76.8</v>
      </c>
      <c r="N170" s="1">
        <f>Estação!N229</f>
        <v>1012.8</v>
      </c>
      <c r="O170" s="1">
        <f>Estação!O229</f>
        <v>2</v>
      </c>
      <c r="P170" s="1">
        <f>Estação!P229</f>
        <v>2.41</v>
      </c>
      <c r="Q170" s="1">
        <f>Estação!Q229</f>
        <v>62.85</v>
      </c>
      <c r="R170" s="1">
        <f>Estação!R229</f>
        <v>0</v>
      </c>
    </row>
    <row r="171" spans="1:18">
      <c r="A171" s="22">
        <v>44112.041666666664</v>
      </c>
      <c r="B171" s="1">
        <f>Estação!C230</f>
        <v>26.7</v>
      </c>
      <c r="C171" s="1">
        <v>36</v>
      </c>
      <c r="D171" s="1">
        <f>Estação!D230</f>
        <v>21.68</v>
      </c>
      <c r="E171" s="1">
        <f>Estação!E230</f>
        <v>0.28999999999999998</v>
      </c>
      <c r="F171" s="1">
        <f>Estação!F230</f>
        <v>1.44</v>
      </c>
      <c r="G171" s="1">
        <f>Estação!G230</f>
        <v>0.78</v>
      </c>
      <c r="H171" s="1">
        <f>Estação!H230</f>
        <v>2.2200000000000002</v>
      </c>
      <c r="I171" s="1">
        <f>Estação!I230</f>
        <v>3.25</v>
      </c>
      <c r="J171" s="1">
        <f>Estação!J230</f>
        <v>27</v>
      </c>
      <c r="K171" s="106"/>
      <c r="L171" s="1">
        <f>Estação!L230</f>
        <v>26.6</v>
      </c>
      <c r="M171" s="1">
        <f>Estação!M230</f>
        <v>76.7</v>
      </c>
      <c r="N171" s="1">
        <f>Estação!N230</f>
        <v>1012.1</v>
      </c>
      <c r="O171" s="1">
        <f>Estação!O230</f>
        <v>2</v>
      </c>
      <c r="P171" s="1">
        <f>Estação!P230</f>
        <v>2.4700000000000002</v>
      </c>
      <c r="Q171" s="1">
        <f>Estação!Q230</f>
        <v>66.11</v>
      </c>
      <c r="R171" s="1">
        <f>Estação!R230</f>
        <v>0</v>
      </c>
    </row>
    <row r="172" spans="1:18">
      <c r="A172" s="22">
        <v>44112.083333333336</v>
      </c>
      <c r="B172" s="1">
        <f>Estação!C231</f>
        <v>26.7</v>
      </c>
      <c r="C172" s="1">
        <v>36</v>
      </c>
      <c r="D172" s="1">
        <f>Estação!D231</f>
        <v>21.39</v>
      </c>
      <c r="E172" s="1">
        <f>Estação!E231</f>
        <v>0.28000000000000003</v>
      </c>
      <c r="F172" s="1">
        <f>Estação!F231</f>
        <v>1.0900000000000001</v>
      </c>
      <c r="G172" s="1">
        <f>Estação!G231</f>
        <v>0.62</v>
      </c>
      <c r="H172" s="1">
        <f>Estação!H231</f>
        <v>1.72</v>
      </c>
      <c r="I172" s="1">
        <f>Estação!I231</f>
        <v>2.73</v>
      </c>
      <c r="J172" s="1">
        <f>Estação!J231</f>
        <v>19</v>
      </c>
      <c r="K172" s="106"/>
      <c r="L172" s="1">
        <f>Estação!L231</f>
        <v>26.5</v>
      </c>
      <c r="M172" s="1">
        <f>Estação!M231</f>
        <v>77.2</v>
      </c>
      <c r="N172" s="1">
        <f>Estação!N231</f>
        <v>1011.5</v>
      </c>
      <c r="O172" s="1">
        <f>Estação!O231</f>
        <v>2</v>
      </c>
      <c r="P172" s="1">
        <f>Estação!P231</f>
        <v>2.23</v>
      </c>
      <c r="Q172" s="1">
        <f>Estação!Q231</f>
        <v>67.599999999999994</v>
      </c>
      <c r="R172" s="1">
        <f>Estação!R231</f>
        <v>0</v>
      </c>
    </row>
    <row r="173" spans="1:18">
      <c r="A173" s="22">
        <v>44112.125</v>
      </c>
      <c r="B173" s="1">
        <f>Estação!C232</f>
        <v>26.8</v>
      </c>
      <c r="C173" s="1">
        <v>36</v>
      </c>
      <c r="D173" s="1">
        <f>Estação!D232</f>
        <v>21.61</v>
      </c>
      <c r="E173" s="1">
        <f>Estação!E232</f>
        <v>0.27</v>
      </c>
      <c r="F173" s="1">
        <f>Estação!F232</f>
        <v>1.1200000000000001</v>
      </c>
      <c r="G173" s="1">
        <f>Estação!G232</f>
        <v>0.52</v>
      </c>
      <c r="H173" s="1">
        <f>Estação!H232</f>
        <v>1.65</v>
      </c>
      <c r="I173" s="1">
        <f>Estação!I232</f>
        <v>2.46</v>
      </c>
      <c r="J173" s="1">
        <f>Estação!J232</f>
        <v>17</v>
      </c>
      <c r="K173" s="106"/>
      <c r="L173" s="1">
        <f>Estação!L232</f>
        <v>26.3</v>
      </c>
      <c r="M173" s="1">
        <f>Estação!M232</f>
        <v>77.2</v>
      </c>
      <c r="N173" s="1">
        <f>Estação!N232</f>
        <v>1011.1</v>
      </c>
      <c r="O173" s="1">
        <f>Estação!O232</f>
        <v>2</v>
      </c>
      <c r="P173" s="1">
        <f>Estação!P232</f>
        <v>1.82</v>
      </c>
      <c r="Q173" s="1">
        <f>Estação!Q232</f>
        <v>74.13</v>
      </c>
      <c r="R173" s="1">
        <f>Estação!R232</f>
        <v>0</v>
      </c>
    </row>
    <row r="174" spans="1:18">
      <c r="A174" s="22">
        <v>44112.166666666664</v>
      </c>
      <c r="B174" s="1">
        <f>Estação!C233</f>
        <v>26.8</v>
      </c>
      <c r="C174" s="1">
        <v>36</v>
      </c>
      <c r="D174" s="1">
        <f>Estação!D233</f>
        <v>21.28</v>
      </c>
      <c r="E174" s="1">
        <f>Estação!E233</f>
        <v>0.28000000000000003</v>
      </c>
      <c r="F174" s="1">
        <f>Estação!F233</f>
        <v>1.0900000000000001</v>
      </c>
      <c r="G174" s="1">
        <f>Estação!G233</f>
        <v>0.46</v>
      </c>
      <c r="H174" s="1">
        <f>Estação!H233</f>
        <v>1.55</v>
      </c>
      <c r="I174" s="1">
        <f>Estação!I233</f>
        <v>3.45</v>
      </c>
      <c r="J174" s="1">
        <f>Estação!J233</f>
        <v>22</v>
      </c>
      <c r="K174" s="106"/>
      <c r="L174" s="1">
        <f>Estação!L233</f>
        <v>26.2</v>
      </c>
      <c r="M174" s="1">
        <f>Estação!M233</f>
        <v>77</v>
      </c>
      <c r="N174" s="1">
        <f>Estação!N233</f>
        <v>1011.1</v>
      </c>
      <c r="O174" s="1">
        <f>Estação!O233</f>
        <v>2</v>
      </c>
      <c r="P174" s="1">
        <f>Estação!P233</f>
        <v>1.84</v>
      </c>
      <c r="Q174" s="1">
        <f>Estação!Q233</f>
        <v>75.38</v>
      </c>
      <c r="R174" s="1">
        <f>Estação!R233</f>
        <v>0</v>
      </c>
    </row>
    <row r="175" spans="1:18">
      <c r="A175" s="22">
        <v>44112.208333333336</v>
      </c>
      <c r="B175" s="1">
        <f>Estação!C234</f>
        <v>26.8</v>
      </c>
      <c r="C175" s="1">
        <v>36</v>
      </c>
      <c r="D175" s="1">
        <f>Estação!D234</f>
        <v>17.25</v>
      </c>
      <c r="E175" s="1">
        <f>Estação!E234</f>
        <v>0.33</v>
      </c>
      <c r="F175" s="1">
        <f>Estação!F234</f>
        <v>1.07</v>
      </c>
      <c r="G175" s="1">
        <f>Estação!G234</f>
        <v>1.86</v>
      </c>
      <c r="H175" s="1">
        <f>Estação!H234</f>
        <v>2.93</v>
      </c>
      <c r="I175" s="1">
        <f>Estação!I234</f>
        <v>2.98</v>
      </c>
      <c r="J175" s="1">
        <f>Estação!J234</f>
        <v>25</v>
      </c>
      <c r="K175" s="106"/>
      <c r="L175" s="1">
        <f>Estação!L234</f>
        <v>25.7</v>
      </c>
      <c r="M175" s="1">
        <f>Estação!M234</f>
        <v>79.3</v>
      </c>
      <c r="N175" s="1">
        <f>Estação!N234</f>
        <v>1011.6</v>
      </c>
      <c r="O175" s="1">
        <f>Estação!O234</f>
        <v>2</v>
      </c>
      <c r="P175" s="1">
        <f>Estação!P234</f>
        <v>1.69</v>
      </c>
      <c r="Q175" s="1">
        <f>Estação!Q234</f>
        <v>115.84</v>
      </c>
      <c r="R175" s="1">
        <f>Estação!R234</f>
        <v>0</v>
      </c>
    </row>
    <row r="176" spans="1:18">
      <c r="A176" s="22">
        <v>44112.25</v>
      </c>
      <c r="B176" s="1">
        <f>Estação!C235</f>
        <v>26.8</v>
      </c>
      <c r="C176" s="1">
        <v>36</v>
      </c>
      <c r="D176" s="1">
        <f>Estação!D235</f>
        <v>11.84</v>
      </c>
      <c r="E176" s="1">
        <f>Estação!E235</f>
        <v>0.36</v>
      </c>
      <c r="F176" s="1">
        <f>Estação!F235</f>
        <v>1.54</v>
      </c>
      <c r="G176" s="1">
        <f>Estação!G235</f>
        <v>5.52</v>
      </c>
      <c r="H176" s="1">
        <f>Estação!H235</f>
        <v>7.06</v>
      </c>
      <c r="I176" s="1">
        <f>Estação!I235</f>
        <v>2.78</v>
      </c>
      <c r="J176" s="1">
        <f>Estação!J235</f>
        <v>25</v>
      </c>
      <c r="K176" s="106"/>
      <c r="L176" s="1">
        <f>Estação!L235</f>
        <v>25.5</v>
      </c>
      <c r="M176" s="1">
        <f>Estação!M235</f>
        <v>80.7</v>
      </c>
      <c r="N176" s="1">
        <f>Estação!N235</f>
        <v>1012.3</v>
      </c>
      <c r="O176" s="1">
        <f>Estação!O235</f>
        <v>34</v>
      </c>
      <c r="P176" s="1">
        <f>Estação!P235</f>
        <v>1.81</v>
      </c>
      <c r="Q176" s="1">
        <f>Estação!Q235</f>
        <v>122.19</v>
      </c>
      <c r="R176" s="1">
        <f>Estação!R235</f>
        <v>0</v>
      </c>
    </row>
    <row r="177" spans="1:18">
      <c r="A177" s="22">
        <v>44112.291666666664</v>
      </c>
      <c r="B177" s="1">
        <f>Estação!C236</f>
        <v>26.8</v>
      </c>
      <c r="C177" s="1">
        <v>36</v>
      </c>
      <c r="D177" s="1">
        <f>Estação!D236</f>
        <v>13.79</v>
      </c>
      <c r="E177" s="1">
        <f>Estação!E236</f>
        <v>0.42</v>
      </c>
      <c r="F177" s="1">
        <f>Estação!F236</f>
        <v>3.29</v>
      </c>
      <c r="G177" s="1">
        <f>Estação!G236</f>
        <v>6.98</v>
      </c>
      <c r="H177" s="1">
        <f>Estação!H236</f>
        <v>10.27</v>
      </c>
      <c r="I177" s="1">
        <f>Estação!I236</f>
        <v>2.71</v>
      </c>
      <c r="J177" s="1">
        <f>Estação!J236</f>
        <v>34</v>
      </c>
      <c r="K177" s="106"/>
      <c r="L177" s="1">
        <f>Estação!L236</f>
        <v>26.5</v>
      </c>
      <c r="M177" s="1">
        <f>Estação!M236</f>
        <v>75.099999999999994</v>
      </c>
      <c r="N177" s="1">
        <f>Estação!N236</f>
        <v>1012.9</v>
      </c>
      <c r="O177" s="1">
        <f>Estação!O236</f>
        <v>147</v>
      </c>
      <c r="P177" s="1">
        <f>Estação!P236</f>
        <v>2.14</v>
      </c>
      <c r="Q177" s="1">
        <f>Estação!Q236</f>
        <v>100.04</v>
      </c>
      <c r="R177" s="1">
        <f>Estação!R236</f>
        <v>0</v>
      </c>
    </row>
    <row r="178" spans="1:18">
      <c r="A178" s="22">
        <v>44112.333333333336</v>
      </c>
      <c r="B178" s="1">
        <f>Estação!C237</f>
        <v>26.4</v>
      </c>
      <c r="C178" s="1">
        <v>36</v>
      </c>
      <c r="D178" s="1">
        <f>Estação!D237</f>
        <v>21.91</v>
      </c>
      <c r="E178" s="1">
        <f>Estação!E237</f>
        <v>0.32</v>
      </c>
      <c r="F178" s="1">
        <f>Estação!F237</f>
        <v>3.45</v>
      </c>
      <c r="G178" s="1">
        <f>Estação!G237</f>
        <v>2.98</v>
      </c>
      <c r="H178" s="1">
        <f>Estação!H237</f>
        <v>6.42</v>
      </c>
      <c r="I178" s="1">
        <f>Estação!I237</f>
        <v>2.1800000000000002</v>
      </c>
      <c r="J178" s="1">
        <f>Estação!J237</f>
        <v>22</v>
      </c>
      <c r="K178" s="106"/>
      <c r="L178" s="1">
        <f>Estação!L237</f>
        <v>27.9</v>
      </c>
      <c r="M178" s="1">
        <f>Estação!M237</f>
        <v>66.099999999999994</v>
      </c>
      <c r="N178" s="1">
        <f>Estação!N237</f>
        <v>1013.4</v>
      </c>
      <c r="O178" s="1">
        <f>Estação!O237</f>
        <v>404</v>
      </c>
      <c r="P178" s="1">
        <f>Estação!P237</f>
        <v>3.99</v>
      </c>
      <c r="Q178" s="1">
        <f>Estação!Q237</f>
        <v>59.02</v>
      </c>
      <c r="R178" s="1">
        <f>Estação!R237</f>
        <v>0</v>
      </c>
    </row>
    <row r="179" spans="1:18">
      <c r="A179" s="22">
        <v>44112.375</v>
      </c>
      <c r="B179" s="1">
        <f>Estação!C238</f>
        <v>26.2</v>
      </c>
      <c r="C179" s="1">
        <v>36</v>
      </c>
      <c r="D179" s="1">
        <f>Estação!D238</f>
        <v>21.93</v>
      </c>
      <c r="E179" s="1">
        <f>Estação!E238</f>
        <v>0.32</v>
      </c>
      <c r="F179" s="1">
        <f>Estação!F238</f>
        <v>3.02</v>
      </c>
      <c r="G179" s="1">
        <f>Estação!G238</f>
        <v>3.2</v>
      </c>
      <c r="H179" s="1">
        <f>Estação!H238</f>
        <v>6.22</v>
      </c>
      <c r="I179" s="1">
        <f>Estação!I238</f>
        <v>2.14</v>
      </c>
      <c r="J179" s="1">
        <f>Estação!J238</f>
        <v>26</v>
      </c>
      <c r="K179" s="106"/>
      <c r="L179" s="1">
        <f>Estação!L238</f>
        <v>28.7</v>
      </c>
      <c r="M179" s="1">
        <f>Estação!M238</f>
        <v>63.2</v>
      </c>
      <c r="N179" s="1">
        <f>Estação!N238</f>
        <v>1013.6</v>
      </c>
      <c r="O179" s="1">
        <f>Estação!O238</f>
        <v>418</v>
      </c>
      <c r="P179" s="1">
        <f>Estação!P238</f>
        <v>3.95</v>
      </c>
      <c r="Q179" s="1">
        <f>Estação!Q238</f>
        <v>64.34</v>
      </c>
      <c r="R179" s="1">
        <f>Estação!R238</f>
        <v>0</v>
      </c>
    </row>
    <row r="180" spans="1:18">
      <c r="A180" s="22">
        <v>44112.416666666664</v>
      </c>
      <c r="B180" s="1">
        <f>Estação!C239</f>
        <v>26.3</v>
      </c>
      <c r="C180" s="1">
        <v>36</v>
      </c>
      <c r="D180" s="1">
        <f>Estação!D239</f>
        <v>23.59</v>
      </c>
      <c r="E180" s="1">
        <f>Estação!E239</f>
        <v>0.28000000000000003</v>
      </c>
      <c r="F180" s="1">
        <f>Estação!F239</f>
        <v>2.13</v>
      </c>
      <c r="G180" s="1">
        <f>Estação!G239</f>
        <v>2.39</v>
      </c>
      <c r="H180" s="1">
        <f>Estação!H239</f>
        <v>4.5199999999999996</v>
      </c>
      <c r="I180" s="1">
        <f>Estação!I239</f>
        <v>2.12</v>
      </c>
      <c r="J180" s="1">
        <f>Estação!J239</f>
        <v>20</v>
      </c>
      <c r="K180" s="106"/>
      <c r="L180" s="1">
        <f>Estação!L239</f>
        <v>29.3</v>
      </c>
      <c r="M180" s="1">
        <f>Estação!M239</f>
        <v>60.5</v>
      </c>
      <c r="N180" s="1">
        <f>Estação!N239</f>
        <v>1013.8</v>
      </c>
      <c r="O180" s="1">
        <f>Estação!O239</f>
        <v>723</v>
      </c>
      <c r="P180" s="1">
        <f>Estação!P239</f>
        <v>4.22</v>
      </c>
      <c r="Q180" s="1">
        <f>Estação!Q239</f>
        <v>64.77</v>
      </c>
      <c r="R180" s="1">
        <f>Estação!R239</f>
        <v>0</v>
      </c>
    </row>
    <row r="181" spans="1:18">
      <c r="A181" s="22">
        <v>44112.458333333336</v>
      </c>
      <c r="B181" s="1">
        <f>Estação!C240</f>
        <v>26.8</v>
      </c>
      <c r="C181" s="1">
        <v>36</v>
      </c>
      <c r="D181" s="1">
        <f>Estação!D240</f>
        <v>22.73</v>
      </c>
      <c r="E181" s="1">
        <f>Estação!E240</f>
        <v>0.26</v>
      </c>
      <c r="F181" s="1">
        <f>Estação!F240</f>
        <v>2.0099999999999998</v>
      </c>
      <c r="G181" s="1">
        <f>Estação!G240</f>
        <v>2.02</v>
      </c>
      <c r="H181" s="1">
        <f>Estação!H240</f>
        <v>4.03</v>
      </c>
      <c r="I181" s="1">
        <f>Estação!I240</f>
        <v>2.33</v>
      </c>
      <c r="J181" s="1">
        <f>Estação!J240</f>
        <v>20</v>
      </c>
      <c r="K181" s="106"/>
      <c r="L181" s="1">
        <f>Estação!L240</f>
        <v>30.1</v>
      </c>
      <c r="M181" s="1">
        <f>Estação!M240</f>
        <v>55.9</v>
      </c>
      <c r="N181" s="1">
        <f>Estação!N240</f>
        <v>1013.4</v>
      </c>
      <c r="O181" s="1">
        <f>Estação!O240</f>
        <v>926</v>
      </c>
      <c r="P181" s="1">
        <f>Estação!P240</f>
        <v>4.58</v>
      </c>
      <c r="Q181" s="1">
        <f>Estação!Q240</f>
        <v>58.34</v>
      </c>
      <c r="R181" s="1">
        <f>Estação!R240</f>
        <v>0</v>
      </c>
    </row>
    <row r="182" spans="1:18">
      <c r="A182" s="22">
        <v>44112.5</v>
      </c>
      <c r="B182" s="1">
        <f>Estação!C241</f>
        <v>27.3</v>
      </c>
      <c r="C182" s="1">
        <v>36</v>
      </c>
      <c r="D182" s="1">
        <f>Estação!D241</f>
        <v>22.67</v>
      </c>
      <c r="E182" s="1">
        <f>Estação!E241</f>
        <v>0.26</v>
      </c>
      <c r="F182" s="1">
        <f>Estação!F241</f>
        <v>1.96</v>
      </c>
      <c r="G182" s="1">
        <f>Estação!G241</f>
        <v>1.64</v>
      </c>
      <c r="H182" s="1">
        <f>Estação!H241</f>
        <v>3.6</v>
      </c>
      <c r="I182" s="1">
        <f>Estação!I241</f>
        <v>1.74</v>
      </c>
      <c r="J182" s="1">
        <f>Estação!J241</f>
        <v>18</v>
      </c>
      <c r="K182" s="106"/>
      <c r="L182" s="1">
        <f>Estação!L241</f>
        <v>30.3</v>
      </c>
      <c r="M182" s="1">
        <f>Estação!M241</f>
        <v>55.3</v>
      </c>
      <c r="N182" s="1">
        <f>Estação!N241</f>
        <v>1012.3</v>
      </c>
      <c r="O182" s="1">
        <f>Estação!O241</f>
        <v>949</v>
      </c>
      <c r="P182" s="1">
        <f>Estação!P241</f>
        <v>4.3899999999999997</v>
      </c>
      <c r="Q182" s="1">
        <f>Estação!Q241</f>
        <v>53.94</v>
      </c>
      <c r="R182" s="1">
        <f>Estação!R241</f>
        <v>0</v>
      </c>
    </row>
    <row r="183" spans="1:18">
      <c r="A183" s="22">
        <v>44112.541666666664</v>
      </c>
      <c r="B183" s="1">
        <f>Estação!C242</f>
        <v>27.5</v>
      </c>
      <c r="C183" s="1">
        <v>36</v>
      </c>
      <c r="D183" s="1">
        <f>Estação!D242</f>
        <v>22.08</v>
      </c>
      <c r="E183" s="1">
        <f>Estação!E242</f>
        <v>0.27</v>
      </c>
      <c r="F183" s="1">
        <f>Estação!F242</f>
        <v>2.19</v>
      </c>
      <c r="G183" s="1">
        <f>Estação!G242</f>
        <v>1.6</v>
      </c>
      <c r="H183" s="1">
        <f>Estação!H242</f>
        <v>3.78</v>
      </c>
      <c r="I183" s="1">
        <f>Estação!I242</f>
        <v>1.36</v>
      </c>
      <c r="J183" s="1">
        <f>Estação!J242</f>
        <v>19</v>
      </c>
      <c r="K183" s="106"/>
      <c r="L183" s="1">
        <f>Estação!L242</f>
        <v>30</v>
      </c>
      <c r="M183" s="1">
        <f>Estação!M242</f>
        <v>55.9</v>
      </c>
      <c r="N183" s="1">
        <f>Estação!N242</f>
        <v>1011.2</v>
      </c>
      <c r="O183" s="1">
        <f>Estação!O242</f>
        <v>980</v>
      </c>
      <c r="P183" s="1">
        <f>Estação!P242</f>
        <v>4.54</v>
      </c>
      <c r="Q183" s="1">
        <f>Estação!Q242</f>
        <v>54.34</v>
      </c>
      <c r="R183" s="1">
        <f>Estação!R242</f>
        <v>0</v>
      </c>
    </row>
    <row r="184" spans="1:18">
      <c r="A184" s="22">
        <v>44112.583333333336</v>
      </c>
      <c r="B184" s="1">
        <f>Estação!C243</f>
        <v>27.4</v>
      </c>
      <c r="C184" s="1">
        <v>36</v>
      </c>
      <c r="D184" s="1">
        <f>Estação!D243</f>
        <v>22.82</v>
      </c>
      <c r="E184" s="1">
        <f>Estação!E243</f>
        <v>0.28000000000000003</v>
      </c>
      <c r="F184" s="1">
        <f>Estação!F243</f>
        <v>2.13</v>
      </c>
      <c r="G184" s="1">
        <f>Estação!G243</f>
        <v>1.74</v>
      </c>
      <c r="H184" s="1">
        <f>Estação!H243</f>
        <v>3.88</v>
      </c>
      <c r="I184" s="1">
        <f>Estação!I243</f>
        <v>1.31</v>
      </c>
      <c r="J184" s="1">
        <f>Estação!J243</f>
        <v>15</v>
      </c>
      <c r="K184" s="106"/>
      <c r="L184" s="1">
        <f>Estação!L243</f>
        <v>30.1</v>
      </c>
      <c r="M184" s="1">
        <f>Estação!M243</f>
        <v>56</v>
      </c>
      <c r="N184" s="1">
        <f>Estação!N243</f>
        <v>1010.5</v>
      </c>
      <c r="O184" s="1">
        <f>Estação!O243</f>
        <v>751</v>
      </c>
      <c r="P184" s="1">
        <f>Estação!P243</f>
        <v>4.1100000000000003</v>
      </c>
      <c r="Q184" s="1">
        <f>Estação!Q243</f>
        <v>50.89</v>
      </c>
      <c r="R184" s="1">
        <f>Estação!R243</f>
        <v>0</v>
      </c>
    </row>
    <row r="185" spans="1:18">
      <c r="A185" s="22">
        <v>44112.625</v>
      </c>
      <c r="B185" s="1">
        <f>Estação!C244</f>
        <v>27.6</v>
      </c>
      <c r="C185" s="1">
        <v>36</v>
      </c>
      <c r="D185" s="1">
        <f>Estação!D244</f>
        <v>20.14</v>
      </c>
      <c r="E185" s="1">
        <f>Estação!E244</f>
        <v>0.27</v>
      </c>
      <c r="F185" s="1">
        <f>Estação!F244</f>
        <v>2.11</v>
      </c>
      <c r="G185" s="1">
        <f>Estação!G244</f>
        <v>1.85</v>
      </c>
      <c r="H185" s="1">
        <f>Estação!H244</f>
        <v>3.96</v>
      </c>
      <c r="I185" s="1">
        <f>Estação!I244</f>
        <v>1.31</v>
      </c>
      <c r="J185" s="1">
        <f>Estação!J244</f>
        <v>18</v>
      </c>
      <c r="K185" s="106"/>
      <c r="L185" s="1">
        <f>Estação!L244</f>
        <v>29.7</v>
      </c>
      <c r="M185" s="1">
        <f>Estação!M244</f>
        <v>58.7</v>
      </c>
      <c r="N185" s="1">
        <f>Estação!N244</f>
        <v>1010.1</v>
      </c>
      <c r="O185" s="1">
        <f>Estação!O244</f>
        <v>567</v>
      </c>
      <c r="P185" s="1">
        <f>Estação!P244</f>
        <v>4.21</v>
      </c>
      <c r="Q185" s="1">
        <f>Estação!Q244</f>
        <v>50.93</v>
      </c>
      <c r="R185" s="1">
        <f>Estação!R244</f>
        <v>0</v>
      </c>
    </row>
    <row r="186" spans="1:18">
      <c r="A186" s="22">
        <v>44112.666666666664</v>
      </c>
      <c r="B186" s="1">
        <f>Estação!C245</f>
        <v>27.4</v>
      </c>
      <c r="C186" s="1">
        <v>36</v>
      </c>
      <c r="D186" s="1">
        <f>Estação!D245</f>
        <v>19.71</v>
      </c>
      <c r="E186" s="1">
        <f>Estação!E245</f>
        <v>0.27</v>
      </c>
      <c r="F186" s="1">
        <f>Estação!F245</f>
        <v>1.97</v>
      </c>
      <c r="G186" s="1">
        <f>Estação!G245</f>
        <v>1.9</v>
      </c>
      <c r="H186" s="1">
        <f>Estação!H245</f>
        <v>3.87</v>
      </c>
      <c r="I186" s="1">
        <f>Estação!I245</f>
        <v>1.31</v>
      </c>
      <c r="J186" s="1">
        <f>Estação!J245</f>
        <v>21</v>
      </c>
      <c r="K186" s="106"/>
      <c r="L186" s="1">
        <f>Estação!L245</f>
        <v>29.2</v>
      </c>
      <c r="M186" s="1">
        <f>Estação!M245</f>
        <v>61.8</v>
      </c>
      <c r="N186" s="1">
        <f>Estação!N245</f>
        <v>1010.2</v>
      </c>
      <c r="O186" s="1">
        <f>Estação!O245</f>
        <v>355</v>
      </c>
      <c r="P186" s="1">
        <f>Estação!P245</f>
        <v>3.9</v>
      </c>
      <c r="Q186" s="1">
        <f>Estação!Q245</f>
        <v>47.39</v>
      </c>
      <c r="R186" s="1">
        <f>Estação!R245</f>
        <v>0</v>
      </c>
    </row>
    <row r="187" spans="1:18">
      <c r="A187" s="22">
        <v>44112.708333333336</v>
      </c>
      <c r="B187" s="1">
        <f>Estação!C246</f>
        <v>26.7</v>
      </c>
      <c r="C187" s="1">
        <v>36</v>
      </c>
      <c r="D187" s="1">
        <f>Estação!D246</f>
        <v>20.58</v>
      </c>
      <c r="E187" s="1">
        <f>Estação!E246</f>
        <v>0.28999999999999998</v>
      </c>
      <c r="F187" s="1">
        <f>Estação!F246</f>
        <v>2.08</v>
      </c>
      <c r="G187" s="1">
        <f>Estação!G246</f>
        <v>2.46</v>
      </c>
      <c r="H187" s="1">
        <f>Estação!H246</f>
        <v>4.54</v>
      </c>
      <c r="I187" s="1">
        <f>Estação!I246</f>
        <v>1.83</v>
      </c>
      <c r="J187" s="1">
        <f>Estação!J246</f>
        <v>25</v>
      </c>
      <c r="K187" s="106"/>
      <c r="L187" s="1">
        <f>Estação!L246</f>
        <v>28.4</v>
      </c>
      <c r="M187" s="1">
        <f>Estação!M246</f>
        <v>66.599999999999994</v>
      </c>
      <c r="N187" s="1">
        <f>Estação!N246</f>
        <v>1010.7</v>
      </c>
      <c r="O187" s="1">
        <f>Estação!O246</f>
        <v>122</v>
      </c>
      <c r="P187" s="1">
        <f>Estação!P246</f>
        <v>3.47</v>
      </c>
      <c r="Q187" s="1">
        <f>Estação!Q246</f>
        <v>44.18</v>
      </c>
      <c r="R187" s="1">
        <f>Estação!R246</f>
        <v>0</v>
      </c>
    </row>
    <row r="188" spans="1:18">
      <c r="A188" s="22">
        <v>44112.75</v>
      </c>
      <c r="B188" s="1">
        <f>Estação!C247</f>
        <v>26.5</v>
      </c>
      <c r="C188" s="1">
        <v>36</v>
      </c>
      <c r="D188" s="1">
        <f>Estação!D247</f>
        <v>18.57</v>
      </c>
      <c r="E188" s="1">
        <f>Estação!E247</f>
        <v>0.43</v>
      </c>
      <c r="F188" s="1">
        <f>Estação!F247</f>
        <v>2.4300000000000002</v>
      </c>
      <c r="G188" s="1">
        <f>Estação!G247</f>
        <v>3.37</v>
      </c>
      <c r="H188" s="1">
        <f>Estação!H247</f>
        <v>5.8</v>
      </c>
      <c r="I188" s="1">
        <f>Estação!I247</f>
        <v>2.1</v>
      </c>
      <c r="J188" s="1">
        <f>Estação!J247</f>
        <v>25</v>
      </c>
      <c r="K188" s="106"/>
      <c r="L188" s="1">
        <f>Estação!L247</f>
        <v>27.5</v>
      </c>
      <c r="M188" s="1">
        <f>Estação!M247</f>
        <v>71.2</v>
      </c>
      <c r="N188" s="1">
        <f>Estação!N247</f>
        <v>1011.1</v>
      </c>
      <c r="O188" s="1">
        <f>Estação!O247</f>
        <v>8</v>
      </c>
      <c r="P188" s="1">
        <f>Estação!P247</f>
        <v>2.82</v>
      </c>
      <c r="Q188" s="1">
        <f>Estação!Q247</f>
        <v>39.340000000000003</v>
      </c>
      <c r="R188" s="1">
        <f>Estação!R247</f>
        <v>0</v>
      </c>
    </row>
    <row r="189" spans="1:18">
      <c r="A189" s="22">
        <v>44112.791666666664</v>
      </c>
      <c r="B189" s="1">
        <f>Estação!C248</f>
        <v>26.7</v>
      </c>
      <c r="C189" s="1">
        <v>36</v>
      </c>
      <c r="D189" s="1">
        <f>Estação!D248</f>
        <v>13.76</v>
      </c>
      <c r="E189" s="1">
        <f>Estação!E248</f>
        <v>0.34</v>
      </c>
      <c r="F189" s="1">
        <f>Estação!F248</f>
        <v>2</v>
      </c>
      <c r="G189" s="1">
        <f>Estação!G248</f>
        <v>6.22</v>
      </c>
      <c r="H189" s="1">
        <f>Estação!H248</f>
        <v>8.2200000000000006</v>
      </c>
      <c r="I189" s="1">
        <f>Estação!I248</f>
        <v>2.5299999999999998</v>
      </c>
      <c r="J189" s="1">
        <f>Estação!J248</f>
        <v>21</v>
      </c>
      <c r="K189" s="106"/>
      <c r="L189" s="1">
        <f>Estação!L248</f>
        <v>27.1</v>
      </c>
      <c r="M189" s="1">
        <f>Estação!M248</f>
        <v>73.3</v>
      </c>
      <c r="N189" s="1">
        <f>Estação!N248</f>
        <v>1011.5</v>
      </c>
      <c r="O189" s="1">
        <f>Estação!O248</f>
        <v>1</v>
      </c>
      <c r="P189" s="1">
        <f>Estação!P248</f>
        <v>2.4700000000000002</v>
      </c>
      <c r="Q189" s="1">
        <f>Estação!Q248</f>
        <v>16.829999999999998</v>
      </c>
      <c r="R189" s="1">
        <f>Estação!R248</f>
        <v>0</v>
      </c>
    </row>
    <row r="190" spans="1:18">
      <c r="A190" s="22">
        <v>44112.833333333336</v>
      </c>
      <c r="B190" s="1">
        <f>Estação!C249</f>
        <v>26.8</v>
      </c>
      <c r="C190" s="1">
        <v>36</v>
      </c>
      <c r="D190" s="1">
        <f>Estação!D249</f>
        <v>14.69</v>
      </c>
      <c r="E190" s="1">
        <f>Estação!E249</f>
        <v>0.32</v>
      </c>
      <c r="F190" s="1">
        <f>Estação!F249</f>
        <v>1.79</v>
      </c>
      <c r="G190" s="1">
        <f>Estação!G249</f>
        <v>5.91</v>
      </c>
      <c r="H190" s="1">
        <f>Estação!H249</f>
        <v>7.71</v>
      </c>
      <c r="I190" s="1">
        <f>Estação!I249</f>
        <v>3.04</v>
      </c>
      <c r="J190" s="1">
        <f>Estação!J249</f>
        <v>24</v>
      </c>
      <c r="K190" s="106"/>
      <c r="L190" s="1">
        <f>Estação!L249</f>
        <v>26.9</v>
      </c>
      <c r="M190" s="1">
        <f>Estação!M249</f>
        <v>76.2</v>
      </c>
      <c r="N190" s="1">
        <f>Estação!N249</f>
        <v>1012.3</v>
      </c>
      <c r="O190" s="1">
        <f>Estação!O249</f>
        <v>2</v>
      </c>
      <c r="P190" s="1">
        <f>Estação!P249</f>
        <v>2.71</v>
      </c>
      <c r="Q190" s="1">
        <f>Estação!Q249</f>
        <v>21.45</v>
      </c>
      <c r="R190" s="1">
        <f>Estação!R249</f>
        <v>0</v>
      </c>
    </row>
    <row r="191" spans="1:18">
      <c r="A191" s="22">
        <v>44112.875</v>
      </c>
      <c r="B191" s="1">
        <f>Estação!C250</f>
        <v>26.8</v>
      </c>
      <c r="C191" s="1">
        <v>36</v>
      </c>
      <c r="D191" s="1">
        <f>Estação!D250</f>
        <v>15.58</v>
      </c>
      <c r="E191" s="1">
        <f>Estação!E250</f>
        <v>0.28999999999999998</v>
      </c>
      <c r="F191" s="1">
        <f>Estação!F250</f>
        <v>1.53</v>
      </c>
      <c r="G191" s="1">
        <f>Estação!G250</f>
        <v>4.04</v>
      </c>
      <c r="H191" s="1">
        <f>Estação!H250</f>
        <v>5.57</v>
      </c>
      <c r="I191" s="1">
        <f>Estação!I250</f>
        <v>3.2</v>
      </c>
      <c r="J191" s="1">
        <f>Estação!J250</f>
        <v>19</v>
      </c>
      <c r="K191" s="106"/>
      <c r="L191" s="1">
        <f>Estação!L250</f>
        <v>26.8</v>
      </c>
      <c r="M191" s="1">
        <f>Estação!M250</f>
        <v>76.400000000000006</v>
      </c>
      <c r="N191" s="1">
        <f>Estação!N250</f>
        <v>1012.7</v>
      </c>
      <c r="O191" s="1">
        <f>Estação!O250</f>
        <v>2</v>
      </c>
      <c r="P191" s="1">
        <f>Estação!P250</f>
        <v>2.88</v>
      </c>
      <c r="Q191" s="1">
        <f>Estação!Q250</f>
        <v>24.07</v>
      </c>
      <c r="R191" s="1">
        <f>Estação!R250</f>
        <v>0</v>
      </c>
    </row>
    <row r="192" spans="1:18">
      <c r="A192" s="22">
        <v>44112.916666666664</v>
      </c>
      <c r="B192" s="1">
        <f>Estação!C251</f>
        <v>26.8</v>
      </c>
      <c r="C192" s="1">
        <v>36</v>
      </c>
      <c r="D192" s="1">
        <f>Estação!D251</f>
        <v>17.309999999999999</v>
      </c>
      <c r="E192" s="1">
        <f>Estação!E251</f>
        <v>0.26</v>
      </c>
      <c r="F192" s="1">
        <f>Estação!F251</f>
        <v>1.2</v>
      </c>
      <c r="G192" s="1">
        <f>Estação!G251</f>
        <v>2.84</v>
      </c>
      <c r="H192" s="1">
        <f>Estação!H251</f>
        <v>4.04</v>
      </c>
      <c r="I192" s="1">
        <f>Estação!I251</f>
        <v>3.69</v>
      </c>
      <c r="J192" s="1">
        <f>Estação!J251</f>
        <v>20</v>
      </c>
      <c r="K192" s="106"/>
      <c r="L192" s="1">
        <f>Estação!L251</f>
        <v>26.7</v>
      </c>
      <c r="M192" s="1">
        <f>Estação!M251</f>
        <v>75.900000000000006</v>
      </c>
      <c r="N192" s="1">
        <f>Estação!N251</f>
        <v>1013</v>
      </c>
      <c r="O192" s="1">
        <f>Estação!O251</f>
        <v>2</v>
      </c>
      <c r="P192" s="1">
        <f>Estação!P251</f>
        <v>2.63</v>
      </c>
      <c r="Q192" s="1">
        <f>Estação!Q251</f>
        <v>32.86</v>
      </c>
      <c r="R192" s="1">
        <f>Estação!R251</f>
        <v>0</v>
      </c>
    </row>
    <row r="193" spans="1:18">
      <c r="A193" s="22">
        <v>44112.958333333336</v>
      </c>
      <c r="B193" s="1">
        <f>Estação!C252</f>
        <v>26.8</v>
      </c>
      <c r="C193" s="1">
        <v>36</v>
      </c>
      <c r="D193" s="1">
        <f>Estação!D252</f>
        <v>18.18</v>
      </c>
      <c r="E193" s="1">
        <f>Estação!E252</f>
        <v>0.24</v>
      </c>
      <c r="F193" s="1">
        <f>Estação!F252</f>
        <v>1.1499999999999999</v>
      </c>
      <c r="G193" s="1">
        <f>Estação!G252</f>
        <v>1.51</v>
      </c>
      <c r="H193" s="1">
        <f>Estação!H252</f>
        <v>2.66</v>
      </c>
      <c r="I193" s="1">
        <f>Estação!I252</f>
        <v>4.04</v>
      </c>
      <c r="J193" s="1">
        <f>Estação!J252</f>
        <v>15</v>
      </c>
      <c r="K193" s="106"/>
      <c r="L193" s="1">
        <f>Estação!L252</f>
        <v>26.7</v>
      </c>
      <c r="M193" s="1">
        <f>Estação!M252</f>
        <v>75.400000000000006</v>
      </c>
      <c r="N193" s="1">
        <f>Estação!N252</f>
        <v>1013.1</v>
      </c>
      <c r="O193" s="1">
        <f>Estação!O252</f>
        <v>2</v>
      </c>
      <c r="P193" s="1">
        <f>Estação!P252</f>
        <v>3.07</v>
      </c>
      <c r="Q193" s="1">
        <f>Estação!Q252</f>
        <v>41.93</v>
      </c>
      <c r="R193" s="1">
        <f>Estação!R252</f>
        <v>0</v>
      </c>
    </row>
    <row r="194" spans="1:18">
      <c r="A194" s="22">
        <v>44113</v>
      </c>
      <c r="B194" s="1">
        <f>Estação!C261</f>
        <v>26.8</v>
      </c>
      <c r="C194" s="1">
        <v>36</v>
      </c>
      <c r="D194" s="1">
        <f>Estação!D261</f>
        <v>18.63</v>
      </c>
      <c r="E194" s="1">
        <f>Estação!E261</f>
        <v>0.23</v>
      </c>
      <c r="F194" s="1">
        <f>Estação!F261</f>
        <v>1.18</v>
      </c>
      <c r="G194" s="1">
        <f>Estação!G261</f>
        <v>0.89</v>
      </c>
      <c r="H194" s="1">
        <f>Estação!H261</f>
        <v>2.0699999999999998</v>
      </c>
      <c r="I194" s="1">
        <f>Estação!I261</f>
        <v>3.19</v>
      </c>
      <c r="J194" s="1">
        <f>Estação!J261</f>
        <v>18</v>
      </c>
      <c r="K194" s="106"/>
      <c r="L194" s="1">
        <f>Estação!L261</f>
        <v>26.6</v>
      </c>
      <c r="M194" s="1">
        <f>Estação!M261</f>
        <v>75.099999999999994</v>
      </c>
      <c r="N194" s="1">
        <f>Estação!N261</f>
        <v>1012.7</v>
      </c>
      <c r="O194" s="1">
        <f>Estação!O261</f>
        <v>2</v>
      </c>
      <c r="P194" s="1">
        <f>Estação!P261</f>
        <v>2.69</v>
      </c>
      <c r="Q194" s="1">
        <f>Estação!Q261</f>
        <v>47.63</v>
      </c>
      <c r="R194" s="1">
        <f>Estação!R261</f>
        <v>0</v>
      </c>
    </row>
    <row r="195" spans="1:18">
      <c r="A195" s="22">
        <v>44113.041666666664</v>
      </c>
      <c r="B195" s="1">
        <f>Estação!C262</f>
        <v>26.7</v>
      </c>
      <c r="C195" s="1">
        <v>36</v>
      </c>
      <c r="D195" s="1">
        <f>Estação!D262</f>
        <v>17.61</v>
      </c>
      <c r="E195" s="1">
        <f>Estação!E262</f>
        <v>0.28999999999999998</v>
      </c>
      <c r="F195" s="1">
        <f>Estação!F262</f>
        <v>1.18</v>
      </c>
      <c r="G195" s="1">
        <f>Estação!G262</f>
        <v>1.54</v>
      </c>
      <c r="H195" s="1">
        <f>Estação!H262</f>
        <v>2.72</v>
      </c>
      <c r="I195" s="1">
        <f>Estação!I262</f>
        <v>3.58</v>
      </c>
      <c r="J195" s="1">
        <f>Estação!J262</f>
        <v>12</v>
      </c>
      <c r="K195" s="106"/>
      <c r="L195" s="1">
        <f>Estação!L262</f>
        <v>26.5</v>
      </c>
      <c r="M195" s="1">
        <f>Estação!M262</f>
        <v>75.599999999999994</v>
      </c>
      <c r="N195" s="1">
        <f>Estação!N262</f>
        <v>1012.1</v>
      </c>
      <c r="O195" s="1">
        <f>Estação!O262</f>
        <v>2</v>
      </c>
      <c r="P195" s="1">
        <f>Estação!P262</f>
        <v>2.29</v>
      </c>
      <c r="Q195" s="1">
        <f>Estação!Q262</f>
        <v>54.13</v>
      </c>
      <c r="R195" s="1">
        <f>Estação!R262</f>
        <v>0</v>
      </c>
    </row>
    <row r="196" spans="1:18">
      <c r="A196" s="22">
        <v>44113.083333333336</v>
      </c>
      <c r="B196" s="1">
        <f>Estação!C263</f>
        <v>26.8</v>
      </c>
      <c r="C196" s="1">
        <v>36</v>
      </c>
      <c r="D196" s="1">
        <f>Estação!D263</f>
        <v>18.77</v>
      </c>
      <c r="E196" s="1">
        <f>Estação!E263</f>
        <v>0.28000000000000003</v>
      </c>
      <c r="F196" s="1">
        <f>Estação!F263</f>
        <v>1.03</v>
      </c>
      <c r="G196" s="1">
        <f>Estação!G263</f>
        <v>0.96</v>
      </c>
      <c r="H196" s="1">
        <f>Estação!H263</f>
        <v>1.99</v>
      </c>
      <c r="I196" s="1">
        <f>Estação!I263</f>
        <v>2.44</v>
      </c>
      <c r="J196" s="1">
        <f>Estação!J263</f>
        <v>14</v>
      </c>
      <c r="K196" s="106"/>
      <c r="L196" s="1">
        <f>Estação!L263</f>
        <v>26.4</v>
      </c>
      <c r="M196" s="1">
        <f>Estação!M263</f>
        <v>74.900000000000006</v>
      </c>
      <c r="N196" s="1">
        <f>Estação!N263</f>
        <v>1011.7</v>
      </c>
      <c r="O196" s="1">
        <f>Estação!O263</f>
        <v>2</v>
      </c>
      <c r="P196" s="1">
        <f>Estação!P263</f>
        <v>2.2000000000000002</v>
      </c>
      <c r="Q196" s="1">
        <f>Estação!Q263</f>
        <v>54.81</v>
      </c>
      <c r="R196" s="1">
        <f>Estação!R263</f>
        <v>0</v>
      </c>
    </row>
    <row r="197" spans="1:18">
      <c r="A197" s="22">
        <v>44113.125</v>
      </c>
      <c r="B197" s="1">
        <f>Estação!C264</f>
        <v>26.7</v>
      </c>
      <c r="C197" s="1">
        <v>36</v>
      </c>
      <c r="D197" s="1">
        <f>Estação!D264</f>
        <v>19.89</v>
      </c>
      <c r="E197" s="1">
        <f>Estação!E264</f>
        <v>0.27</v>
      </c>
      <c r="F197" s="1">
        <f>Estação!F264</f>
        <v>1.1100000000000001</v>
      </c>
      <c r="G197" s="1">
        <f>Estação!G264</f>
        <v>0.66</v>
      </c>
      <c r="H197" s="1">
        <f>Estação!H264</f>
        <v>1.77</v>
      </c>
      <c r="I197" s="1">
        <f>Estação!I264</f>
        <v>1.45</v>
      </c>
      <c r="J197" s="1">
        <f>Estação!J264</f>
        <v>11</v>
      </c>
      <c r="K197" s="106"/>
      <c r="L197" s="1">
        <f>Estação!L264</f>
        <v>26.4</v>
      </c>
      <c r="M197" s="1">
        <f>Estação!M264</f>
        <v>75.400000000000006</v>
      </c>
      <c r="N197" s="1">
        <f>Estação!N264</f>
        <v>1011.3</v>
      </c>
      <c r="O197" s="1">
        <f>Estação!O264</f>
        <v>2</v>
      </c>
      <c r="P197" s="1">
        <f>Estação!P264</f>
        <v>2.65</v>
      </c>
      <c r="Q197" s="1">
        <f>Estação!Q264</f>
        <v>49.97</v>
      </c>
      <c r="R197" s="1">
        <f>Estação!R264</f>
        <v>0</v>
      </c>
    </row>
    <row r="198" spans="1:18">
      <c r="A198" s="22">
        <v>44113.166666666664</v>
      </c>
      <c r="B198" s="1">
        <f>Estação!C265</f>
        <v>26.7</v>
      </c>
      <c r="C198" s="1">
        <v>36</v>
      </c>
      <c r="D198" s="1">
        <f>Estação!D265</f>
        <v>20.6</v>
      </c>
      <c r="E198" s="1">
        <f>Estação!E265</f>
        <v>0.28000000000000003</v>
      </c>
      <c r="F198" s="1">
        <f>Estação!F265</f>
        <v>1.0900000000000001</v>
      </c>
      <c r="G198" s="1">
        <f>Estação!G265</f>
        <v>0.38</v>
      </c>
      <c r="H198" s="1">
        <f>Estação!H265</f>
        <v>1.47</v>
      </c>
      <c r="I198" s="1">
        <f>Estação!I265</f>
        <v>1.35</v>
      </c>
      <c r="J198" s="1">
        <f>Estação!J265</f>
        <v>19</v>
      </c>
      <c r="K198" s="106"/>
      <c r="L198" s="1">
        <f>Estação!L265</f>
        <v>26.4</v>
      </c>
      <c r="M198" s="1">
        <f>Estação!M265</f>
        <v>75.900000000000006</v>
      </c>
      <c r="N198" s="1">
        <f>Estação!N265</f>
        <v>1011.4</v>
      </c>
      <c r="O198" s="1">
        <f>Estação!O265</f>
        <v>2</v>
      </c>
      <c r="P198" s="1">
        <f>Estação!P265</f>
        <v>2.35</v>
      </c>
      <c r="Q198" s="1">
        <f>Estação!Q265</f>
        <v>57.03</v>
      </c>
      <c r="R198" s="1">
        <f>Estação!R265</f>
        <v>0</v>
      </c>
    </row>
    <row r="199" spans="1:18">
      <c r="A199" s="22">
        <v>44113.208333333336</v>
      </c>
      <c r="B199" s="1">
        <f>Estação!C266</f>
        <v>26.7</v>
      </c>
      <c r="C199" s="1">
        <v>36</v>
      </c>
      <c r="D199" s="1">
        <f>Estação!D266</f>
        <v>19.39</v>
      </c>
      <c r="E199" s="1">
        <f>Estação!E266</f>
        <v>0.28999999999999998</v>
      </c>
      <c r="F199" s="1">
        <f>Estação!F266</f>
        <v>1.08</v>
      </c>
      <c r="G199" s="1">
        <f>Estação!G266</f>
        <v>1.23</v>
      </c>
      <c r="H199" s="1">
        <f>Estação!H266</f>
        <v>2.31</v>
      </c>
      <c r="I199" s="1">
        <f>Estação!I266</f>
        <v>1.74</v>
      </c>
      <c r="J199" s="1">
        <f>Estação!J266</f>
        <v>27</v>
      </c>
      <c r="K199" s="106"/>
      <c r="L199" s="1">
        <f>Estação!L266</f>
        <v>26.2</v>
      </c>
      <c r="M199" s="1">
        <f>Estação!M266</f>
        <v>75.400000000000006</v>
      </c>
      <c r="N199" s="1">
        <f>Estação!N266</f>
        <v>1011.9</v>
      </c>
      <c r="O199" s="1">
        <f>Estação!O266</f>
        <v>2</v>
      </c>
      <c r="P199" s="1">
        <f>Estação!P266</f>
        <v>2.2599999999999998</v>
      </c>
      <c r="Q199" s="1">
        <f>Estação!Q266</f>
        <v>56.18</v>
      </c>
      <c r="R199" s="1">
        <f>Estação!R266</f>
        <v>0</v>
      </c>
    </row>
    <row r="200" spans="1:18">
      <c r="A200" s="22">
        <v>44113.25</v>
      </c>
      <c r="B200" s="1">
        <f>Estação!C267</f>
        <v>26.7</v>
      </c>
      <c r="C200" s="1">
        <v>36</v>
      </c>
      <c r="D200" s="1">
        <f>Estação!D267</f>
        <v>17.09</v>
      </c>
      <c r="E200" s="1">
        <f>Estação!E267</f>
        <v>0.28999999999999998</v>
      </c>
      <c r="F200" s="1">
        <f>Estação!F267</f>
        <v>1.22</v>
      </c>
      <c r="G200" s="1">
        <f>Estação!G267</f>
        <v>2.66</v>
      </c>
      <c r="H200" s="1">
        <f>Estação!H267</f>
        <v>3.88</v>
      </c>
      <c r="I200" s="1">
        <f>Estação!I267</f>
        <v>1.53</v>
      </c>
      <c r="J200" s="1">
        <f>Estação!J267</f>
        <v>17</v>
      </c>
      <c r="K200" s="106"/>
      <c r="L200" s="1">
        <f>Estação!L267</f>
        <v>26.3</v>
      </c>
      <c r="M200" s="1">
        <f>Estação!M267</f>
        <v>76.599999999999994</v>
      </c>
      <c r="N200" s="1">
        <f>Estação!N267</f>
        <v>1012.6</v>
      </c>
      <c r="O200" s="1">
        <f>Estação!O267</f>
        <v>17</v>
      </c>
      <c r="P200" s="1">
        <f>Estação!P267</f>
        <v>1.85</v>
      </c>
      <c r="Q200" s="1">
        <f>Estação!Q267</f>
        <v>64.959999999999994</v>
      </c>
      <c r="R200" s="1">
        <f>Estação!R267</f>
        <v>0</v>
      </c>
    </row>
    <row r="201" spans="1:18">
      <c r="A201" s="22">
        <v>44113.291666666664</v>
      </c>
      <c r="B201" s="1">
        <f>Estação!C268</f>
        <v>26.6</v>
      </c>
      <c r="C201" s="1">
        <v>36</v>
      </c>
      <c r="D201" s="1">
        <f>Estação!D268</f>
        <v>18.04</v>
      </c>
      <c r="E201" s="1">
        <f>Estação!E268</f>
        <v>0.31</v>
      </c>
      <c r="F201" s="1">
        <f>Estação!F268</f>
        <v>1.99</v>
      </c>
      <c r="G201" s="1">
        <f>Estação!G268</f>
        <v>3.33</v>
      </c>
      <c r="H201" s="1">
        <f>Estação!H268</f>
        <v>5.32</v>
      </c>
      <c r="I201" s="1">
        <f>Estação!I268</f>
        <v>1.95</v>
      </c>
      <c r="J201" s="1">
        <f>Estação!J268</f>
        <v>18</v>
      </c>
      <c r="K201" s="106"/>
      <c r="L201" s="1">
        <f>Estação!L268</f>
        <v>27.3</v>
      </c>
      <c r="M201" s="1">
        <f>Estação!M268</f>
        <v>71.599999999999994</v>
      </c>
      <c r="N201" s="1">
        <f>Estação!N268</f>
        <v>1013.3</v>
      </c>
      <c r="O201" s="1">
        <f>Estação!O268</f>
        <v>206</v>
      </c>
      <c r="P201" s="1">
        <f>Estação!P268</f>
        <v>3.09</v>
      </c>
      <c r="Q201" s="1">
        <f>Estação!Q268</f>
        <v>73.23</v>
      </c>
      <c r="R201" s="1">
        <f>Estação!R268</f>
        <v>0</v>
      </c>
    </row>
    <row r="202" spans="1:18">
      <c r="A202" s="22">
        <v>44113.333333333336</v>
      </c>
      <c r="B202" s="1">
        <f>Estação!C269</f>
        <v>26.2</v>
      </c>
      <c r="C202" s="1">
        <v>36</v>
      </c>
      <c r="D202" s="1">
        <f>Estação!D269</f>
        <v>19.7</v>
      </c>
      <c r="E202" s="1">
        <f>Estação!E269</f>
        <v>0.32</v>
      </c>
      <c r="F202" s="1">
        <f>Estação!F269</f>
        <v>2.31</v>
      </c>
      <c r="G202" s="1">
        <f>Estação!G269</f>
        <v>2.4500000000000002</v>
      </c>
      <c r="H202" s="1">
        <f>Estação!H269</f>
        <v>4.76</v>
      </c>
      <c r="I202" s="1">
        <f>Estação!I269</f>
        <v>1.73</v>
      </c>
      <c r="J202" s="1">
        <f>Estação!J269</f>
        <v>26</v>
      </c>
      <c r="K202" s="106"/>
      <c r="L202" s="1">
        <f>Estação!L269</f>
        <v>28.1</v>
      </c>
      <c r="M202" s="1">
        <f>Estação!M269</f>
        <v>68.099999999999994</v>
      </c>
      <c r="N202" s="1">
        <f>Estação!N269</f>
        <v>1013.6</v>
      </c>
      <c r="O202" s="1">
        <f>Estação!O269</f>
        <v>368</v>
      </c>
      <c r="P202" s="1">
        <f>Estação!P269</f>
        <v>3.7</v>
      </c>
      <c r="Q202" s="1">
        <f>Estação!Q269</f>
        <v>62.87</v>
      </c>
      <c r="R202" s="1">
        <f>Estação!R269</f>
        <v>0</v>
      </c>
    </row>
    <row r="203" spans="1:18">
      <c r="A203" s="22">
        <v>44113.375</v>
      </c>
      <c r="B203" s="1">
        <f>Estação!C270</f>
        <v>26.2</v>
      </c>
      <c r="C203" s="1">
        <v>36</v>
      </c>
      <c r="D203" s="1">
        <f>Estação!D270</f>
        <v>20.309999999999999</v>
      </c>
      <c r="E203" s="1">
        <f>Estação!E270</f>
        <v>0.3</v>
      </c>
      <c r="F203" s="1">
        <f>Estação!F270</f>
        <v>2.62</v>
      </c>
      <c r="G203" s="1">
        <f>Estação!G270</f>
        <v>2.04</v>
      </c>
      <c r="H203" s="1">
        <f>Estação!H270</f>
        <v>4.6500000000000004</v>
      </c>
      <c r="I203" s="1">
        <f>Estação!I270</f>
        <v>1.68</v>
      </c>
      <c r="J203" s="1">
        <f>Estação!J270</f>
        <v>24</v>
      </c>
      <c r="K203" s="106"/>
      <c r="L203" s="1">
        <f>Estação!L270</f>
        <v>29.1</v>
      </c>
      <c r="M203" s="1">
        <f>Estação!M270</f>
        <v>62.7</v>
      </c>
      <c r="N203" s="1">
        <f>Estação!N270</f>
        <v>1013.9</v>
      </c>
      <c r="O203" s="1">
        <f>Estação!O270</f>
        <v>649</v>
      </c>
      <c r="P203" s="1">
        <f>Estação!P270</f>
        <v>4.0999999999999996</v>
      </c>
      <c r="Q203" s="1">
        <f>Estação!Q270</f>
        <v>70.83</v>
      </c>
      <c r="R203" s="1">
        <f>Estação!R270</f>
        <v>0</v>
      </c>
    </row>
    <row r="204" spans="1:18">
      <c r="A204" s="22">
        <v>44113.416678240741</v>
      </c>
      <c r="B204" s="1">
        <f>Estação!C271</f>
        <v>26.2</v>
      </c>
      <c r="C204" s="1">
        <v>36</v>
      </c>
      <c r="D204" s="1">
        <f>Estação!D271</f>
        <v>23.31</v>
      </c>
      <c r="E204" s="1">
        <f>Estação!E271</f>
        <v>0.3</v>
      </c>
      <c r="F204" s="1">
        <f>Estação!F271</f>
        <v>2.35</v>
      </c>
      <c r="G204" s="1">
        <f>Estação!G271</f>
        <v>1.9</v>
      </c>
      <c r="H204" s="1">
        <f>Estação!H271</f>
        <v>4.25</v>
      </c>
      <c r="I204" s="1">
        <f>Estação!I271</f>
        <v>1.64</v>
      </c>
      <c r="J204" s="1">
        <f>Estação!J271</f>
        <v>20</v>
      </c>
      <c r="K204" s="106"/>
      <c r="L204" s="1">
        <f>Estação!L271</f>
        <v>29.7</v>
      </c>
      <c r="M204" s="1">
        <f>Estação!M271</f>
        <v>59.8</v>
      </c>
      <c r="N204" s="1">
        <f>Estação!N271</f>
        <v>1014</v>
      </c>
      <c r="O204" s="1">
        <f>Estação!O271</f>
        <v>673</v>
      </c>
      <c r="P204" s="1">
        <f>Estação!P271</f>
        <v>4.0199999999999996</v>
      </c>
      <c r="Q204" s="1">
        <f>Estação!Q271</f>
        <v>68.010000000000005</v>
      </c>
      <c r="R204" s="1">
        <f>Estação!R271</f>
        <v>0</v>
      </c>
    </row>
    <row r="205" spans="1:18">
      <c r="A205" s="22">
        <v>44113.458344907405</v>
      </c>
      <c r="B205" s="1">
        <f>Estação!C272</f>
        <v>27.1</v>
      </c>
      <c r="C205" s="1">
        <v>36</v>
      </c>
      <c r="D205" s="1">
        <f>Estação!D272</f>
        <v>22.56</v>
      </c>
      <c r="E205" s="1">
        <f>Estação!E272</f>
        <v>0.28000000000000003</v>
      </c>
      <c r="F205" s="1">
        <f>Estação!F272</f>
        <v>2.06</v>
      </c>
      <c r="G205" s="1">
        <f>Estação!G272</f>
        <v>1.7</v>
      </c>
      <c r="H205" s="1">
        <f>Estação!H272</f>
        <v>3.76</v>
      </c>
      <c r="I205" s="1">
        <f>Estação!I272</f>
        <v>1.81</v>
      </c>
      <c r="J205" s="1">
        <f>Estação!J272</f>
        <v>24</v>
      </c>
      <c r="K205" s="106"/>
      <c r="L205" s="1">
        <f>Estação!L272</f>
        <v>30.1</v>
      </c>
      <c r="M205" s="1">
        <f>Estação!M272</f>
        <v>57.5</v>
      </c>
      <c r="N205" s="1">
        <f>Estação!N272</f>
        <v>1013.5</v>
      </c>
      <c r="O205" s="1">
        <f>Estação!O272</f>
        <v>943</v>
      </c>
      <c r="P205" s="1">
        <f>Estação!P272</f>
        <v>4.3600000000000003</v>
      </c>
      <c r="Q205" s="1">
        <f>Estação!Q272</f>
        <v>55.84</v>
      </c>
      <c r="R205" s="1">
        <f>Estação!R272</f>
        <v>0</v>
      </c>
    </row>
    <row r="206" spans="1:18">
      <c r="A206" s="22">
        <v>44113.500011574077</v>
      </c>
      <c r="B206" s="1">
        <f>Estação!C273</f>
        <v>27.4</v>
      </c>
      <c r="C206" s="1">
        <v>36</v>
      </c>
      <c r="D206" s="1">
        <f>Estação!D273</f>
        <v>21.92</v>
      </c>
      <c r="E206" s="1">
        <f>Estação!E273</f>
        <v>0.28999999999999998</v>
      </c>
      <c r="F206" s="1">
        <f>Estação!F273</f>
        <v>2.14</v>
      </c>
      <c r="G206" s="1">
        <f>Estação!G273</f>
        <v>1.8</v>
      </c>
      <c r="H206" s="1">
        <f>Estação!H273</f>
        <v>3.94</v>
      </c>
      <c r="I206" s="1">
        <f>Estação!I273</f>
        <v>1.23</v>
      </c>
      <c r="J206" s="1">
        <f>Estação!J273</f>
        <v>24</v>
      </c>
      <c r="K206" s="106"/>
      <c r="L206" s="1">
        <f>Estação!L273</f>
        <v>30</v>
      </c>
      <c r="M206" s="1">
        <f>Estação!M273</f>
        <v>57.4</v>
      </c>
      <c r="N206" s="1">
        <f>Estação!N273</f>
        <v>1012.6</v>
      </c>
      <c r="O206" s="1">
        <f>Estação!O273</f>
        <v>775</v>
      </c>
      <c r="P206" s="1">
        <f>Estação!P273</f>
        <v>3.86</v>
      </c>
      <c r="Q206" s="1">
        <f>Estação!Q273</f>
        <v>55.3</v>
      </c>
      <c r="R206" s="1">
        <f>Estação!R273</f>
        <v>0</v>
      </c>
    </row>
    <row r="207" spans="1:18">
      <c r="A207" s="22">
        <v>44113.541678240741</v>
      </c>
      <c r="B207" s="1">
        <f>Estação!C274</f>
        <v>27.3</v>
      </c>
      <c r="C207" s="1">
        <v>36</v>
      </c>
      <c r="D207" s="1">
        <f>Estação!D274</f>
        <v>21.26</v>
      </c>
      <c r="E207" s="1">
        <f>Estação!E274</f>
        <v>0.28000000000000003</v>
      </c>
      <c r="F207" s="1">
        <f>Estação!F274</f>
        <v>2.17</v>
      </c>
      <c r="G207" s="1">
        <f>Estação!G274</f>
        <v>1.66</v>
      </c>
      <c r="H207" s="1">
        <f>Estação!H274</f>
        <v>3.83</v>
      </c>
      <c r="I207" s="1">
        <f>Estação!I274</f>
        <v>1.06</v>
      </c>
      <c r="J207" s="1">
        <f>Estação!J274</f>
        <v>21</v>
      </c>
      <c r="K207" s="106"/>
      <c r="L207" s="1">
        <f>Estação!L274</f>
        <v>30.1</v>
      </c>
      <c r="M207" s="1">
        <f>Estação!M274</f>
        <v>57.4</v>
      </c>
      <c r="N207" s="1">
        <f>Estação!N274</f>
        <v>1011.3</v>
      </c>
      <c r="O207" s="1">
        <f>Estação!O274</f>
        <v>847</v>
      </c>
      <c r="P207" s="1">
        <f>Estação!P274</f>
        <v>3.68</v>
      </c>
      <c r="Q207" s="1">
        <f>Estação!Q274</f>
        <v>56.07</v>
      </c>
      <c r="R207" s="1">
        <f>Estação!R274</f>
        <v>0</v>
      </c>
    </row>
    <row r="208" spans="1:18">
      <c r="A208" s="22">
        <v>44113.583344907405</v>
      </c>
      <c r="B208" s="1">
        <f>Estação!C275</f>
        <v>27.5</v>
      </c>
      <c r="C208" s="1">
        <v>36</v>
      </c>
      <c r="D208" s="1">
        <f>Estação!D275</f>
        <v>22.18</v>
      </c>
      <c r="E208" s="1">
        <f>Estação!E275</f>
        <v>0.27</v>
      </c>
      <c r="F208" s="1">
        <f>Estação!F275</f>
        <v>2.11</v>
      </c>
      <c r="G208" s="1">
        <f>Estação!G275</f>
        <v>1.52</v>
      </c>
      <c r="H208" s="1">
        <f>Estação!H275</f>
        <v>3.63</v>
      </c>
      <c r="I208" s="1">
        <f>Estação!I275</f>
        <v>0.96</v>
      </c>
      <c r="J208" s="1">
        <f>Estação!J275</f>
        <v>14</v>
      </c>
      <c r="K208" s="106"/>
      <c r="L208" s="1">
        <f>Estação!L275</f>
        <v>30.1</v>
      </c>
      <c r="M208" s="1">
        <f>Estação!M275</f>
        <v>55.9</v>
      </c>
      <c r="N208" s="1">
        <f>Estação!N275</f>
        <v>1010.4</v>
      </c>
      <c r="O208" s="1">
        <f>Estação!O275</f>
        <v>806</v>
      </c>
      <c r="P208" s="1">
        <f>Estação!P275</f>
        <v>3.73</v>
      </c>
      <c r="Q208" s="1">
        <f>Estação!Q275</f>
        <v>52.15</v>
      </c>
      <c r="R208" s="1">
        <f>Estação!R275</f>
        <v>0</v>
      </c>
    </row>
    <row r="209" spans="1:18">
      <c r="A209" s="22">
        <v>44113.625011574077</v>
      </c>
      <c r="B209" s="1">
        <f>Estação!C276</f>
        <v>27.7</v>
      </c>
      <c r="C209" s="1">
        <v>36</v>
      </c>
      <c r="D209" s="1">
        <f>Estação!D276</f>
        <v>22.09</v>
      </c>
      <c r="E209" s="1">
        <f>Estação!E276</f>
        <v>0.28999999999999998</v>
      </c>
      <c r="F209" s="1">
        <f>Estação!F276</f>
        <v>2.06</v>
      </c>
      <c r="G209" s="1">
        <f>Estação!G276</f>
        <v>1.85</v>
      </c>
      <c r="H209" s="1">
        <f>Estação!H276</f>
        <v>3.91</v>
      </c>
      <c r="I209" s="1">
        <f>Estação!I276</f>
        <v>0.85</v>
      </c>
      <c r="J209" s="1">
        <f>Estação!J276</f>
        <v>22</v>
      </c>
      <c r="K209" s="106"/>
      <c r="L209" s="1">
        <f>Estação!L276</f>
        <v>30.2</v>
      </c>
      <c r="M209" s="1">
        <f>Estação!M276</f>
        <v>54.9</v>
      </c>
      <c r="N209" s="1">
        <f>Estação!N276</f>
        <v>1009.8</v>
      </c>
      <c r="O209" s="1">
        <f>Estação!O276</f>
        <v>660</v>
      </c>
      <c r="P209" s="1">
        <f>Estação!P276</f>
        <v>3.86</v>
      </c>
      <c r="Q209" s="1">
        <f>Estação!Q276</f>
        <v>33.03</v>
      </c>
      <c r="R209" s="1">
        <f>Estação!R276</f>
        <v>0</v>
      </c>
    </row>
    <row r="210" spans="1:18">
      <c r="A210" s="22">
        <v>44113.666678240741</v>
      </c>
      <c r="B210" s="1">
        <f>Estação!C277</f>
        <v>27.6</v>
      </c>
      <c r="C210" s="1">
        <v>36</v>
      </c>
      <c r="D210" s="1">
        <f>Estação!D277</f>
        <v>23.7</v>
      </c>
      <c r="E210" s="1">
        <f>Estação!E277</f>
        <v>0.28999999999999998</v>
      </c>
      <c r="F210" s="1">
        <f>Estação!F277</f>
        <v>1.89</v>
      </c>
      <c r="G210" s="1">
        <f>Estação!G277</f>
        <v>2.0099999999999998</v>
      </c>
      <c r="H210" s="1">
        <f>Estação!H277</f>
        <v>3.9</v>
      </c>
      <c r="I210" s="1">
        <f>Estação!I277</f>
        <v>0.9</v>
      </c>
      <c r="J210" s="1">
        <f>Estação!J277</f>
        <v>17</v>
      </c>
      <c r="K210" s="106"/>
      <c r="L210" s="1">
        <f>Estação!L277</f>
        <v>29.5</v>
      </c>
      <c r="M210" s="1">
        <f>Estação!M277</f>
        <v>60.1</v>
      </c>
      <c r="N210" s="1">
        <f>Estação!N277</f>
        <v>1009.8</v>
      </c>
      <c r="O210" s="1">
        <f>Estação!O277</f>
        <v>386</v>
      </c>
      <c r="P210" s="1">
        <f>Estação!P277</f>
        <v>3.56</v>
      </c>
      <c r="Q210" s="1">
        <f>Estação!Q277</f>
        <v>39.299999999999997</v>
      </c>
      <c r="R210" s="1">
        <f>Estação!R277</f>
        <v>0</v>
      </c>
    </row>
    <row r="211" spans="1:18">
      <c r="A211" s="22">
        <v>44113.708344907405</v>
      </c>
      <c r="B211" s="1">
        <f>Estação!C278</f>
        <v>26.9</v>
      </c>
      <c r="C211" s="1">
        <v>36</v>
      </c>
      <c r="D211" s="1">
        <f>Estação!D278</f>
        <v>18.940000000000001</v>
      </c>
      <c r="E211" s="1">
        <f>Estação!E278</f>
        <v>0.31</v>
      </c>
      <c r="F211" s="1">
        <f>Estação!F278</f>
        <v>2.3199999999999998</v>
      </c>
      <c r="G211" s="1">
        <f>Estação!G278</f>
        <v>2.91</v>
      </c>
      <c r="H211" s="1">
        <f>Estação!H278</f>
        <v>5.23</v>
      </c>
      <c r="I211" s="1">
        <f>Estação!I278</f>
        <v>1.3</v>
      </c>
      <c r="J211" s="1">
        <f>Estação!J278</f>
        <v>24</v>
      </c>
      <c r="K211" s="106"/>
      <c r="L211" s="1">
        <f>Estação!L278</f>
        <v>28.8</v>
      </c>
      <c r="M211" s="1">
        <f>Estação!M278</f>
        <v>63.9</v>
      </c>
      <c r="N211" s="1">
        <f>Estação!N278</f>
        <v>1010.2</v>
      </c>
      <c r="O211" s="1">
        <f>Estação!O278</f>
        <v>140</v>
      </c>
      <c r="P211" s="1">
        <f>Estação!P278</f>
        <v>2.87</v>
      </c>
      <c r="Q211" s="1">
        <f>Estação!Q278</f>
        <v>46.37</v>
      </c>
      <c r="R211" s="1">
        <f>Estação!R278</f>
        <v>0</v>
      </c>
    </row>
    <row r="212" spans="1:18">
      <c r="A212" s="22">
        <v>44113.750011574077</v>
      </c>
      <c r="B212" s="1">
        <f>Estação!C279</f>
        <v>26.4</v>
      </c>
      <c r="C212" s="1">
        <v>36</v>
      </c>
      <c r="D212" s="1">
        <f>Estação!D279</f>
        <v>17.28</v>
      </c>
      <c r="E212" s="1">
        <f>Estação!E279</f>
        <v>0.46</v>
      </c>
      <c r="F212" s="1">
        <f>Estação!F279</f>
        <v>4.6399999999999997</v>
      </c>
      <c r="G212" s="1">
        <f>Estação!G279</f>
        <v>2.9</v>
      </c>
      <c r="H212" s="1">
        <f>Estação!H279</f>
        <v>7.54</v>
      </c>
      <c r="I212" s="1">
        <f>Estação!I279</f>
        <v>1.68</v>
      </c>
      <c r="J212" s="1">
        <f>Estação!J279</f>
        <v>23</v>
      </c>
      <c r="K212" s="106"/>
      <c r="L212" s="1">
        <f>Estação!L279</f>
        <v>27.7</v>
      </c>
      <c r="M212" s="1">
        <f>Estação!M279</f>
        <v>69.2</v>
      </c>
      <c r="N212" s="1">
        <f>Estação!N279</f>
        <v>1010.8</v>
      </c>
      <c r="O212" s="1">
        <f>Estação!O279</f>
        <v>9</v>
      </c>
      <c r="P212" s="1">
        <f>Estação!P279</f>
        <v>2.5</v>
      </c>
      <c r="Q212" s="1">
        <f>Estação!Q279</f>
        <v>42.82</v>
      </c>
      <c r="R212" s="1">
        <f>Estação!R279</f>
        <v>0</v>
      </c>
    </row>
    <row r="213" spans="1:18">
      <c r="A213" s="22">
        <v>44113.791678240741</v>
      </c>
      <c r="B213" s="1">
        <f>Estação!C280</f>
        <v>26.7</v>
      </c>
      <c r="C213" s="1">
        <v>36</v>
      </c>
      <c r="D213" s="1">
        <f>Estação!D280</f>
        <v>18.53</v>
      </c>
      <c r="E213" s="1">
        <f>Estação!E280</f>
        <v>0.33</v>
      </c>
      <c r="F213" s="1">
        <f>Estação!F280</f>
        <v>1.31</v>
      </c>
      <c r="G213" s="1">
        <f>Estação!G280</f>
        <v>4.8600000000000003</v>
      </c>
      <c r="H213" s="1">
        <f>Estação!H280</f>
        <v>6.16</v>
      </c>
      <c r="I213" s="1">
        <f>Estação!I280</f>
        <v>1.72</v>
      </c>
      <c r="J213" s="1">
        <f>Estação!J280</f>
        <v>27</v>
      </c>
      <c r="K213" s="106"/>
      <c r="L213" s="1">
        <f>Estação!L280</f>
        <v>27.2</v>
      </c>
      <c r="M213" s="1">
        <f>Estação!M280</f>
        <v>72.400000000000006</v>
      </c>
      <c r="N213" s="1">
        <f>Estação!N280</f>
        <v>1011.2</v>
      </c>
      <c r="O213" s="1">
        <f>Estação!O280</f>
        <v>1</v>
      </c>
      <c r="P213" s="1">
        <f>Estação!P280</f>
        <v>1.83</v>
      </c>
      <c r="Q213" s="1">
        <f>Estação!Q280</f>
        <v>21.75</v>
      </c>
      <c r="R213" s="1">
        <f>Estação!R280</f>
        <v>0</v>
      </c>
    </row>
    <row r="214" spans="1:18">
      <c r="A214" s="22">
        <v>44113.833344907405</v>
      </c>
      <c r="B214" s="1">
        <f>Estação!C281</f>
        <v>26.7</v>
      </c>
      <c r="C214" s="1">
        <v>36</v>
      </c>
      <c r="D214" s="1">
        <f>Estação!D281</f>
        <v>14.71</v>
      </c>
      <c r="E214" s="1">
        <f>Estação!E281</f>
        <v>0.33</v>
      </c>
      <c r="F214" s="1">
        <f>Estação!F281</f>
        <v>1.43</v>
      </c>
      <c r="G214" s="1">
        <f>Estação!G281</f>
        <v>6.72</v>
      </c>
      <c r="H214" s="1">
        <f>Estação!H281</f>
        <v>8.15</v>
      </c>
      <c r="I214" s="1">
        <f>Estação!I281</f>
        <v>1.82</v>
      </c>
      <c r="J214" s="1">
        <f>Estação!J281</f>
        <v>24</v>
      </c>
      <c r="K214" s="106"/>
      <c r="L214" s="1">
        <f>Estação!L281</f>
        <v>26.9</v>
      </c>
      <c r="M214" s="1">
        <f>Estação!M281</f>
        <v>73.5</v>
      </c>
      <c r="N214" s="1">
        <f>Estação!N281</f>
        <v>1011.5</v>
      </c>
      <c r="O214" s="1">
        <f>Estação!O281</f>
        <v>1</v>
      </c>
      <c r="P214" s="1">
        <f>Estação!P281</f>
        <v>1.95</v>
      </c>
      <c r="Q214" s="1">
        <f>Estação!Q281</f>
        <v>9.7899999999999991</v>
      </c>
      <c r="R214" s="1">
        <f>Estação!R281</f>
        <v>0</v>
      </c>
    </row>
    <row r="215" spans="1:18">
      <c r="A215" s="22">
        <v>44113.875011574077</v>
      </c>
      <c r="B215" s="1">
        <f>Estação!C282</f>
        <v>26.7</v>
      </c>
      <c r="C215" s="1">
        <v>36</v>
      </c>
      <c r="D215" s="1">
        <f>Estação!D282</f>
        <v>11.51</v>
      </c>
      <c r="E215" s="1">
        <f>Estação!E282</f>
        <v>0.34</v>
      </c>
      <c r="F215" s="1">
        <f>Estação!F282</f>
        <v>1.66</v>
      </c>
      <c r="G215" s="1">
        <f>Estação!G282</f>
        <v>8.09</v>
      </c>
      <c r="H215" s="1">
        <f>Estação!H282</f>
        <v>9.75</v>
      </c>
      <c r="I215" s="1">
        <f>Estação!I282</f>
        <v>2.19</v>
      </c>
      <c r="J215" s="1">
        <f>Estação!J282</f>
        <v>20</v>
      </c>
      <c r="K215" s="106"/>
      <c r="L215" s="1">
        <f>Estação!L282</f>
        <v>26.6</v>
      </c>
      <c r="M215" s="1">
        <f>Estação!M282</f>
        <v>75.400000000000006</v>
      </c>
      <c r="N215" s="1">
        <f>Estação!N282</f>
        <v>1012.1</v>
      </c>
      <c r="O215" s="1">
        <f>Estação!O282</f>
        <v>1</v>
      </c>
      <c r="P215" s="1">
        <f>Estação!P282</f>
        <v>1.57</v>
      </c>
      <c r="Q215" s="1">
        <f>Estação!Q282</f>
        <v>13.54</v>
      </c>
      <c r="R215" s="1">
        <f>Estação!R282</f>
        <v>0</v>
      </c>
    </row>
    <row r="216" spans="1:18">
      <c r="A216" s="22">
        <v>44113.916678240741</v>
      </c>
      <c r="B216" s="1">
        <f>Estação!C283</f>
        <v>26.8</v>
      </c>
      <c r="C216" s="1">
        <v>36</v>
      </c>
      <c r="D216" s="1">
        <f>Estação!D283</f>
        <v>10.62</v>
      </c>
      <c r="E216" s="1">
        <f>Estação!E283</f>
        <v>0.39</v>
      </c>
      <c r="F216" s="1">
        <f>Estação!F283</f>
        <v>1.57</v>
      </c>
      <c r="G216" s="1">
        <f>Estação!G283</f>
        <v>7.82</v>
      </c>
      <c r="H216" s="1">
        <f>Estação!H283</f>
        <v>9.39</v>
      </c>
      <c r="I216" s="1">
        <f>Estação!I283</f>
        <v>2.69</v>
      </c>
      <c r="J216" s="1">
        <f>Estação!J283</f>
        <v>23</v>
      </c>
      <c r="K216" s="106"/>
      <c r="L216" s="1">
        <f>Estação!L283</f>
        <v>26.4</v>
      </c>
      <c r="M216" s="1">
        <f>Estação!M283</f>
        <v>77.400000000000006</v>
      </c>
      <c r="N216" s="1">
        <f>Estação!N283</f>
        <v>1012.8</v>
      </c>
      <c r="O216" s="1">
        <f>Estação!O283</f>
        <v>1</v>
      </c>
      <c r="P216" s="1">
        <f>Estação!P283</f>
        <v>1.69</v>
      </c>
      <c r="Q216" s="1">
        <f>Estação!Q283</f>
        <v>29.69</v>
      </c>
      <c r="R216" s="1">
        <f>Estação!R283</f>
        <v>0</v>
      </c>
    </row>
    <row r="217" spans="1:18">
      <c r="A217" s="22">
        <v>44113.958344907405</v>
      </c>
      <c r="B217" s="1">
        <f>Estação!C284</f>
        <v>26.9</v>
      </c>
      <c r="C217" s="1">
        <v>36</v>
      </c>
      <c r="D217" s="1">
        <f>Estação!D284</f>
        <v>13.8</v>
      </c>
      <c r="E217" s="1">
        <f>Estação!E284</f>
        <v>0.3</v>
      </c>
      <c r="F217" s="1">
        <f>Estação!F284</f>
        <v>1.27</v>
      </c>
      <c r="G217" s="1">
        <f>Estação!G284</f>
        <v>5.2</v>
      </c>
      <c r="H217" s="1">
        <f>Estação!H284</f>
        <v>6.46</v>
      </c>
      <c r="I217" s="1">
        <f>Estação!I284</f>
        <v>2.72</v>
      </c>
      <c r="J217" s="1">
        <f>Estação!J284</f>
        <v>20</v>
      </c>
      <c r="K217" s="106"/>
      <c r="L217" s="1">
        <f>Estação!L284</f>
        <v>26.3</v>
      </c>
      <c r="M217" s="1">
        <f>Estação!M284</f>
        <v>78.5</v>
      </c>
      <c r="N217" s="1">
        <f>Estação!N284</f>
        <v>1012.8</v>
      </c>
      <c r="O217" s="1">
        <f>Estação!O284</f>
        <v>1</v>
      </c>
      <c r="P217" s="1">
        <f>Estação!P284</f>
        <v>1.85</v>
      </c>
      <c r="Q217" s="1">
        <f>Estação!Q284</f>
        <v>22.85</v>
      </c>
      <c r="R217" s="1">
        <f>Estação!R284</f>
        <v>0</v>
      </c>
    </row>
    <row r="218" spans="1:18">
      <c r="A218" s="22">
        <v>44114.000011574077</v>
      </c>
      <c r="B218" s="1">
        <f>Estação!C293</f>
        <v>26.9</v>
      </c>
      <c r="C218" s="1">
        <v>36</v>
      </c>
      <c r="D218" s="1">
        <f>Estação!D293</f>
        <v>13.66</v>
      </c>
      <c r="E218" s="1">
        <f>Estação!E293</f>
        <v>0.28000000000000003</v>
      </c>
      <c r="F218" s="1">
        <f>Estação!F293</f>
        <v>1.0900000000000001</v>
      </c>
      <c r="G218" s="1">
        <f>Estação!G293</f>
        <v>3.99</v>
      </c>
      <c r="H218" s="1">
        <f>Estação!H293</f>
        <v>5.08</v>
      </c>
      <c r="I218" s="1">
        <f>Estação!I293</f>
        <v>3.97</v>
      </c>
      <c r="J218" s="1">
        <f>Estação!J293</f>
        <v>17</v>
      </c>
      <c r="K218" s="106"/>
      <c r="L218" s="1">
        <f>Estação!L293</f>
        <v>26.1</v>
      </c>
      <c r="M218" s="1">
        <f>Estação!M293</f>
        <v>78.5</v>
      </c>
      <c r="N218" s="1">
        <f>Estação!N293</f>
        <v>1012.2</v>
      </c>
      <c r="O218" s="1">
        <f>Estação!O293</f>
        <v>1</v>
      </c>
      <c r="P218" s="1">
        <f>Estação!P293</f>
        <v>1.38</v>
      </c>
      <c r="Q218" s="1">
        <f>Estação!Q293</f>
        <v>36.21</v>
      </c>
      <c r="R218" s="1">
        <f>Estação!R293</f>
        <v>0</v>
      </c>
    </row>
    <row r="219" spans="1:18">
      <c r="A219" s="22">
        <v>44114.041678240741</v>
      </c>
      <c r="B219" s="1">
        <f>Estação!C294</f>
        <v>26.9</v>
      </c>
      <c r="C219" s="1">
        <v>36</v>
      </c>
      <c r="D219" s="1">
        <f>Estação!D294</f>
        <v>13.5</v>
      </c>
      <c r="E219" s="1">
        <f>Estação!E294</f>
        <v>0.37</v>
      </c>
      <c r="F219" s="1">
        <f>Estação!F294</f>
        <v>1.75</v>
      </c>
      <c r="G219" s="1">
        <f>Estação!G294</f>
        <v>3.68</v>
      </c>
      <c r="H219" s="1">
        <f>Estação!H294</f>
        <v>5.43</v>
      </c>
      <c r="I219" s="1">
        <f>Estação!I294</f>
        <v>3.94</v>
      </c>
      <c r="J219" s="1">
        <f>Estação!J294</f>
        <v>24</v>
      </c>
      <c r="K219" s="106"/>
      <c r="L219" s="1">
        <f>Estação!L294</f>
        <v>26</v>
      </c>
      <c r="M219" s="1">
        <f>Estação!M294</f>
        <v>79.099999999999994</v>
      </c>
      <c r="N219" s="1">
        <f>Estação!N294</f>
        <v>1011.6</v>
      </c>
      <c r="O219" s="1">
        <f>Estação!O294</f>
        <v>2</v>
      </c>
      <c r="P219" s="1">
        <f>Estação!P294</f>
        <v>1.17</v>
      </c>
      <c r="Q219" s="1">
        <f>Estação!Q294</f>
        <v>45.23</v>
      </c>
      <c r="R219" s="1">
        <f>Estação!R294</f>
        <v>0</v>
      </c>
    </row>
    <row r="220" spans="1:18">
      <c r="A220" s="22">
        <v>44114.083344907405</v>
      </c>
      <c r="B220" s="1">
        <f>Estação!C295</f>
        <v>26.9</v>
      </c>
      <c r="C220" s="1">
        <v>36</v>
      </c>
      <c r="D220" s="1">
        <f>Estação!D295</f>
        <v>15.04</v>
      </c>
      <c r="E220" s="1">
        <f>Estação!E295</f>
        <v>0.36</v>
      </c>
      <c r="F220" s="1">
        <f>Estação!F295</f>
        <v>1.17</v>
      </c>
      <c r="G220" s="1">
        <f>Estação!G295</f>
        <v>2.7</v>
      </c>
      <c r="H220" s="1">
        <f>Estação!H295</f>
        <v>3.86</v>
      </c>
      <c r="I220" s="1">
        <f>Estação!I295</f>
        <v>3.11</v>
      </c>
      <c r="J220" s="1">
        <f>Estação!J295</f>
        <v>14</v>
      </c>
      <c r="K220" s="106"/>
      <c r="L220" s="1">
        <f>Estação!L295</f>
        <v>25.9</v>
      </c>
      <c r="M220" s="1">
        <f>Estação!M295</f>
        <v>78.400000000000006</v>
      </c>
      <c r="N220" s="1">
        <f>Estação!N295</f>
        <v>1011</v>
      </c>
      <c r="O220" s="1">
        <f>Estação!O295</f>
        <v>1</v>
      </c>
      <c r="P220" s="1">
        <f>Estação!P295</f>
        <v>1.6</v>
      </c>
      <c r="Q220" s="1">
        <f>Estação!Q295</f>
        <v>50.09</v>
      </c>
      <c r="R220" s="1">
        <f>Estação!R295</f>
        <v>0</v>
      </c>
    </row>
    <row r="221" spans="1:18">
      <c r="A221" s="22">
        <v>44114.125011574077</v>
      </c>
      <c r="B221" s="1">
        <f>Estação!C296</f>
        <v>26.9</v>
      </c>
      <c r="C221" s="1">
        <v>36</v>
      </c>
      <c r="D221" s="1">
        <f>Estação!D296</f>
        <v>14.34</v>
      </c>
      <c r="E221" s="1">
        <f>Estação!E296</f>
        <v>0.34</v>
      </c>
      <c r="F221" s="1">
        <f>Estação!F296</f>
        <v>0.89</v>
      </c>
      <c r="G221" s="1">
        <f>Estação!G296</f>
        <v>2.39</v>
      </c>
      <c r="H221" s="1">
        <f>Estação!H296</f>
        <v>3.28</v>
      </c>
      <c r="I221" s="1">
        <f>Estação!I296</f>
        <v>3.47</v>
      </c>
      <c r="J221" s="1">
        <f>Estação!J296</f>
        <v>12</v>
      </c>
      <c r="K221" s="106"/>
      <c r="L221" s="1">
        <f>Estação!L296</f>
        <v>25.6</v>
      </c>
      <c r="M221" s="1">
        <f>Estação!M296</f>
        <v>79.900000000000006</v>
      </c>
      <c r="N221" s="1">
        <f>Estação!N296</f>
        <v>1010.8</v>
      </c>
      <c r="O221" s="1">
        <f>Estação!O296</f>
        <v>1</v>
      </c>
      <c r="P221" s="1">
        <f>Estação!P296</f>
        <v>1.08</v>
      </c>
      <c r="Q221" s="1">
        <f>Estação!Q296</f>
        <v>73.510000000000005</v>
      </c>
      <c r="R221" s="1">
        <f>Estação!R296</f>
        <v>0</v>
      </c>
    </row>
    <row r="222" spans="1:18">
      <c r="A222" s="22">
        <v>44114.166678240741</v>
      </c>
      <c r="B222" s="1">
        <f>Estação!C297</f>
        <v>27</v>
      </c>
      <c r="C222" s="1">
        <v>36</v>
      </c>
      <c r="D222" s="1">
        <f>Estação!D297</f>
        <v>8.16</v>
      </c>
      <c r="E222" s="1">
        <f>Estação!E297</f>
        <v>0.36</v>
      </c>
      <c r="F222" s="1">
        <f>Estação!F297</f>
        <v>1.29</v>
      </c>
      <c r="G222" s="1">
        <f>Estação!G297</f>
        <v>4.6500000000000004</v>
      </c>
      <c r="H222" s="1">
        <f>Estação!H297</f>
        <v>5.94</v>
      </c>
      <c r="I222" s="1">
        <f>Estação!I297</f>
        <v>2.71</v>
      </c>
      <c r="J222" s="1">
        <f>Estação!J297</f>
        <v>21</v>
      </c>
      <c r="K222" s="106"/>
      <c r="L222" s="1">
        <f>Estação!L297</f>
        <v>24.7</v>
      </c>
      <c r="M222" s="1">
        <f>Estação!M297</f>
        <v>83</v>
      </c>
      <c r="N222" s="1">
        <f>Estação!N297</f>
        <v>1011.1</v>
      </c>
      <c r="O222" s="1">
        <f>Estação!O297</f>
        <v>0</v>
      </c>
      <c r="P222" s="1">
        <f>Estação!P297</f>
        <v>1.1499999999999999</v>
      </c>
      <c r="Q222" s="1">
        <f>Estação!Q297</f>
        <v>131.15</v>
      </c>
      <c r="R222" s="1">
        <f>Estação!R297</f>
        <v>0</v>
      </c>
    </row>
    <row r="223" spans="1:18">
      <c r="A223" s="22">
        <v>44114.208344907405</v>
      </c>
      <c r="B223" s="1">
        <f>Estação!C298</f>
        <v>27.1</v>
      </c>
      <c r="C223" s="1">
        <v>36</v>
      </c>
      <c r="D223" s="1">
        <f>Estação!D298</f>
        <v>4.38</v>
      </c>
      <c r="E223" s="1">
        <f>Estação!E298</f>
        <v>0.42</v>
      </c>
      <c r="F223" s="1">
        <f>Estação!F298</f>
        <v>2.04</v>
      </c>
      <c r="G223" s="1">
        <f>Estação!G298</f>
        <v>8.7799999999999994</v>
      </c>
      <c r="H223" s="1">
        <f>Estação!H298</f>
        <v>10.82</v>
      </c>
      <c r="I223" s="1">
        <f>Estação!I298</f>
        <v>2.31</v>
      </c>
      <c r="J223" s="1">
        <f>Estação!J298</f>
        <v>23</v>
      </c>
      <c r="K223" s="106"/>
      <c r="L223" s="1">
        <f>Estação!L298</f>
        <v>24.1</v>
      </c>
      <c r="M223" s="1">
        <f>Estação!M298</f>
        <v>86.1</v>
      </c>
      <c r="N223" s="1">
        <f>Estação!N298</f>
        <v>1011.6</v>
      </c>
      <c r="O223" s="1">
        <f>Estação!O298</f>
        <v>1</v>
      </c>
      <c r="P223" s="1">
        <f>Estação!P298</f>
        <v>1.17</v>
      </c>
      <c r="Q223" s="1">
        <f>Estação!Q298</f>
        <v>119.2</v>
      </c>
      <c r="R223" s="1">
        <f>Estação!R298</f>
        <v>0</v>
      </c>
    </row>
    <row r="224" spans="1:18">
      <c r="A224" s="22">
        <v>44114.250011574077</v>
      </c>
      <c r="B224" s="1">
        <f>Estação!C299</f>
        <v>27</v>
      </c>
      <c r="C224" s="1">
        <v>36</v>
      </c>
      <c r="D224" s="1">
        <f>Estação!D299</f>
        <v>3.79</v>
      </c>
      <c r="E224" s="1">
        <f>Estação!E299</f>
        <v>0.47</v>
      </c>
      <c r="F224" s="1">
        <f>Estação!F299</f>
        <v>3.39</v>
      </c>
      <c r="G224" s="1">
        <f>Estação!G299</f>
        <v>9.9</v>
      </c>
      <c r="H224" s="1">
        <f>Estação!H299</f>
        <v>13.28</v>
      </c>
      <c r="I224" s="1">
        <f>Estação!I299</f>
        <v>1.98</v>
      </c>
      <c r="J224" s="1">
        <f>Estação!J299</f>
        <v>34</v>
      </c>
      <c r="K224" s="106"/>
      <c r="L224" s="1">
        <f>Estação!L299</f>
        <v>24</v>
      </c>
      <c r="M224" s="1">
        <f>Estação!M299</f>
        <v>87.1</v>
      </c>
      <c r="N224" s="1">
        <f>Estação!N299</f>
        <v>1012.1</v>
      </c>
      <c r="O224" s="1">
        <f>Estação!O299</f>
        <v>23</v>
      </c>
      <c r="P224" s="1">
        <f>Estação!P299</f>
        <v>1.05</v>
      </c>
      <c r="Q224" s="1">
        <f>Estação!Q299</f>
        <v>135.41</v>
      </c>
      <c r="R224" s="1">
        <f>Estação!R299</f>
        <v>0</v>
      </c>
    </row>
    <row r="225" spans="1:18">
      <c r="A225" s="22">
        <v>44114.291678240741</v>
      </c>
      <c r="B225" s="1">
        <f>Estação!C300</f>
        <v>26.9</v>
      </c>
      <c r="C225" s="1">
        <v>36</v>
      </c>
      <c r="D225" s="1">
        <f>Estação!D300</f>
        <v>5.0999999999999996</v>
      </c>
      <c r="E225" s="1">
        <f>Estação!E300</f>
        <v>0.56999999999999995</v>
      </c>
      <c r="F225" s="1">
        <f>Estação!F300</f>
        <v>15.14</v>
      </c>
      <c r="G225" s="1">
        <f>Estação!G300</f>
        <v>12.07</v>
      </c>
      <c r="H225" s="1">
        <f>Estação!H300</f>
        <v>27.21</v>
      </c>
      <c r="I225" s="1">
        <f>Estação!I300</f>
        <v>3.4</v>
      </c>
      <c r="J225" s="1">
        <f>Estação!J300</f>
        <v>54</v>
      </c>
      <c r="K225" s="106"/>
      <c r="L225" s="1">
        <f>Estação!L300</f>
        <v>25.6</v>
      </c>
      <c r="M225" s="1">
        <f>Estação!M300</f>
        <v>81.3</v>
      </c>
      <c r="N225" s="1">
        <f>Estação!N300</f>
        <v>1012.8</v>
      </c>
      <c r="O225" s="1">
        <f>Estação!O300</f>
        <v>162</v>
      </c>
      <c r="P225" s="1">
        <f>Estação!P300</f>
        <v>1.07</v>
      </c>
      <c r="Q225" s="1">
        <f>Estação!Q300</f>
        <v>124.54</v>
      </c>
      <c r="R225" s="1">
        <f>Estação!R300</f>
        <v>0</v>
      </c>
    </row>
    <row r="226" spans="1:18">
      <c r="A226" s="22">
        <v>44114.333344907405</v>
      </c>
      <c r="B226" s="1">
        <f>Estação!C301</f>
        <v>26.5</v>
      </c>
      <c r="C226" s="1">
        <v>36</v>
      </c>
      <c r="D226" s="1">
        <f>Estação!D301</f>
        <v>17.53</v>
      </c>
      <c r="E226" s="1">
        <f>Estação!E301</f>
        <v>0.34</v>
      </c>
      <c r="F226" s="1">
        <f>Estação!F301</f>
        <v>3.09</v>
      </c>
      <c r="G226" s="1">
        <f>Estação!G301</f>
        <v>3.5</v>
      </c>
      <c r="H226" s="1">
        <f>Estação!H301</f>
        <v>6.58</v>
      </c>
      <c r="I226" s="1">
        <f>Estação!I301</f>
        <v>1.85</v>
      </c>
      <c r="J226" s="1">
        <f>Estação!J301</f>
        <v>20</v>
      </c>
      <c r="K226" s="106"/>
      <c r="L226" s="1">
        <f>Estação!L301</f>
        <v>27.8</v>
      </c>
      <c r="M226" s="1">
        <f>Estação!M301</f>
        <v>69.5</v>
      </c>
      <c r="N226" s="1">
        <f>Estação!N301</f>
        <v>1013.2</v>
      </c>
      <c r="O226" s="1">
        <f>Estação!O301</f>
        <v>378</v>
      </c>
      <c r="P226" s="1">
        <f>Estação!P301</f>
        <v>2.65</v>
      </c>
      <c r="Q226" s="1">
        <f>Estação!Q301</f>
        <v>44.78</v>
      </c>
      <c r="R226" s="1">
        <f>Estação!R301</f>
        <v>0</v>
      </c>
    </row>
    <row r="227" spans="1:18">
      <c r="A227" s="22">
        <v>44114.375011574077</v>
      </c>
      <c r="B227" s="1">
        <f>Estação!C302</f>
        <v>26.3</v>
      </c>
      <c r="C227" s="1">
        <v>36</v>
      </c>
      <c r="D227" s="1">
        <f>Estação!D302</f>
        <v>20.39</v>
      </c>
      <c r="E227" s="1">
        <f>Estação!E302</f>
        <v>0.3</v>
      </c>
      <c r="F227" s="1">
        <f>Estação!F302</f>
        <v>1.86</v>
      </c>
      <c r="G227" s="1">
        <f>Estação!G302</f>
        <v>2.44</v>
      </c>
      <c r="H227" s="1">
        <f>Estação!H302</f>
        <v>4.3</v>
      </c>
      <c r="I227" s="1">
        <f>Estação!I302</f>
        <v>1.58</v>
      </c>
      <c r="J227" s="1">
        <f>Estação!J302</f>
        <v>15</v>
      </c>
      <c r="K227" s="106"/>
      <c r="L227" s="1">
        <f>Estação!L302</f>
        <v>28.9</v>
      </c>
      <c r="M227" s="1">
        <f>Estação!M302</f>
        <v>61.8</v>
      </c>
      <c r="N227" s="1">
        <f>Estação!N302</f>
        <v>1013.8</v>
      </c>
      <c r="O227" s="1">
        <f>Estação!O302</f>
        <v>585</v>
      </c>
      <c r="P227" s="1">
        <f>Estação!P302</f>
        <v>3.09</v>
      </c>
      <c r="Q227" s="1">
        <f>Estação!Q302</f>
        <v>53.02</v>
      </c>
      <c r="R227" s="1">
        <f>Estação!R302</f>
        <v>0</v>
      </c>
    </row>
    <row r="228" spans="1:18">
      <c r="A228" s="22">
        <v>44114.416678240741</v>
      </c>
      <c r="B228" s="1">
        <f>Estação!C303</f>
        <v>26.4</v>
      </c>
      <c r="C228" s="1">
        <v>36</v>
      </c>
      <c r="D228" s="1">
        <f>Estação!D303</f>
        <v>20.78</v>
      </c>
      <c r="E228" s="1">
        <f>Estação!E303</f>
        <v>0.28000000000000003</v>
      </c>
      <c r="F228" s="1">
        <f>Estação!F303</f>
        <v>1.79</v>
      </c>
      <c r="G228" s="1">
        <f>Estação!G303</f>
        <v>1.97</v>
      </c>
      <c r="H228" s="1">
        <f>Estação!H303</f>
        <v>3.76</v>
      </c>
      <c r="I228" s="1">
        <f>Estação!I303</f>
        <v>1.88</v>
      </c>
      <c r="J228" s="1">
        <f>Estação!J303</f>
        <v>14</v>
      </c>
      <c r="K228" s="106"/>
      <c r="L228" s="1">
        <f>Estação!L303</f>
        <v>29.7</v>
      </c>
      <c r="M228" s="1">
        <f>Estação!M303</f>
        <v>57.8</v>
      </c>
      <c r="N228" s="1">
        <f>Estação!N303</f>
        <v>1013.8</v>
      </c>
      <c r="O228" s="1">
        <f>Estação!O303</f>
        <v>884</v>
      </c>
      <c r="P228" s="1">
        <f>Estação!P303</f>
        <v>3.43</v>
      </c>
      <c r="Q228" s="1">
        <f>Estação!Q303</f>
        <v>55.76</v>
      </c>
      <c r="R228" s="1">
        <f>Estação!R303</f>
        <v>0</v>
      </c>
    </row>
    <row r="229" spans="1:18">
      <c r="A229" s="22">
        <v>44114.458344907405</v>
      </c>
      <c r="B229" s="1">
        <f>Estação!C304</f>
        <v>26.7</v>
      </c>
      <c r="C229" s="1">
        <v>36</v>
      </c>
      <c r="D229" s="1">
        <f>Estação!D304</f>
        <v>21.33</v>
      </c>
      <c r="E229" s="1">
        <f>Estação!E304</f>
        <v>0.27</v>
      </c>
      <c r="F229" s="1">
        <f>Estação!F304</f>
        <v>1.7</v>
      </c>
      <c r="G229" s="1">
        <f>Estação!G304</f>
        <v>1.58</v>
      </c>
      <c r="H229" s="1">
        <f>Estação!H304</f>
        <v>3.28</v>
      </c>
      <c r="I229" s="1">
        <f>Estação!I304</f>
        <v>2.02</v>
      </c>
      <c r="J229" s="1">
        <f>Estação!J304</f>
        <v>13</v>
      </c>
      <c r="K229" s="106"/>
      <c r="L229" s="1">
        <f>Estação!L304</f>
        <v>30.2</v>
      </c>
      <c r="M229" s="1">
        <f>Estação!M304</f>
        <v>55.4</v>
      </c>
      <c r="N229" s="1">
        <f>Estação!N304</f>
        <v>1013.1</v>
      </c>
      <c r="O229" s="1">
        <f>Estação!O304</f>
        <v>1028</v>
      </c>
      <c r="P229" s="1">
        <f>Estação!P304</f>
        <v>3.53</v>
      </c>
      <c r="Q229" s="1">
        <f>Estação!Q304</f>
        <v>57.43</v>
      </c>
      <c r="R229" s="1">
        <f>Estação!R304</f>
        <v>0</v>
      </c>
    </row>
    <row r="230" spans="1:18">
      <c r="A230" s="22">
        <v>44114.500011574077</v>
      </c>
      <c r="B230" s="1">
        <f>Estação!C305</f>
        <v>26.4</v>
      </c>
      <c r="C230" s="1">
        <v>36</v>
      </c>
      <c r="D230" s="1">
        <f>Estação!D305</f>
        <v>23.49</v>
      </c>
      <c r="E230" s="1">
        <f>Estação!E305</f>
        <v>0.28999999999999998</v>
      </c>
      <c r="F230" s="1">
        <f>Estação!F305</f>
        <v>1.62</v>
      </c>
      <c r="G230" s="1">
        <f>Estação!G305</f>
        <v>1.38</v>
      </c>
      <c r="H230" s="1">
        <f>Estação!H305</f>
        <v>2.99</v>
      </c>
      <c r="I230" s="1">
        <f>Estação!I305</f>
        <v>2.4</v>
      </c>
      <c r="J230" s="1">
        <f>Estação!J305</f>
        <v>11</v>
      </c>
      <c r="K230" s="106"/>
      <c r="L230" s="1">
        <f>Estação!L305</f>
        <v>30.4</v>
      </c>
      <c r="M230" s="1">
        <f>Estação!M305</f>
        <v>55.3</v>
      </c>
      <c r="N230" s="1">
        <f>Estação!N305</f>
        <v>1012.3</v>
      </c>
      <c r="O230" s="1">
        <f>Estação!O305</f>
        <v>1013</v>
      </c>
      <c r="P230" s="1">
        <f>Estação!P305</f>
        <v>3.84</v>
      </c>
      <c r="Q230" s="1">
        <f>Estação!Q305</f>
        <v>48.18</v>
      </c>
      <c r="R230" s="1">
        <f>Estação!R305</f>
        <v>0</v>
      </c>
    </row>
    <row r="231" spans="1:18">
      <c r="A231" s="22">
        <v>44114.541678240741</v>
      </c>
      <c r="B231" s="1">
        <f>Estação!C306</f>
        <v>26.6</v>
      </c>
      <c r="C231" s="1">
        <v>36</v>
      </c>
      <c r="D231" s="1">
        <f>Estação!D306</f>
        <v>22.22</v>
      </c>
      <c r="E231" s="1">
        <f>Estação!E306</f>
        <v>0.3</v>
      </c>
      <c r="F231" s="1">
        <f>Estação!F306</f>
        <v>1.64</v>
      </c>
      <c r="G231" s="1">
        <f>Estação!G306</f>
        <v>1.05</v>
      </c>
      <c r="H231" s="1">
        <f>Estação!H306</f>
        <v>2.69</v>
      </c>
      <c r="I231" s="1">
        <f>Estação!I306</f>
        <v>2.46</v>
      </c>
      <c r="J231" s="1">
        <f>Estação!J306</f>
        <v>9</v>
      </c>
      <c r="K231" s="106"/>
      <c r="L231" s="1">
        <f>Estação!L306</f>
        <v>30.5</v>
      </c>
      <c r="M231" s="1">
        <f>Estação!M306</f>
        <v>56.9</v>
      </c>
      <c r="N231" s="1">
        <f>Estação!N306</f>
        <v>1011.4</v>
      </c>
      <c r="O231" s="1">
        <f>Estação!O306</f>
        <v>975</v>
      </c>
      <c r="P231" s="1">
        <f>Estação!P306</f>
        <v>3.71</v>
      </c>
      <c r="Q231" s="1">
        <f>Estação!Q306</f>
        <v>40.93</v>
      </c>
      <c r="R231" s="1">
        <f>Estação!R306</f>
        <v>0</v>
      </c>
    </row>
    <row r="232" spans="1:18">
      <c r="A232" s="22">
        <v>44114.583344907405</v>
      </c>
      <c r="B232" s="1">
        <f>Estação!C307</f>
        <v>27</v>
      </c>
      <c r="C232" s="1">
        <v>36</v>
      </c>
      <c r="D232" s="1">
        <f>Estação!D307</f>
        <v>23.01</v>
      </c>
      <c r="E232" s="1">
        <f>Estação!E307</f>
        <v>0.28999999999999998</v>
      </c>
      <c r="F232" s="1">
        <f>Estação!F307</f>
        <v>1.57</v>
      </c>
      <c r="G232" s="1">
        <f>Estação!G307</f>
        <v>1</v>
      </c>
      <c r="H232" s="1">
        <f>Estação!H307</f>
        <v>2.57</v>
      </c>
      <c r="I232" s="1">
        <f>Estação!I307</f>
        <v>1.88</v>
      </c>
      <c r="J232" s="1">
        <f>Estação!J307</f>
        <v>9</v>
      </c>
      <c r="K232" s="106"/>
      <c r="L232" s="1">
        <f>Estação!L307</f>
        <v>30.7</v>
      </c>
      <c r="M232" s="1">
        <f>Estação!M307</f>
        <v>54.7</v>
      </c>
      <c r="N232" s="1">
        <f>Estação!N307</f>
        <v>1010.5</v>
      </c>
      <c r="O232" s="1">
        <f>Estação!O307</f>
        <v>824</v>
      </c>
      <c r="P232" s="1">
        <f>Estação!P307</f>
        <v>3.52</v>
      </c>
      <c r="Q232" s="1">
        <f>Estação!Q307</f>
        <v>39.049999999999997</v>
      </c>
      <c r="R232" s="1">
        <f>Estação!R307</f>
        <v>0</v>
      </c>
    </row>
    <row r="233" spans="1:18">
      <c r="A233" s="22">
        <v>44114.625011574077</v>
      </c>
      <c r="B233" s="1">
        <f>Estação!C308</f>
        <v>27.3</v>
      </c>
      <c r="C233" s="1">
        <v>36</v>
      </c>
      <c r="D233" s="1">
        <f>Estação!D308</f>
        <v>20.8</v>
      </c>
      <c r="E233" s="1">
        <f>Estação!E308</f>
        <v>0.3</v>
      </c>
      <c r="F233" s="1">
        <f>Estação!F308</f>
        <v>1.53</v>
      </c>
      <c r="G233" s="1">
        <f>Estação!G308</f>
        <v>1.07</v>
      </c>
      <c r="H233" s="1">
        <f>Estação!H308</f>
        <v>2.6</v>
      </c>
      <c r="I233" s="1">
        <f>Estação!I308</f>
        <v>1.1100000000000001</v>
      </c>
      <c r="J233" s="1">
        <f>Estação!J308</f>
        <v>10</v>
      </c>
      <c r="K233" s="106"/>
      <c r="L233" s="1">
        <f>Estação!L308</f>
        <v>30.2</v>
      </c>
      <c r="M233" s="1">
        <f>Estação!M308</f>
        <v>58.4</v>
      </c>
      <c r="N233" s="1">
        <f>Estação!N308</f>
        <v>1009.9</v>
      </c>
      <c r="O233" s="1">
        <f>Estação!O308</f>
        <v>647</v>
      </c>
      <c r="P233" s="1">
        <f>Estação!P308</f>
        <v>4.1399999999999997</v>
      </c>
      <c r="Q233" s="1">
        <f>Estação!Q308</f>
        <v>43.93</v>
      </c>
      <c r="R233" s="1">
        <f>Estação!R308</f>
        <v>0</v>
      </c>
    </row>
    <row r="234" spans="1:18">
      <c r="A234" s="22">
        <v>44114.666678240741</v>
      </c>
      <c r="B234" s="1">
        <f>Estação!C309</f>
        <v>26.9</v>
      </c>
      <c r="C234" s="1">
        <v>36</v>
      </c>
      <c r="D234" s="1">
        <f>Estação!D309</f>
        <v>19.29</v>
      </c>
      <c r="E234" s="1">
        <f>Estação!E309</f>
        <v>0.35</v>
      </c>
      <c r="F234" s="1">
        <f>Estação!F309</f>
        <v>1.58</v>
      </c>
      <c r="G234" s="1">
        <f>Estação!G309</f>
        <v>1.02</v>
      </c>
      <c r="H234" s="1">
        <f>Estação!H309</f>
        <v>2.59</v>
      </c>
      <c r="I234" s="1">
        <f>Estação!I309</f>
        <v>1.32</v>
      </c>
      <c r="J234" s="1">
        <f>Estação!J309</f>
        <v>13</v>
      </c>
      <c r="K234" s="106"/>
      <c r="L234" s="1">
        <f>Estação!L309</f>
        <v>29.5</v>
      </c>
      <c r="M234" s="1">
        <f>Estação!M309</f>
        <v>63.1</v>
      </c>
      <c r="N234" s="1">
        <f>Estação!N309</f>
        <v>1010</v>
      </c>
      <c r="O234" s="1">
        <f>Estação!O309</f>
        <v>389</v>
      </c>
      <c r="P234" s="1">
        <f>Estação!P309</f>
        <v>3.72</v>
      </c>
      <c r="Q234" s="1">
        <f>Estação!Q309</f>
        <v>44.53</v>
      </c>
      <c r="R234" s="1">
        <f>Estação!R309</f>
        <v>0</v>
      </c>
    </row>
    <row r="235" spans="1:18">
      <c r="A235" s="22">
        <v>44114.708344907405</v>
      </c>
      <c r="B235" s="1">
        <f>Estação!C310</f>
        <v>26.9</v>
      </c>
      <c r="C235" s="1">
        <v>36</v>
      </c>
      <c r="D235" s="1">
        <f>Estação!D310</f>
        <v>17.98</v>
      </c>
      <c r="E235" s="1">
        <f>Estação!E310</f>
        <v>0.37</v>
      </c>
      <c r="F235" s="1">
        <f>Estação!F310</f>
        <v>1.47</v>
      </c>
      <c r="G235" s="1">
        <f>Estação!G310</f>
        <v>1.28</v>
      </c>
      <c r="H235" s="1">
        <f>Estação!H310</f>
        <v>2.75</v>
      </c>
      <c r="I235" s="1">
        <f>Estação!I310</f>
        <v>1.27</v>
      </c>
      <c r="J235" s="1">
        <f>Estação!J310</f>
        <v>14</v>
      </c>
      <c r="K235" s="106"/>
      <c r="L235" s="1">
        <f>Estação!L310</f>
        <v>28.9</v>
      </c>
      <c r="M235" s="1">
        <f>Estação!M310</f>
        <v>67.8</v>
      </c>
      <c r="N235" s="1">
        <f>Estação!N310</f>
        <v>1010.3</v>
      </c>
      <c r="O235" s="1">
        <f>Estação!O310</f>
        <v>126</v>
      </c>
      <c r="P235" s="1">
        <f>Estação!P310</f>
        <v>3.28</v>
      </c>
      <c r="Q235" s="1">
        <f>Estação!Q310</f>
        <v>38.19</v>
      </c>
      <c r="R235" s="1">
        <f>Estação!R310</f>
        <v>0</v>
      </c>
    </row>
    <row r="236" spans="1:18">
      <c r="A236" s="22">
        <v>44114.750011574077</v>
      </c>
      <c r="B236" s="1">
        <f>Estação!C311</f>
        <v>26.4</v>
      </c>
      <c r="C236" s="1">
        <v>36</v>
      </c>
      <c r="D236" s="1">
        <f>Estação!D311</f>
        <v>19.809999999999999</v>
      </c>
      <c r="E236" s="1">
        <f>Estação!E311</f>
        <v>0.38</v>
      </c>
      <c r="F236" s="1">
        <f>Estação!F311</f>
        <v>1.26</v>
      </c>
      <c r="G236" s="1">
        <f>Estação!G311</f>
        <v>1.6</v>
      </c>
      <c r="H236" s="1">
        <f>Estação!H311</f>
        <v>2.86</v>
      </c>
      <c r="I236" s="1">
        <f>Estação!I311</f>
        <v>1.59</v>
      </c>
      <c r="J236" s="1">
        <f>Estação!J311</f>
        <v>15</v>
      </c>
      <c r="K236" s="106"/>
      <c r="L236" s="1">
        <f>Estação!L311</f>
        <v>28</v>
      </c>
      <c r="M236" s="1">
        <f>Estação!M311</f>
        <v>73.099999999999994</v>
      </c>
      <c r="N236" s="1">
        <f>Estação!N311</f>
        <v>1010.7</v>
      </c>
      <c r="O236" s="1">
        <f>Estação!O311</f>
        <v>8</v>
      </c>
      <c r="P236" s="1">
        <f>Estação!P311</f>
        <v>2.68</v>
      </c>
      <c r="Q236" s="1">
        <f>Estação!Q311</f>
        <v>49.6</v>
      </c>
      <c r="R236" s="1">
        <f>Estação!R311</f>
        <v>0</v>
      </c>
    </row>
    <row r="237" spans="1:18">
      <c r="A237" s="22">
        <v>44114.791678240741</v>
      </c>
      <c r="B237" s="1">
        <f>Estação!C312</f>
        <v>26.7</v>
      </c>
      <c r="C237" s="1">
        <v>36</v>
      </c>
      <c r="D237" s="1">
        <f>Estação!D312</f>
        <v>26.2</v>
      </c>
      <c r="E237" s="1">
        <f>Estação!E312</f>
        <v>0.38</v>
      </c>
      <c r="F237" s="1">
        <f>Estação!F312</f>
        <v>1.21</v>
      </c>
      <c r="G237" s="1">
        <f>Estação!G312</f>
        <v>1.8</v>
      </c>
      <c r="H237" s="1">
        <f>Estação!H312</f>
        <v>3.01</v>
      </c>
      <c r="I237" s="1">
        <f>Estação!I312</f>
        <v>2.42</v>
      </c>
      <c r="J237" s="1">
        <f>Estação!J312</f>
        <v>16</v>
      </c>
      <c r="K237" s="106"/>
      <c r="L237" s="1">
        <f>Estação!L312</f>
        <v>27.5</v>
      </c>
      <c r="M237" s="1">
        <f>Estação!M312</f>
        <v>75.8</v>
      </c>
      <c r="N237" s="1">
        <f>Estação!N312</f>
        <v>1011.1</v>
      </c>
      <c r="O237" s="1">
        <f>Estação!O312</f>
        <v>2</v>
      </c>
      <c r="P237" s="1">
        <f>Estação!P312</f>
        <v>2.72</v>
      </c>
      <c r="Q237" s="1">
        <f>Estação!Q312</f>
        <v>40.54</v>
      </c>
      <c r="R237" s="1">
        <f>Estação!R312</f>
        <v>0</v>
      </c>
    </row>
    <row r="238" spans="1:18">
      <c r="A238" s="22">
        <v>44114.833344907405</v>
      </c>
      <c r="B238" s="1">
        <f>Estação!C313</f>
        <v>26.8</v>
      </c>
      <c r="C238" s="1">
        <v>36</v>
      </c>
      <c r="D238" s="1">
        <f>Estação!D313</f>
        <v>19.14</v>
      </c>
      <c r="E238" s="1">
        <f>Estação!E313</f>
        <v>0.39</v>
      </c>
      <c r="F238" s="1">
        <f>Estação!F313</f>
        <v>1.0900000000000001</v>
      </c>
      <c r="G238" s="1">
        <f>Estação!G313</f>
        <v>2.25</v>
      </c>
      <c r="H238" s="1">
        <f>Estação!H313</f>
        <v>3.34</v>
      </c>
      <c r="I238" s="1">
        <f>Estação!I313</f>
        <v>3.47</v>
      </c>
      <c r="J238" s="1">
        <f>Estação!J313</f>
        <v>15</v>
      </c>
      <c r="K238" s="106"/>
      <c r="L238" s="1">
        <f>Estação!L313</f>
        <v>27.3</v>
      </c>
      <c r="M238" s="1">
        <f>Estação!M313</f>
        <v>76.8</v>
      </c>
      <c r="N238" s="1">
        <f>Estação!N313</f>
        <v>1011.1</v>
      </c>
      <c r="O238" s="1">
        <f>Estação!O313</f>
        <v>2</v>
      </c>
      <c r="P238" s="1">
        <f>Estação!P313</f>
        <v>2.91</v>
      </c>
      <c r="Q238" s="1">
        <f>Estação!Q313</f>
        <v>22.22</v>
      </c>
      <c r="R238" s="1">
        <f>Estação!R313</f>
        <v>0</v>
      </c>
    </row>
    <row r="239" spans="1:18">
      <c r="A239" s="22">
        <v>44114.875011574077</v>
      </c>
      <c r="B239" s="1">
        <f>Estação!C314</f>
        <v>26.8</v>
      </c>
      <c r="C239" s="1">
        <v>36</v>
      </c>
      <c r="D239" s="1">
        <f>Estação!D314</f>
        <v>19.11</v>
      </c>
      <c r="E239" s="1">
        <f>Estação!E314</f>
        <v>0.37</v>
      </c>
      <c r="F239" s="1">
        <f>Estação!F314</f>
        <v>1.17</v>
      </c>
      <c r="G239" s="1">
        <f>Estação!G314</f>
        <v>2.4</v>
      </c>
      <c r="H239" s="1">
        <f>Estação!H314</f>
        <v>3.56</v>
      </c>
      <c r="I239" s="1">
        <f>Estação!I314</f>
        <v>3.38</v>
      </c>
      <c r="J239" s="1">
        <f>Estação!J314</f>
        <v>16</v>
      </c>
      <c r="K239" s="106"/>
      <c r="L239" s="1">
        <f>Estação!L314</f>
        <v>27.2</v>
      </c>
      <c r="M239" s="1">
        <f>Estação!M314</f>
        <v>77.3</v>
      </c>
      <c r="N239" s="1">
        <f>Estação!N314</f>
        <v>1011.6</v>
      </c>
      <c r="O239" s="1">
        <f>Estação!O314</f>
        <v>2</v>
      </c>
      <c r="P239" s="1">
        <f>Estação!P314</f>
        <v>2.9</v>
      </c>
      <c r="Q239" s="1">
        <f>Estação!Q314</f>
        <v>23.34</v>
      </c>
      <c r="R239" s="1">
        <f>Estação!R314</f>
        <v>0</v>
      </c>
    </row>
    <row r="240" spans="1:18">
      <c r="A240" s="22">
        <v>44114.916678240741</v>
      </c>
      <c r="B240" s="1">
        <f>Estação!C315</f>
        <v>26.8</v>
      </c>
      <c r="C240" s="1">
        <v>36</v>
      </c>
      <c r="D240" s="1">
        <f>Estação!D315</f>
        <v>17.7</v>
      </c>
      <c r="E240" s="1">
        <f>Estação!E315</f>
        <v>0.37</v>
      </c>
      <c r="F240" s="1">
        <f>Estação!F315</f>
        <v>1.1000000000000001</v>
      </c>
      <c r="G240" s="1">
        <f>Estação!G315</f>
        <v>1.94</v>
      </c>
      <c r="H240" s="1">
        <f>Estação!H315</f>
        <v>3.04</v>
      </c>
      <c r="I240" s="1">
        <f>Estação!I315</f>
        <v>3.41</v>
      </c>
      <c r="J240" s="1">
        <f>Estação!J315</f>
        <v>14</v>
      </c>
      <c r="K240" s="106"/>
      <c r="L240" s="1">
        <f>Estação!L315</f>
        <v>27.2</v>
      </c>
      <c r="M240" s="1">
        <f>Estação!M315</f>
        <v>77.900000000000006</v>
      </c>
      <c r="N240" s="1">
        <f>Estação!N315</f>
        <v>1011.9</v>
      </c>
      <c r="O240" s="1">
        <f>Estação!O315</f>
        <v>2</v>
      </c>
      <c r="P240" s="1">
        <f>Estação!P315</f>
        <v>2.5499999999999998</v>
      </c>
      <c r="Q240" s="1">
        <f>Estação!Q315</f>
        <v>27.34</v>
      </c>
      <c r="R240" s="1">
        <f>Estação!R315</f>
        <v>0</v>
      </c>
    </row>
    <row r="241" spans="1:18">
      <c r="A241" s="22">
        <v>44114.958344907405</v>
      </c>
      <c r="B241" s="1">
        <f>Estação!C316</f>
        <v>26.9</v>
      </c>
      <c r="C241" s="1">
        <v>36</v>
      </c>
      <c r="D241" s="1">
        <f>Estação!D316</f>
        <v>18.579999999999998</v>
      </c>
      <c r="E241" s="106"/>
      <c r="F241" s="1">
        <f>Estação!F316</f>
        <v>1.06</v>
      </c>
      <c r="G241" s="1">
        <f>Estação!G316</f>
        <v>1.76</v>
      </c>
      <c r="H241" s="1">
        <f>Estação!H316</f>
        <v>2.82</v>
      </c>
      <c r="I241" s="1">
        <f>Estação!I316</f>
        <v>3.01</v>
      </c>
      <c r="J241" s="1">
        <f>Estação!J316</f>
        <v>17</v>
      </c>
      <c r="K241" s="106"/>
      <c r="L241" s="1">
        <f>Estação!L316</f>
        <v>26.9</v>
      </c>
      <c r="M241" s="1">
        <f>Estação!M316</f>
        <v>78.099999999999994</v>
      </c>
      <c r="N241" s="1">
        <f>Estação!N316</f>
        <v>1011.8</v>
      </c>
      <c r="O241" s="1">
        <f>Estação!O316</f>
        <v>2</v>
      </c>
      <c r="P241" s="1">
        <f>Estação!P316</f>
        <v>2.11</v>
      </c>
      <c r="Q241" s="1">
        <f>Estação!Q316</f>
        <v>33.78</v>
      </c>
      <c r="R241" s="1">
        <f>Estação!R316</f>
        <v>0</v>
      </c>
    </row>
    <row r="242" spans="1:18">
      <c r="A242" s="22">
        <v>44115.000011574077</v>
      </c>
      <c r="B242" s="1">
        <f>Estação!C325</f>
        <v>26.9</v>
      </c>
      <c r="C242" s="1">
        <v>36</v>
      </c>
      <c r="D242" s="1">
        <f>Estação!D325</f>
        <v>19.04</v>
      </c>
      <c r="E242" s="106"/>
      <c r="F242" s="1">
        <f>Estação!F325</f>
        <v>1.0900000000000001</v>
      </c>
      <c r="G242" s="1">
        <f>Estação!G325</f>
        <v>1.65</v>
      </c>
      <c r="H242" s="1">
        <f>Estação!H325</f>
        <v>2.74</v>
      </c>
      <c r="I242" s="1">
        <f>Estação!I325</f>
        <v>3.15</v>
      </c>
      <c r="J242" s="1">
        <f>Estação!J325</f>
        <v>13</v>
      </c>
      <c r="K242" s="106"/>
      <c r="L242" s="1">
        <f>Estação!L325</f>
        <v>26.8</v>
      </c>
      <c r="M242" s="1">
        <f>Estação!M325</f>
        <v>79</v>
      </c>
      <c r="N242" s="1">
        <f>Estação!N325</f>
        <v>1011.3</v>
      </c>
      <c r="O242" s="1">
        <f>Estação!O325</f>
        <v>1</v>
      </c>
      <c r="P242" s="1">
        <f>Estação!P325</f>
        <v>1.87</v>
      </c>
      <c r="Q242" s="1">
        <f>Estação!Q325</f>
        <v>53.77</v>
      </c>
      <c r="R242" s="1">
        <f>Estação!R325</f>
        <v>0</v>
      </c>
    </row>
    <row r="243" spans="1:18">
      <c r="A243" s="22">
        <v>44115.041678240741</v>
      </c>
      <c r="B243" s="1">
        <f>Estação!C326</f>
        <v>27</v>
      </c>
      <c r="C243" s="1">
        <v>36</v>
      </c>
      <c r="D243" s="1">
        <f>Estação!D326</f>
        <v>17.59</v>
      </c>
      <c r="E243" s="106"/>
      <c r="F243" s="1">
        <f>Estação!F326</f>
        <v>1.1299999999999999</v>
      </c>
      <c r="G243" s="1">
        <f>Estação!G326</f>
        <v>2.4</v>
      </c>
      <c r="H243" s="1">
        <f>Estação!H326</f>
        <v>3.53</v>
      </c>
      <c r="I243" s="1">
        <f>Estação!I326</f>
        <v>1.66</v>
      </c>
      <c r="J243" s="1">
        <f>Estação!J326</f>
        <v>18</v>
      </c>
      <c r="K243" s="106"/>
      <c r="L243" s="1">
        <f>Estação!L326</f>
        <v>26.5</v>
      </c>
      <c r="M243" s="1">
        <f>Estação!M326</f>
        <v>79.5</v>
      </c>
      <c r="N243" s="1">
        <f>Estação!N326</f>
        <v>1010.6</v>
      </c>
      <c r="O243" s="1">
        <f>Estação!O326</f>
        <v>1</v>
      </c>
      <c r="P243" s="1">
        <f>Estação!P326</f>
        <v>1.45</v>
      </c>
      <c r="Q243" s="1">
        <f>Estação!Q326</f>
        <v>59.85</v>
      </c>
      <c r="R243" s="1">
        <f>Estação!R326</f>
        <v>0</v>
      </c>
    </row>
    <row r="244" spans="1:18">
      <c r="A244" s="22">
        <v>44115.083344907405</v>
      </c>
      <c r="B244" s="1">
        <f>Estação!C327</f>
        <v>26.9</v>
      </c>
      <c r="C244" s="1">
        <v>36</v>
      </c>
      <c r="D244" s="1">
        <f>Estação!D327</f>
        <v>17.22</v>
      </c>
      <c r="E244" s="106"/>
      <c r="F244" s="1">
        <f>Estação!F327</f>
        <v>1.05</v>
      </c>
      <c r="G244" s="1">
        <f>Estação!G327</f>
        <v>2.0499999999999998</v>
      </c>
      <c r="H244" s="1">
        <f>Estação!H327</f>
        <v>3.1</v>
      </c>
      <c r="I244" s="1">
        <f>Estação!I327</f>
        <v>2.23</v>
      </c>
      <c r="J244" s="1">
        <f>Estação!J327</f>
        <v>15</v>
      </c>
      <c r="K244" s="106"/>
      <c r="L244" s="1">
        <f>Estação!L327</f>
        <v>26.1</v>
      </c>
      <c r="M244" s="1">
        <f>Estação!M327</f>
        <v>80.2</v>
      </c>
      <c r="N244" s="1">
        <f>Estação!N327</f>
        <v>1010</v>
      </c>
      <c r="O244" s="1">
        <f>Estação!O327</f>
        <v>1</v>
      </c>
      <c r="P244" s="1">
        <f>Estação!P327</f>
        <v>1.43</v>
      </c>
      <c r="Q244" s="1">
        <f>Estação!Q327</f>
        <v>54.09</v>
      </c>
      <c r="R244" s="1">
        <f>Estação!R327</f>
        <v>0</v>
      </c>
    </row>
    <row r="245" spans="1:18">
      <c r="A245" s="22">
        <v>44115.125011574077</v>
      </c>
      <c r="B245" s="1">
        <f>Estação!C328</f>
        <v>26.9</v>
      </c>
      <c r="C245" s="1">
        <v>36</v>
      </c>
      <c r="D245" s="1">
        <f>Estação!D328</f>
        <v>17.66</v>
      </c>
      <c r="E245" s="106"/>
      <c r="F245" s="1">
        <f>Estação!F328</f>
        <v>1.1100000000000001</v>
      </c>
      <c r="G245" s="1">
        <f>Estação!G328</f>
        <v>1.66</v>
      </c>
      <c r="H245" s="1">
        <f>Estação!H328</f>
        <v>2.77</v>
      </c>
      <c r="I245" s="1">
        <f>Estação!I328</f>
        <v>2.5099999999999998</v>
      </c>
      <c r="J245" s="1">
        <f>Estação!J328</f>
        <v>22</v>
      </c>
      <c r="K245" s="106"/>
      <c r="L245" s="1">
        <f>Estação!L328</f>
        <v>26.1</v>
      </c>
      <c r="M245" s="1">
        <f>Estação!M328</f>
        <v>79.8</v>
      </c>
      <c r="N245" s="1">
        <f>Estação!N328</f>
        <v>1009.9</v>
      </c>
      <c r="O245" s="1">
        <f>Estação!O328</f>
        <v>2</v>
      </c>
      <c r="P245" s="1">
        <f>Estação!P328</f>
        <v>1.26</v>
      </c>
      <c r="Q245" s="1">
        <f>Estação!Q328</f>
        <v>59.96</v>
      </c>
      <c r="R245" s="1">
        <f>Estação!R328</f>
        <v>0</v>
      </c>
    </row>
    <row r="246" spans="1:18">
      <c r="A246" s="22">
        <v>44115.166678240741</v>
      </c>
      <c r="B246" s="1">
        <f>Estação!C329</f>
        <v>26.8</v>
      </c>
      <c r="C246" s="1">
        <v>36</v>
      </c>
      <c r="D246" s="1">
        <f>Estação!D329</f>
        <v>16.93</v>
      </c>
      <c r="E246" s="106"/>
      <c r="F246" s="1">
        <f>Estação!F329</f>
        <v>1.18</v>
      </c>
      <c r="G246" s="1">
        <f>Estação!G329</f>
        <v>1.41</v>
      </c>
      <c r="H246" s="1">
        <f>Estação!H329</f>
        <v>2.59</v>
      </c>
      <c r="I246" s="1">
        <f>Estação!I329</f>
        <v>2.48</v>
      </c>
      <c r="J246" s="1">
        <f>Estação!J329</f>
        <v>17</v>
      </c>
      <c r="K246" s="106"/>
      <c r="L246" s="1">
        <f>Estação!L329</f>
        <v>25.9</v>
      </c>
      <c r="M246" s="1">
        <f>Estação!M329</f>
        <v>81.2</v>
      </c>
      <c r="N246" s="1">
        <f>Estação!N329</f>
        <v>1010.4</v>
      </c>
      <c r="O246" s="1">
        <f>Estação!O329</f>
        <v>1</v>
      </c>
      <c r="P246" s="1">
        <f>Estação!P329</f>
        <v>1.1499999999999999</v>
      </c>
      <c r="Q246" s="1">
        <f>Estação!Q329</f>
        <v>97.07</v>
      </c>
      <c r="R246" s="1">
        <f>Estação!R329</f>
        <v>0</v>
      </c>
    </row>
    <row r="247" spans="1:18">
      <c r="A247" s="22">
        <v>44115.208344907405</v>
      </c>
      <c r="B247" s="1">
        <f>Estação!C330</f>
        <v>26.8</v>
      </c>
      <c r="C247" s="1">
        <v>36</v>
      </c>
      <c r="D247" s="1">
        <f>Estação!D330</f>
        <v>9.81</v>
      </c>
      <c r="E247" s="106"/>
      <c r="F247" s="1">
        <f>Estação!F330</f>
        <v>1.1499999999999999</v>
      </c>
      <c r="G247" s="1">
        <f>Estação!G330</f>
        <v>3.96</v>
      </c>
      <c r="H247" s="1">
        <f>Estação!H330</f>
        <v>5.1100000000000003</v>
      </c>
      <c r="I247" s="1">
        <f>Estação!I330</f>
        <v>2.4700000000000002</v>
      </c>
      <c r="J247" s="1">
        <f>Estação!J330</f>
        <v>18</v>
      </c>
      <c r="K247" s="106"/>
      <c r="L247" s="1">
        <f>Estação!L330</f>
        <v>25.3</v>
      </c>
      <c r="M247" s="1">
        <f>Estação!M330</f>
        <v>84.1</v>
      </c>
      <c r="N247" s="1">
        <f>Estação!N330</f>
        <v>1011.2</v>
      </c>
      <c r="O247" s="1">
        <f>Estação!O330</f>
        <v>2</v>
      </c>
      <c r="P247" s="1">
        <f>Estação!P330</f>
        <v>1.17</v>
      </c>
      <c r="Q247" s="1">
        <f>Estação!Q330</f>
        <v>138.80000000000001</v>
      </c>
      <c r="R247" s="1">
        <f>Estação!R330</f>
        <v>0</v>
      </c>
    </row>
    <row r="248" spans="1:18">
      <c r="A248" s="22">
        <v>44115.250011574077</v>
      </c>
      <c r="B248" s="1">
        <f>Estação!C331</f>
        <v>26.9</v>
      </c>
      <c r="C248" s="1">
        <v>36</v>
      </c>
      <c r="D248" s="1">
        <f>Estação!D331</f>
        <v>8.84</v>
      </c>
      <c r="E248" s="106"/>
      <c r="F248" s="1">
        <f>Estação!F331</f>
        <v>1.5</v>
      </c>
      <c r="G248" s="1">
        <f>Estação!G331</f>
        <v>6.63</v>
      </c>
      <c r="H248" s="1">
        <f>Estação!H331</f>
        <v>8.1300000000000008</v>
      </c>
      <c r="I248" s="1">
        <f>Estação!I331</f>
        <v>1.79</v>
      </c>
      <c r="J248" s="1">
        <f>Estação!J331</f>
        <v>28</v>
      </c>
      <c r="K248" s="106"/>
      <c r="L248" s="1">
        <f>Estação!L331</f>
        <v>25.2</v>
      </c>
      <c r="M248" s="1">
        <f>Estação!M331</f>
        <v>83.8</v>
      </c>
      <c r="N248" s="1">
        <f>Estação!N331</f>
        <v>1011.9</v>
      </c>
      <c r="O248" s="1">
        <f>Estação!O331</f>
        <v>21</v>
      </c>
      <c r="P248" s="1">
        <f>Estação!P331</f>
        <v>1.38</v>
      </c>
      <c r="Q248" s="1">
        <f>Estação!Q331</f>
        <v>122.34</v>
      </c>
      <c r="R248" s="1">
        <f>Estação!R331</f>
        <v>0</v>
      </c>
    </row>
    <row r="249" spans="1:18">
      <c r="A249" s="22">
        <v>44115.291678240741</v>
      </c>
      <c r="B249" s="1">
        <f>Estação!C332</f>
        <v>26.8</v>
      </c>
      <c r="C249" s="1">
        <v>36</v>
      </c>
      <c r="D249" s="1">
        <f>Estação!D332</f>
        <v>13.99</v>
      </c>
      <c r="E249" s="106"/>
      <c r="F249" s="1">
        <f>Estação!F332</f>
        <v>2.2799999999999998</v>
      </c>
      <c r="G249" s="1">
        <f>Estação!G332</f>
        <v>4.7699999999999996</v>
      </c>
      <c r="H249" s="1">
        <f>Estação!H332</f>
        <v>7.05</v>
      </c>
      <c r="I249" s="1">
        <f>Estação!I332</f>
        <v>1.1299999999999999</v>
      </c>
      <c r="J249" s="1">
        <f>Estação!J332</f>
        <v>24</v>
      </c>
      <c r="K249" s="106"/>
      <c r="L249" s="1">
        <f>Estação!L332</f>
        <v>25.9</v>
      </c>
      <c r="M249" s="1">
        <f>Estação!M332</f>
        <v>80.2</v>
      </c>
      <c r="N249" s="1">
        <f>Estação!N332</f>
        <v>1012.5</v>
      </c>
      <c r="O249" s="1">
        <f>Estação!O332</f>
        <v>149</v>
      </c>
      <c r="P249" s="1">
        <f>Estação!P332</f>
        <v>1.57</v>
      </c>
      <c r="Q249" s="1">
        <f>Estação!Q332</f>
        <v>110.21</v>
      </c>
      <c r="R249" s="1">
        <f>Estação!R332</f>
        <v>0</v>
      </c>
    </row>
    <row r="250" spans="1:18">
      <c r="A250" s="22">
        <v>44115.333344907405</v>
      </c>
      <c r="B250" s="1">
        <f>Estação!C333</f>
        <v>26.6</v>
      </c>
      <c r="C250" s="1">
        <v>36</v>
      </c>
      <c r="D250" s="1">
        <f>Estação!D333</f>
        <v>19.93</v>
      </c>
      <c r="E250" s="106"/>
      <c r="F250" s="1">
        <f>Estação!F333</f>
        <v>2.1800000000000002</v>
      </c>
      <c r="G250" s="1">
        <f>Estação!G333</f>
        <v>2.79</v>
      </c>
      <c r="H250" s="1">
        <f>Estação!H333</f>
        <v>4.9800000000000004</v>
      </c>
      <c r="I250" s="1">
        <f>Estação!I333</f>
        <v>1.28</v>
      </c>
      <c r="J250" s="1">
        <f>Estação!J333</f>
        <v>24</v>
      </c>
      <c r="K250" s="106"/>
      <c r="L250" s="1">
        <f>Estação!L333</f>
        <v>27.9</v>
      </c>
      <c r="M250" s="1">
        <f>Estação!M333</f>
        <v>70.7</v>
      </c>
      <c r="N250" s="1">
        <f>Estação!N333</f>
        <v>1012.8</v>
      </c>
      <c r="O250" s="1">
        <f>Estação!O333</f>
        <v>337</v>
      </c>
      <c r="P250" s="1">
        <f>Estação!P333</f>
        <v>2.29</v>
      </c>
      <c r="Q250" s="1">
        <f>Estação!Q333</f>
        <v>82.08</v>
      </c>
      <c r="R250" s="1">
        <f>Estação!R333</f>
        <v>0</v>
      </c>
    </row>
    <row r="251" spans="1:18">
      <c r="A251" s="22">
        <v>44115.375011574077</v>
      </c>
      <c r="B251" s="1">
        <f>Estação!C334</f>
        <v>26.1</v>
      </c>
      <c r="C251" s="1">
        <v>36</v>
      </c>
      <c r="D251" s="1">
        <f>Estação!D334</f>
        <v>25.19</v>
      </c>
      <c r="E251" s="1">
        <f>Estação!E334</f>
        <v>0.28999999999999998</v>
      </c>
      <c r="F251" s="1">
        <f>Estação!F334</f>
        <v>1.47</v>
      </c>
      <c r="G251" s="1">
        <f>Estação!G334</f>
        <v>1.21</v>
      </c>
      <c r="H251" s="1">
        <f>Estação!H334</f>
        <v>2.68</v>
      </c>
      <c r="I251" s="1">
        <f>Estação!I334</f>
        <v>1.28</v>
      </c>
      <c r="J251" s="1">
        <f>Estação!J334</f>
        <v>15</v>
      </c>
      <c r="K251" s="106"/>
      <c r="L251" s="1">
        <f>Estação!L334</f>
        <v>29</v>
      </c>
      <c r="M251" s="1">
        <f>Estação!M334</f>
        <v>64.3</v>
      </c>
      <c r="N251" s="1">
        <f>Estação!N334</f>
        <v>1013.1</v>
      </c>
      <c r="O251" s="1">
        <f>Estação!O334</f>
        <v>649</v>
      </c>
      <c r="P251" s="1">
        <f>Estação!P334</f>
        <v>3.62</v>
      </c>
      <c r="Q251" s="1">
        <f>Estação!Q334</f>
        <v>57.34</v>
      </c>
      <c r="R251" s="1">
        <f>Estação!R334</f>
        <v>0</v>
      </c>
    </row>
    <row r="252" spans="1:18">
      <c r="A252" s="22">
        <v>44115.416678240741</v>
      </c>
      <c r="B252" s="1">
        <f>Estação!C335</f>
        <v>25.9</v>
      </c>
      <c r="C252" s="1">
        <v>36</v>
      </c>
      <c r="D252" s="1">
        <f>Estação!D335</f>
        <v>25.59</v>
      </c>
      <c r="E252" s="1">
        <f>Estação!E335</f>
        <v>0.28999999999999998</v>
      </c>
      <c r="F252" s="1">
        <f>Estação!F335</f>
        <v>1.38</v>
      </c>
      <c r="G252" s="1">
        <f>Estação!G335</f>
        <v>1.04</v>
      </c>
      <c r="H252" s="1">
        <f>Estação!H335</f>
        <v>2.42</v>
      </c>
      <c r="I252" s="1">
        <f>Estação!I335</f>
        <v>1.44</v>
      </c>
      <c r="J252" s="1">
        <f>Estação!J335</f>
        <v>16</v>
      </c>
      <c r="K252" s="106"/>
      <c r="L252" s="1">
        <f>Estação!L335</f>
        <v>29.6</v>
      </c>
      <c r="M252" s="1">
        <f>Estação!M335</f>
        <v>60.9</v>
      </c>
      <c r="N252" s="1">
        <f>Estação!N335</f>
        <v>1013.2</v>
      </c>
      <c r="O252" s="1">
        <f>Estação!O335</f>
        <v>776</v>
      </c>
      <c r="P252" s="1">
        <f>Estação!P335</f>
        <v>3.25</v>
      </c>
      <c r="Q252" s="1">
        <f>Estação!Q335</f>
        <v>53.16</v>
      </c>
      <c r="R252" s="1">
        <f>Estação!R335</f>
        <v>0</v>
      </c>
    </row>
    <row r="253" spans="1:18">
      <c r="A253" s="22">
        <v>44115.458344907405</v>
      </c>
      <c r="B253" s="106"/>
      <c r="C253" s="1">
        <v>36</v>
      </c>
      <c r="D253" s="1">
        <f>Estação!D336</f>
        <v>26.968121</v>
      </c>
      <c r="E253" s="1">
        <f>Estação!E336</f>
        <v>0.27421600000000002</v>
      </c>
      <c r="F253" s="1">
        <f>Estação!F336</f>
        <v>1.331793</v>
      </c>
      <c r="G253" s="1">
        <f>Estação!G336</f>
        <v>0.83368699999999996</v>
      </c>
      <c r="H253" s="1">
        <f>Estação!H336</f>
        <v>2.1654800000000001</v>
      </c>
      <c r="I253" s="1">
        <f>Estação!I336</f>
        <v>1.0692360000000001</v>
      </c>
      <c r="J253" s="1">
        <f>Estação!J336</f>
        <v>18</v>
      </c>
      <c r="K253" s="106"/>
      <c r="L253" s="106"/>
      <c r="M253" s="106"/>
      <c r="N253" s="106"/>
      <c r="O253" s="106"/>
      <c r="P253" s="106"/>
      <c r="Q253" s="106"/>
      <c r="R253" s="106"/>
    </row>
    <row r="254" spans="1:18">
      <c r="A254" s="22">
        <v>44115.500011574077</v>
      </c>
      <c r="B254" s="106"/>
      <c r="C254" s="1">
        <v>36</v>
      </c>
      <c r="D254" s="1">
        <f>Estação!D337</f>
        <v>26.484787000000001</v>
      </c>
      <c r="E254" s="1">
        <f>Estação!E337</f>
        <v>0.28370200000000001</v>
      </c>
      <c r="F254" s="1">
        <f>Estação!F337</f>
        <v>1.385788</v>
      </c>
      <c r="G254" s="1">
        <f>Estação!G337</f>
        <v>0.61676399999999998</v>
      </c>
      <c r="H254" s="1">
        <f>Estação!H337</f>
        <v>2.0025520000000001</v>
      </c>
      <c r="I254" s="1">
        <f>Estação!I337</f>
        <v>1.104128</v>
      </c>
      <c r="J254" s="1">
        <f>Estação!J337</f>
        <v>19</v>
      </c>
      <c r="K254" s="106"/>
      <c r="L254" s="106"/>
      <c r="M254" s="106"/>
      <c r="N254" s="106"/>
      <c r="O254" s="106"/>
      <c r="P254" s="106"/>
      <c r="Q254" s="106"/>
      <c r="R254" s="106"/>
    </row>
    <row r="255" spans="1:18">
      <c r="A255" s="22">
        <v>44115.541678240741</v>
      </c>
      <c r="B255" s="106"/>
      <c r="C255" s="1">
        <v>36</v>
      </c>
      <c r="D255" s="1">
        <f>Estação!D338</f>
        <v>25.160339</v>
      </c>
      <c r="E255" s="1">
        <f>Estação!E338</f>
        <v>0.26957999999999999</v>
      </c>
      <c r="F255" s="1">
        <f>Estação!F338</f>
        <v>1.3880209999999999</v>
      </c>
      <c r="G255" s="1">
        <f>Estação!G338</f>
        <v>0.45014199999999999</v>
      </c>
      <c r="H255" s="1">
        <f>Estação!H338</f>
        <v>1.8381639999999999</v>
      </c>
      <c r="I255" s="1">
        <f>Estação!I338</f>
        <v>2.331979</v>
      </c>
      <c r="J255" s="1">
        <f>Estação!J338</f>
        <v>24</v>
      </c>
      <c r="K255" s="106"/>
      <c r="L255" s="106"/>
      <c r="M255" s="106"/>
      <c r="N255" s="106"/>
      <c r="O255" s="106"/>
      <c r="P255" s="106"/>
      <c r="Q255" s="106"/>
      <c r="R255" s="106"/>
    </row>
    <row r="256" spans="1:18">
      <c r="A256" s="22">
        <v>44115.583344907405</v>
      </c>
      <c r="B256" s="106"/>
      <c r="C256" s="1">
        <v>36</v>
      </c>
      <c r="D256" s="1">
        <f>Estação!D339</f>
        <v>23.802036000000001</v>
      </c>
      <c r="E256" s="1">
        <f>Estação!E339</f>
        <v>0.28173500000000001</v>
      </c>
      <c r="F256" s="1">
        <f>Estação!F339</f>
        <v>1.2391669999999999</v>
      </c>
      <c r="G256" s="1">
        <f>Estação!G339</f>
        <v>0.72392999999999996</v>
      </c>
      <c r="H256" s="1">
        <f>Estação!H339</f>
        <v>1.963098</v>
      </c>
      <c r="I256" s="1">
        <f>Estação!I339</f>
        <v>1.49752</v>
      </c>
      <c r="J256" s="1">
        <f>Estação!J339</f>
        <v>19</v>
      </c>
      <c r="K256" s="106"/>
      <c r="L256" s="106"/>
      <c r="M256" s="106"/>
      <c r="N256" s="106"/>
      <c r="O256" s="106"/>
      <c r="P256" s="106"/>
      <c r="Q256" s="106"/>
      <c r="R256" s="106"/>
    </row>
    <row r="257" spans="1:18">
      <c r="A257" s="22">
        <v>44115.625011574077</v>
      </c>
      <c r="B257" s="106"/>
      <c r="C257" s="1">
        <v>36</v>
      </c>
      <c r="D257" s="1">
        <f>Estação!D340</f>
        <v>22.863792</v>
      </c>
      <c r="E257" s="1">
        <f>Estação!E340</f>
        <v>0.293101</v>
      </c>
      <c r="F257" s="1">
        <f>Estação!F340</f>
        <v>1.2540480000000001</v>
      </c>
      <c r="G257" s="1">
        <f>Estação!G340</f>
        <v>0.57984000000000002</v>
      </c>
      <c r="H257" s="1">
        <f>Estação!H340</f>
        <v>1.8338890000000001</v>
      </c>
      <c r="I257" s="1">
        <f>Estação!I340</f>
        <v>0.77783599999999997</v>
      </c>
      <c r="J257" s="1">
        <f>Estação!J340</f>
        <v>18</v>
      </c>
      <c r="K257" s="106"/>
      <c r="L257" s="106"/>
      <c r="M257" s="106"/>
      <c r="N257" s="106"/>
      <c r="O257" s="106"/>
      <c r="P257" s="106"/>
      <c r="Q257" s="106"/>
      <c r="R257" s="106"/>
    </row>
    <row r="258" spans="1:18">
      <c r="A258" s="22">
        <v>44115.666678240741</v>
      </c>
      <c r="B258" s="106"/>
      <c r="C258" s="1">
        <v>36</v>
      </c>
      <c r="D258" s="1">
        <f>Estação!D341</f>
        <v>21.847265</v>
      </c>
      <c r="E258" s="1">
        <f>Estação!E341</f>
        <v>0.28065000000000001</v>
      </c>
      <c r="F258" s="1">
        <f>Estação!F341</f>
        <v>1.1121650000000001</v>
      </c>
      <c r="G258" s="1">
        <f>Estação!G341</f>
        <v>0.75567799999999996</v>
      </c>
      <c r="H258" s="1">
        <f>Estação!H341</f>
        <v>1.8678429999999999</v>
      </c>
      <c r="I258" s="1">
        <f>Estação!I341</f>
        <v>0.85108499999999998</v>
      </c>
      <c r="J258" s="1">
        <f>Estação!J341</f>
        <v>17</v>
      </c>
      <c r="K258" s="106"/>
      <c r="L258" s="106"/>
      <c r="M258" s="106"/>
      <c r="N258" s="106"/>
      <c r="O258" s="106"/>
      <c r="P258" s="106"/>
      <c r="Q258" s="106"/>
      <c r="R258" s="106"/>
    </row>
    <row r="259" spans="1:18">
      <c r="A259" s="22">
        <v>44115.708344907405</v>
      </c>
      <c r="B259" s="106"/>
      <c r="C259" s="1">
        <v>36</v>
      </c>
      <c r="D259" s="1">
        <f>Estação!D342</f>
        <v>22.182133</v>
      </c>
      <c r="E259" s="1">
        <f>Estação!E342</f>
        <v>0.30195</v>
      </c>
      <c r="F259" s="1">
        <f>Estação!F342</f>
        <v>1.3306629999999999</v>
      </c>
      <c r="G259" s="1">
        <f>Estação!G342</f>
        <v>0.821654</v>
      </c>
      <c r="H259" s="1">
        <f>Estação!H342</f>
        <v>2.152317</v>
      </c>
      <c r="I259" s="1">
        <f>Estação!I342</f>
        <v>2.128193</v>
      </c>
      <c r="J259" s="1">
        <f>Estação!J342</f>
        <v>25</v>
      </c>
      <c r="K259" s="106"/>
      <c r="L259" s="106"/>
      <c r="M259" s="106"/>
      <c r="N259" s="106"/>
      <c r="O259" s="106"/>
      <c r="P259" s="106"/>
      <c r="Q259" s="106"/>
      <c r="R259" s="106"/>
    </row>
    <row r="260" spans="1:18">
      <c r="A260" s="22">
        <v>44115.750011574077</v>
      </c>
      <c r="B260" s="106"/>
      <c r="C260" s="1">
        <v>36</v>
      </c>
      <c r="D260" s="1">
        <f>Estação!D343</f>
        <v>20.817902</v>
      </c>
      <c r="E260" s="1">
        <f>Estação!E343</f>
        <v>0.303699</v>
      </c>
      <c r="F260" s="1">
        <f>Estação!F343</f>
        <v>1.165087</v>
      </c>
      <c r="G260" s="1">
        <f>Estação!G343</f>
        <v>1.9503550000000001</v>
      </c>
      <c r="H260" s="1">
        <f>Estação!H343</f>
        <v>3.1154419999999998</v>
      </c>
      <c r="I260" s="1">
        <f>Estação!I343</f>
        <v>1.523949</v>
      </c>
      <c r="J260" s="1">
        <f>Estação!J343</f>
        <v>24</v>
      </c>
      <c r="K260" s="106"/>
      <c r="L260" s="106"/>
      <c r="M260" s="106"/>
      <c r="N260" s="106"/>
      <c r="O260" s="106"/>
      <c r="P260" s="106"/>
      <c r="Q260" s="106"/>
      <c r="R260" s="106"/>
    </row>
    <row r="261" spans="1:18">
      <c r="A261" s="22">
        <v>44115.791678240741</v>
      </c>
      <c r="B261" s="106"/>
      <c r="C261" s="1">
        <v>36</v>
      </c>
      <c r="D261" s="1">
        <f>Estação!D344</f>
        <v>19.307106000000001</v>
      </c>
      <c r="E261" s="1">
        <f>Estação!E344</f>
        <v>0.32843299999999997</v>
      </c>
      <c r="F261" s="1">
        <f>Estação!F344</f>
        <v>1.2618309999999999</v>
      </c>
      <c r="G261" s="1">
        <f>Estação!G344</f>
        <v>2.6694580000000001</v>
      </c>
      <c r="H261" s="1">
        <f>Estação!H344</f>
        <v>3.931289</v>
      </c>
      <c r="I261" s="1">
        <f>Estação!I344</f>
        <v>2.3500909999999999</v>
      </c>
      <c r="J261" s="1">
        <f>Estação!J344</f>
        <v>26</v>
      </c>
      <c r="K261" s="106"/>
      <c r="L261" s="106"/>
      <c r="M261" s="106"/>
      <c r="N261" s="106"/>
      <c r="O261" s="106"/>
      <c r="P261" s="106"/>
      <c r="Q261" s="106"/>
      <c r="R261" s="106"/>
    </row>
    <row r="262" spans="1:18">
      <c r="A262" s="22">
        <v>44115.833344907405</v>
      </c>
      <c r="B262" s="106"/>
      <c r="C262" s="1">
        <v>36</v>
      </c>
      <c r="D262" s="1">
        <f>Estação!D345</f>
        <v>19.113385999999998</v>
      </c>
      <c r="E262" s="1">
        <f>Estação!E345</f>
        <v>0.297516</v>
      </c>
      <c r="F262" s="1">
        <f>Estação!F345</f>
        <v>1.0957619999999999</v>
      </c>
      <c r="G262" s="1">
        <f>Estação!G345</f>
        <v>2.8078319999999999</v>
      </c>
      <c r="H262" s="1">
        <f>Estação!H345</f>
        <v>3.903594</v>
      </c>
      <c r="I262" s="1">
        <f>Estação!I345</f>
        <v>1.7739750000000001</v>
      </c>
      <c r="J262" s="1">
        <f>Estação!J345</f>
        <v>25</v>
      </c>
      <c r="K262" s="106"/>
      <c r="L262" s="106"/>
      <c r="M262" s="106"/>
      <c r="N262" s="106"/>
      <c r="O262" s="106"/>
      <c r="P262" s="106"/>
      <c r="Q262" s="106"/>
      <c r="R262" s="106"/>
    </row>
    <row r="263" spans="1:18">
      <c r="A263" s="22">
        <v>44115.875011574077</v>
      </c>
      <c r="B263" s="106"/>
      <c r="C263" s="1">
        <v>36</v>
      </c>
      <c r="D263" s="1">
        <f>Estação!D346</f>
        <v>18.972296</v>
      </c>
      <c r="E263" s="1">
        <f>Estação!E346</f>
        <v>0.31571199999999999</v>
      </c>
      <c r="F263" s="1">
        <f>Estação!F346</f>
        <v>1.131473</v>
      </c>
      <c r="G263" s="1">
        <f>Estação!G346</f>
        <v>2.9577179999999998</v>
      </c>
      <c r="H263" s="1">
        <f>Estação!H346</f>
        <v>4.0891900000000003</v>
      </c>
      <c r="I263" s="1">
        <f>Estação!I346</f>
        <v>2.461484</v>
      </c>
      <c r="J263" s="1">
        <f>Estação!J346</f>
        <v>24</v>
      </c>
      <c r="K263" s="106"/>
      <c r="L263" s="106"/>
      <c r="M263" s="106"/>
      <c r="N263" s="106"/>
      <c r="O263" s="106"/>
      <c r="P263" s="106"/>
      <c r="Q263" s="106"/>
      <c r="R263" s="106"/>
    </row>
    <row r="264" spans="1:18">
      <c r="A264" s="22">
        <v>44115.916678240741</v>
      </c>
      <c r="B264" s="106"/>
      <c r="C264" s="1">
        <v>36</v>
      </c>
      <c r="D264" s="1">
        <f>Estação!D347</f>
        <v>20.797692999999999</v>
      </c>
      <c r="E264" s="1">
        <f>Estação!E347</f>
        <v>0.26840700000000001</v>
      </c>
      <c r="F264" s="1">
        <f>Estação!F347</f>
        <v>1.1202570000000001</v>
      </c>
      <c r="G264" s="1">
        <f>Estação!G347</f>
        <v>1.591917</v>
      </c>
      <c r="H264" s="1">
        <f>Estação!H347</f>
        <v>2.7121740000000001</v>
      </c>
      <c r="I264" s="1">
        <f>Estação!I347</f>
        <v>2.5595880000000002</v>
      </c>
      <c r="J264" s="1">
        <f>Estação!J347</f>
        <v>23</v>
      </c>
      <c r="K264" s="106"/>
      <c r="L264" s="106"/>
      <c r="M264" s="106"/>
      <c r="N264" s="106"/>
      <c r="O264" s="106"/>
      <c r="P264" s="106"/>
      <c r="Q264" s="106"/>
      <c r="R264" s="106"/>
    </row>
    <row r="265" spans="1:18">
      <c r="A265" s="22">
        <v>44115.958344907405</v>
      </c>
      <c r="B265" s="106"/>
      <c r="C265" s="1">
        <v>36</v>
      </c>
      <c r="D265" s="1">
        <f>Estação!D348</f>
        <v>19.796794999999999</v>
      </c>
      <c r="E265" s="1">
        <f>Estação!E348</f>
        <v>0.25974000000000003</v>
      </c>
      <c r="F265" s="1">
        <f>Estação!F348</f>
        <v>1.0075289999999999</v>
      </c>
      <c r="G265" s="1">
        <f>Estação!G348</f>
        <v>2.3347449999999998</v>
      </c>
      <c r="H265" s="1">
        <f>Estação!H348</f>
        <v>3.3422740000000002</v>
      </c>
      <c r="I265" s="1">
        <f>Estação!I348</f>
        <v>1.786716</v>
      </c>
      <c r="J265" s="1">
        <f>Estação!J348</f>
        <v>25</v>
      </c>
      <c r="K265" s="106"/>
      <c r="L265" s="106"/>
      <c r="M265" s="106"/>
      <c r="N265" s="106"/>
      <c r="O265" s="106"/>
      <c r="P265" s="106"/>
      <c r="Q265" s="106"/>
      <c r="R265" s="106"/>
    </row>
    <row r="266" spans="1:18">
      <c r="A266" s="22">
        <v>44116.000011574077</v>
      </c>
      <c r="B266" s="106"/>
      <c r="C266" s="1">
        <v>36</v>
      </c>
      <c r="D266" s="1">
        <f>Estação!D357</f>
        <v>22.874093999999999</v>
      </c>
      <c r="E266" s="1">
        <f>Estação!E357</f>
        <v>0.242872</v>
      </c>
      <c r="F266" s="1">
        <f>Estação!F357</f>
        <v>1.1584939999999999</v>
      </c>
      <c r="G266" s="1">
        <f>Estação!G357</f>
        <v>0.73588399999999998</v>
      </c>
      <c r="H266" s="1">
        <f>Estação!H357</f>
        <v>1.894379</v>
      </c>
      <c r="I266" s="1">
        <f>Estação!I357</f>
        <v>1.6273500000000001</v>
      </c>
      <c r="J266" s="1">
        <f>Estação!J357</f>
        <v>17</v>
      </c>
      <c r="K266" s="106"/>
      <c r="L266" s="106"/>
      <c r="M266" s="106"/>
      <c r="N266" s="106"/>
      <c r="O266" s="106"/>
      <c r="P266" s="106"/>
      <c r="Q266" s="106"/>
      <c r="R266" s="106"/>
    </row>
    <row r="267" spans="1:18">
      <c r="A267" s="22">
        <v>44116.041678240741</v>
      </c>
      <c r="B267" s="106"/>
      <c r="C267" s="1">
        <v>36</v>
      </c>
      <c r="D267" s="1">
        <f>Estação!D358</f>
        <v>22.247157999999999</v>
      </c>
      <c r="E267" s="1">
        <f>Estação!E358</f>
        <v>0.24945400000000001</v>
      </c>
      <c r="F267" s="1">
        <f>Estação!F358</f>
        <v>0.92353499999999999</v>
      </c>
      <c r="G267" s="1">
        <f>Estação!G358</f>
        <v>0.83379099999999995</v>
      </c>
      <c r="H267" s="1">
        <f>Estação!H358</f>
        <v>1.7573259999999999</v>
      </c>
      <c r="I267" s="1">
        <f>Estação!I358</f>
        <v>3.3774359999999999</v>
      </c>
      <c r="J267" s="1">
        <f>Estação!J358</f>
        <v>24</v>
      </c>
      <c r="K267" s="106"/>
      <c r="L267" s="106"/>
      <c r="M267" s="106"/>
      <c r="N267" s="106"/>
      <c r="O267" s="106"/>
      <c r="P267" s="106"/>
      <c r="Q267" s="106"/>
      <c r="R267" s="106"/>
    </row>
    <row r="268" spans="1:18">
      <c r="A268" s="22">
        <v>44116.083344907405</v>
      </c>
      <c r="B268" s="106"/>
      <c r="C268" s="1">
        <v>36</v>
      </c>
      <c r="D268" s="1">
        <f>Estação!D359</f>
        <v>21.038277000000001</v>
      </c>
      <c r="E268" s="1">
        <f>Estação!E359</f>
        <v>0.23213200000000001</v>
      </c>
      <c r="F268" s="1">
        <f>Estação!F359</f>
        <v>1.07755</v>
      </c>
      <c r="G268" s="1">
        <f>Estação!G359</f>
        <v>0.92884900000000004</v>
      </c>
      <c r="H268" s="1">
        <f>Estação!H359</f>
        <v>2.006399</v>
      </c>
      <c r="I268" s="1">
        <f>Estação!I359</f>
        <v>4.2517909999999999</v>
      </c>
      <c r="J268" s="1">
        <f>Estação!J359</f>
        <v>22</v>
      </c>
      <c r="K268" s="106"/>
      <c r="L268" s="106"/>
      <c r="M268" s="106"/>
      <c r="N268" s="106"/>
      <c r="O268" s="106"/>
      <c r="P268" s="106"/>
      <c r="Q268" s="106"/>
      <c r="R268" s="106"/>
    </row>
    <row r="269" spans="1:18">
      <c r="A269" s="22">
        <v>44116.125011574077</v>
      </c>
      <c r="B269" s="106"/>
      <c r="C269" s="1">
        <v>36</v>
      </c>
      <c r="D269" s="1">
        <f>Estação!D360</f>
        <v>22.910793000000002</v>
      </c>
      <c r="E269" s="1">
        <f>Estação!E360</f>
        <v>0.232963</v>
      </c>
      <c r="F269" s="1">
        <f>Estação!F360</f>
        <v>1.0220990000000001</v>
      </c>
      <c r="G269" s="1">
        <f>Estação!G360</f>
        <v>0.64117299999999999</v>
      </c>
      <c r="H269" s="1">
        <f>Estação!H360</f>
        <v>1.6632720000000001</v>
      </c>
      <c r="I269" s="1">
        <f>Estação!I360</f>
        <v>3.744567</v>
      </c>
      <c r="J269" s="1">
        <f>Estação!J360</f>
        <v>27</v>
      </c>
      <c r="K269" s="106"/>
      <c r="L269" s="106"/>
      <c r="M269" s="106"/>
      <c r="N269" s="106"/>
      <c r="O269" s="106"/>
      <c r="P269" s="106"/>
      <c r="Q269" s="106"/>
      <c r="R269" s="106"/>
    </row>
    <row r="270" spans="1:18">
      <c r="A270" s="22">
        <v>44116.166678240741</v>
      </c>
      <c r="B270" s="106"/>
      <c r="C270" s="1">
        <v>36</v>
      </c>
      <c r="D270" s="1">
        <f>Estação!D361</f>
        <v>11.753073000000001</v>
      </c>
      <c r="E270" s="1">
        <f>Estação!E361</f>
        <v>0.35097699999999998</v>
      </c>
      <c r="F270" s="1">
        <f>Estação!F361</f>
        <v>1.1463429999999999</v>
      </c>
      <c r="G270" s="1">
        <f>Estação!G361</f>
        <v>3.2522350000000002</v>
      </c>
      <c r="H270" s="1">
        <f>Estação!H361</f>
        <v>4.3985770000000004</v>
      </c>
      <c r="I270" s="1">
        <f>Estação!I361</f>
        <v>3.3327680000000002</v>
      </c>
      <c r="J270" s="1">
        <f>Estação!J361</f>
        <v>25</v>
      </c>
      <c r="K270" s="106"/>
      <c r="L270" s="106"/>
      <c r="M270" s="106"/>
      <c r="N270" s="106"/>
      <c r="O270" s="106"/>
      <c r="P270" s="106"/>
      <c r="Q270" s="106"/>
      <c r="R270" s="106"/>
    </row>
    <row r="271" spans="1:18">
      <c r="A271" s="22">
        <v>44116.208344907405</v>
      </c>
      <c r="B271" s="106"/>
      <c r="C271" s="1">
        <v>36</v>
      </c>
      <c r="D271" s="1">
        <f>Estação!D362</f>
        <v>11.410276</v>
      </c>
      <c r="E271" s="1">
        <f>Estação!E362</f>
        <v>0.42226000000000002</v>
      </c>
      <c r="F271" s="1">
        <f>Estação!F362</f>
        <v>0.998722</v>
      </c>
      <c r="G271" s="1">
        <f>Estação!G362</f>
        <v>5.0471719999999998</v>
      </c>
      <c r="H271" s="1">
        <f>Estação!H362</f>
        <v>6.0458939999999997</v>
      </c>
      <c r="I271" s="1">
        <f>Estação!I362</f>
        <v>4.3164470000000001</v>
      </c>
      <c r="J271" s="1">
        <f>Estação!J362</f>
        <v>39</v>
      </c>
      <c r="K271" s="106"/>
      <c r="L271" s="106"/>
      <c r="M271" s="106"/>
      <c r="N271" s="106"/>
      <c r="O271" s="106"/>
      <c r="P271" s="106"/>
      <c r="Q271" s="106"/>
      <c r="R271" s="106"/>
    </row>
    <row r="272" spans="1:18">
      <c r="A272" s="22">
        <v>44116.250011574077</v>
      </c>
      <c r="B272" s="106"/>
      <c r="C272" s="1">
        <v>36</v>
      </c>
      <c r="D272" s="1">
        <f>Estação!D363</f>
        <v>10.735393999999999</v>
      </c>
      <c r="E272" s="1">
        <f>Estação!E363</f>
        <v>0.41993599999999998</v>
      </c>
      <c r="F272" s="1">
        <f>Estação!F363</f>
        <v>1.551898</v>
      </c>
      <c r="G272" s="1">
        <f>Estação!G363</f>
        <v>6.7640840000000004</v>
      </c>
      <c r="H272" s="1">
        <f>Estação!H363</f>
        <v>8.315982</v>
      </c>
      <c r="I272" s="1">
        <f>Estação!I363</f>
        <v>3.6418729999999999</v>
      </c>
      <c r="J272" s="1">
        <f>Estação!J363</f>
        <v>43</v>
      </c>
      <c r="K272" s="106"/>
      <c r="L272" s="106"/>
      <c r="M272" s="106"/>
      <c r="N272" s="106"/>
      <c r="O272" s="106"/>
      <c r="P272" s="106"/>
      <c r="Q272" s="106"/>
      <c r="R272" s="106"/>
    </row>
    <row r="273" spans="1:18">
      <c r="A273" s="22">
        <v>44116.291678240741</v>
      </c>
      <c r="B273" s="106"/>
      <c r="C273" s="1">
        <v>36</v>
      </c>
      <c r="D273" s="1">
        <f>Estação!D364</f>
        <v>18.175079</v>
      </c>
      <c r="E273" s="1">
        <f>Estação!E364</f>
        <v>0.41283599999999998</v>
      </c>
      <c r="F273" s="1">
        <f>Estação!F364</f>
        <v>2.392954</v>
      </c>
      <c r="G273" s="1">
        <f>Estação!G364</f>
        <v>5.5967659999999997</v>
      </c>
      <c r="H273" s="1">
        <f>Estação!H364</f>
        <v>7.989719</v>
      </c>
      <c r="I273" s="1">
        <f>Estação!I364</f>
        <v>3.7946469999999999</v>
      </c>
      <c r="J273" s="1">
        <f>Estação!J364</f>
        <v>50</v>
      </c>
      <c r="K273" s="106"/>
      <c r="L273" s="106"/>
      <c r="M273" s="106"/>
      <c r="N273" s="106"/>
      <c r="O273" s="106"/>
      <c r="P273" s="106"/>
      <c r="Q273" s="106"/>
      <c r="R273" s="106"/>
    </row>
    <row r="274" spans="1:18">
      <c r="A274" s="22">
        <v>44116.333344907405</v>
      </c>
      <c r="B274" s="106"/>
      <c r="C274" s="1">
        <v>36</v>
      </c>
      <c r="D274" s="1">
        <f>Estação!D365</f>
        <v>22.134926</v>
      </c>
      <c r="E274" s="1">
        <f>Estação!E365</f>
        <v>0.25351099999999999</v>
      </c>
      <c r="F274" s="1">
        <f>Estação!F365</f>
        <v>2.1484450000000002</v>
      </c>
      <c r="G274" s="1">
        <f>Estação!G365</f>
        <v>3.527523</v>
      </c>
      <c r="H274" s="1">
        <f>Estação!H365</f>
        <v>5.6759680000000001</v>
      </c>
      <c r="I274" s="1">
        <f>Estação!I365</f>
        <v>2.804176</v>
      </c>
      <c r="J274" s="1">
        <f>Estação!J365</f>
        <v>33</v>
      </c>
      <c r="K274" s="106"/>
      <c r="L274" s="106"/>
      <c r="M274" s="106"/>
      <c r="N274" s="106"/>
      <c r="O274" s="106"/>
      <c r="P274" s="106"/>
      <c r="Q274" s="106"/>
      <c r="R274" s="106"/>
    </row>
    <row r="275" spans="1:18">
      <c r="A275" s="22">
        <v>44116.375011574077</v>
      </c>
      <c r="B275" s="106"/>
      <c r="C275" s="1">
        <v>36</v>
      </c>
      <c r="D275" s="1">
        <f>Estação!D366</f>
        <v>25.551537</v>
      </c>
      <c r="E275" s="1">
        <f>Estação!E366</f>
        <v>0.22326699999999999</v>
      </c>
      <c r="F275" s="1">
        <f>Estação!F366</f>
        <v>1.4832510000000001</v>
      </c>
      <c r="G275" s="1">
        <f>Estação!G366</f>
        <v>0.97490100000000002</v>
      </c>
      <c r="H275" s="1">
        <f>Estação!H366</f>
        <v>2.4581520000000001</v>
      </c>
      <c r="I275" s="1">
        <f>Estação!I366</f>
        <v>2.5167079999999999</v>
      </c>
      <c r="J275" s="1">
        <f>Estação!J366</f>
        <v>28</v>
      </c>
      <c r="K275" s="106"/>
      <c r="L275" s="106"/>
      <c r="M275" s="106"/>
      <c r="N275" s="106"/>
      <c r="O275" s="106"/>
      <c r="P275" s="106"/>
      <c r="Q275" s="106"/>
      <c r="R275" s="106"/>
    </row>
    <row r="276" spans="1:18">
      <c r="A276" s="22">
        <v>44116.416678240741</v>
      </c>
      <c r="B276" s="106"/>
      <c r="C276" s="1">
        <v>36</v>
      </c>
      <c r="D276" s="1">
        <f>Estação!D367</f>
        <v>24.923881999999999</v>
      </c>
      <c r="E276" s="1">
        <f>Estação!E367</f>
        <v>0.21743299999999999</v>
      </c>
      <c r="F276" s="1">
        <f>Estação!F367</f>
        <v>1.3101780000000001</v>
      </c>
      <c r="G276" s="1">
        <f>Estação!G367</f>
        <v>1.195506</v>
      </c>
      <c r="H276" s="1">
        <f>Estação!H367</f>
        <v>2.505684</v>
      </c>
      <c r="I276" s="1">
        <f>Estação!I367</f>
        <v>2.4528430000000001</v>
      </c>
      <c r="J276" s="1">
        <f>Estação!J367</f>
        <v>22</v>
      </c>
      <c r="K276" s="106"/>
      <c r="L276" s="106"/>
      <c r="M276" s="106"/>
      <c r="N276" s="106"/>
      <c r="O276" s="106"/>
      <c r="P276" s="106"/>
      <c r="Q276" s="106"/>
      <c r="R276" s="106"/>
    </row>
    <row r="277" spans="1:18">
      <c r="A277" s="22">
        <v>44116.458344907405</v>
      </c>
      <c r="B277" s="106"/>
      <c r="C277" s="1">
        <v>36</v>
      </c>
      <c r="D277" s="1">
        <f>Estação!D368</f>
        <v>27.650589</v>
      </c>
      <c r="E277" s="1">
        <f>Estação!E368</f>
        <v>0.21596399999999999</v>
      </c>
      <c r="F277" s="1">
        <f>Estação!F368</f>
        <v>1.479935</v>
      </c>
      <c r="G277" s="1">
        <f>Estação!G368</f>
        <v>0.97016000000000002</v>
      </c>
      <c r="H277" s="1">
        <f>Estação!H368</f>
        <v>2.450094</v>
      </c>
      <c r="I277" s="1">
        <f>Estação!I368</f>
        <v>2.8719079999999999</v>
      </c>
      <c r="J277" s="1">
        <f>Estação!J368</f>
        <v>17</v>
      </c>
      <c r="K277" s="106"/>
      <c r="L277" s="106"/>
      <c r="M277" s="106"/>
      <c r="N277" s="106"/>
      <c r="O277" s="106"/>
      <c r="P277" s="106"/>
      <c r="Q277" s="106"/>
      <c r="R277" s="106"/>
    </row>
    <row r="278" spans="1:18">
      <c r="A278" s="22">
        <v>44116.500011574077</v>
      </c>
      <c r="B278" s="106"/>
      <c r="C278" s="1">
        <v>36</v>
      </c>
      <c r="D278" s="1">
        <f>Estação!D369</f>
        <v>26.062290000000001</v>
      </c>
      <c r="E278" s="1">
        <f>Estação!E369</f>
        <v>0.24448900000000001</v>
      </c>
      <c r="F278" s="1">
        <f>Estação!F369</f>
        <v>1.307776</v>
      </c>
      <c r="G278" s="1">
        <f>Estação!G369</f>
        <v>0.74575100000000005</v>
      </c>
      <c r="H278" s="1">
        <f>Estação!H369</f>
        <v>2.0535269999999999</v>
      </c>
      <c r="I278" s="1">
        <f>Estação!I369</f>
        <v>2.530224</v>
      </c>
      <c r="J278" s="1">
        <f>Estação!J369</f>
        <v>21</v>
      </c>
      <c r="K278" s="106"/>
      <c r="L278" s="106"/>
      <c r="M278" s="106"/>
      <c r="N278" s="106"/>
      <c r="O278" s="106"/>
      <c r="P278" s="106"/>
      <c r="Q278" s="106"/>
      <c r="R278" s="106"/>
    </row>
    <row r="279" spans="1:18">
      <c r="A279" s="22">
        <v>44116.541678240741</v>
      </c>
      <c r="B279" s="106"/>
      <c r="C279" s="1">
        <v>36</v>
      </c>
      <c r="D279" s="1">
        <f>Estação!D370</f>
        <v>23.680973000000002</v>
      </c>
      <c r="E279" s="1">
        <f>Estação!E370</f>
        <v>0.244088</v>
      </c>
      <c r="F279" s="1">
        <f>Estação!F370</f>
        <v>1.4595530000000001</v>
      </c>
      <c r="G279" s="1">
        <f>Estação!G370</f>
        <v>0.65797099999999997</v>
      </c>
      <c r="H279" s="1">
        <f>Estação!H370</f>
        <v>2.1175250000000001</v>
      </c>
      <c r="I279" s="1">
        <f>Estação!I370</f>
        <v>2.7040519999999999</v>
      </c>
      <c r="J279" s="1">
        <f>Estação!J370</f>
        <v>21</v>
      </c>
      <c r="K279" s="106"/>
      <c r="L279" s="106"/>
      <c r="M279" s="106"/>
      <c r="N279" s="106"/>
      <c r="O279" s="106"/>
      <c r="P279" s="106"/>
      <c r="Q279" s="106"/>
      <c r="R279" s="106"/>
    </row>
    <row r="280" spans="1:18">
      <c r="A280" s="22">
        <v>44116.583344907405</v>
      </c>
      <c r="B280" s="106"/>
      <c r="C280" s="1">
        <v>36</v>
      </c>
      <c r="D280" s="1">
        <f>Estação!D371</f>
        <v>23.618781999999999</v>
      </c>
      <c r="E280" s="1">
        <f>Estação!E371</f>
        <v>0.22709499999999999</v>
      </c>
      <c r="F280" s="1">
        <f>Estação!F371</f>
        <v>1.3678060000000001</v>
      </c>
      <c r="G280" s="1">
        <f>Estação!G371</f>
        <v>0.84572700000000001</v>
      </c>
      <c r="H280" s="1">
        <f>Estação!H371</f>
        <v>2.2135319999999998</v>
      </c>
      <c r="I280" s="1">
        <f>Estação!I371</f>
        <v>2.8300299999999998</v>
      </c>
      <c r="J280" s="1">
        <f>Estação!J371</f>
        <v>19</v>
      </c>
      <c r="K280" s="106"/>
      <c r="L280" s="106"/>
      <c r="M280" s="106"/>
      <c r="N280" s="106"/>
      <c r="O280" s="106"/>
      <c r="P280" s="106"/>
      <c r="Q280" s="106"/>
      <c r="R280" s="106"/>
    </row>
    <row r="281" spans="1:18">
      <c r="A281" s="22">
        <v>44116.625011574077</v>
      </c>
      <c r="B281" s="106"/>
      <c r="C281" s="1">
        <v>36</v>
      </c>
      <c r="D281" s="1">
        <f>Estação!D372</f>
        <v>23.184460000000001</v>
      </c>
      <c r="E281" s="1">
        <f>Estação!E372</f>
        <v>0.23607</v>
      </c>
      <c r="F281" s="1">
        <f>Estação!F372</f>
        <v>1.490043</v>
      </c>
      <c r="G281" s="1">
        <f>Estação!G372</f>
        <v>0.73802400000000001</v>
      </c>
      <c r="H281" s="1">
        <f>Estação!H372</f>
        <v>2.2280669999999998</v>
      </c>
      <c r="I281" s="1">
        <f>Estação!I372</f>
        <v>2.3788629999999999</v>
      </c>
      <c r="J281" s="1">
        <f>Estação!J372</f>
        <v>22</v>
      </c>
      <c r="K281" s="106"/>
      <c r="L281" s="106"/>
      <c r="M281" s="106"/>
      <c r="N281" s="106"/>
      <c r="O281" s="106"/>
      <c r="P281" s="106"/>
      <c r="Q281" s="106"/>
      <c r="R281" s="106"/>
    </row>
    <row r="282" spans="1:18">
      <c r="A282" s="22">
        <v>44116.666678240741</v>
      </c>
      <c r="B282" s="106"/>
      <c r="C282" s="1">
        <v>36</v>
      </c>
      <c r="D282" s="1">
        <f>Estação!D373</f>
        <v>22.051136</v>
      </c>
      <c r="E282" s="1">
        <f>Estação!E373</f>
        <v>0.238397</v>
      </c>
      <c r="F282" s="1">
        <f>Estação!F373</f>
        <v>1.263558</v>
      </c>
      <c r="G282" s="1">
        <f>Estação!G373</f>
        <v>1.011137</v>
      </c>
      <c r="H282" s="1">
        <f>Estação!H373</f>
        <v>2.2746949999999999</v>
      </c>
      <c r="I282" s="1">
        <f>Estação!I373</f>
        <v>2.1819480000000002</v>
      </c>
      <c r="J282" s="1">
        <f>Estação!J373</f>
        <v>24</v>
      </c>
      <c r="K282" s="106"/>
      <c r="L282" s="106"/>
      <c r="M282" s="106"/>
      <c r="N282" s="106"/>
      <c r="O282" s="106"/>
      <c r="P282" s="106"/>
      <c r="Q282" s="106"/>
      <c r="R282" s="106"/>
    </row>
    <row r="283" spans="1:18">
      <c r="A283" s="22">
        <v>44116.708344907405</v>
      </c>
      <c r="B283" s="106"/>
      <c r="C283" s="1">
        <v>36</v>
      </c>
      <c r="D283" s="1">
        <f>Estação!D374</f>
        <v>21.581227999999999</v>
      </c>
      <c r="E283" s="1">
        <f>Estação!E374</f>
        <v>0.248698</v>
      </c>
      <c r="F283" s="1">
        <f>Estação!F374</f>
        <v>1.171672</v>
      </c>
      <c r="G283" s="1">
        <f>Estação!G374</f>
        <v>0.95607600000000004</v>
      </c>
      <c r="H283" s="1">
        <f>Estação!H374</f>
        <v>2.127748</v>
      </c>
      <c r="I283" s="1">
        <f>Estação!I374</f>
        <v>3.8061889999999998</v>
      </c>
      <c r="J283" s="1">
        <f>Estação!J374</f>
        <v>26</v>
      </c>
      <c r="K283" s="106"/>
      <c r="L283" s="106"/>
      <c r="M283" s="106"/>
      <c r="N283" s="106"/>
      <c r="O283" s="106"/>
      <c r="P283" s="106"/>
      <c r="Q283" s="106"/>
      <c r="R283" s="106"/>
    </row>
    <row r="284" spans="1:18">
      <c r="A284" s="22">
        <v>44116.750011574077</v>
      </c>
      <c r="B284" s="106"/>
      <c r="C284" s="1">
        <v>36</v>
      </c>
      <c r="D284" s="1">
        <f>Estação!D375</f>
        <v>20.331742999999999</v>
      </c>
      <c r="E284" s="1">
        <f>Estação!E375</f>
        <v>0.23573</v>
      </c>
      <c r="F284" s="1">
        <f>Estação!F375</f>
        <v>1.239668</v>
      </c>
      <c r="G284" s="1">
        <f>Estação!G375</f>
        <v>1.5869260000000001</v>
      </c>
      <c r="H284" s="1">
        <f>Estação!H375</f>
        <v>2.8265929999999999</v>
      </c>
      <c r="I284" s="1">
        <f>Estação!I375</f>
        <v>2.7259030000000002</v>
      </c>
      <c r="J284" s="1">
        <f>Estação!J375</f>
        <v>29</v>
      </c>
      <c r="K284" s="106"/>
      <c r="L284" s="106"/>
      <c r="M284" s="106"/>
      <c r="N284" s="106"/>
      <c r="O284" s="106"/>
      <c r="P284" s="106"/>
      <c r="Q284" s="106"/>
      <c r="R284" s="106"/>
    </row>
    <row r="285" spans="1:18">
      <c r="A285" s="22">
        <v>44116.791678240741</v>
      </c>
      <c r="B285" s="106"/>
      <c r="C285" s="1">
        <v>36</v>
      </c>
      <c r="D285" s="1">
        <f>Estação!D376</f>
        <v>21.824089000000001</v>
      </c>
      <c r="E285" s="1">
        <f>Estação!E376</f>
        <v>0.234537</v>
      </c>
      <c r="F285" s="1">
        <f>Estação!F376</f>
        <v>1.153966</v>
      </c>
      <c r="G285" s="1">
        <f>Estação!G376</f>
        <v>2.523301</v>
      </c>
      <c r="H285" s="1">
        <f>Estação!H376</f>
        <v>3.6772680000000002</v>
      </c>
      <c r="I285" s="1">
        <f>Estação!I376</f>
        <v>3.519088</v>
      </c>
      <c r="J285" s="1">
        <f>Estação!J376</f>
        <v>28</v>
      </c>
      <c r="K285" s="106"/>
      <c r="L285" s="106"/>
      <c r="M285" s="106"/>
      <c r="N285" s="106"/>
      <c r="O285" s="106"/>
      <c r="P285" s="106"/>
      <c r="Q285" s="106"/>
      <c r="R285" s="106"/>
    </row>
    <row r="286" spans="1:18">
      <c r="A286" s="22">
        <v>44116.833344907405</v>
      </c>
      <c r="B286" s="106"/>
      <c r="C286" s="1">
        <v>36</v>
      </c>
      <c r="D286" s="1">
        <f>Estação!D377</f>
        <v>25.681640999999999</v>
      </c>
      <c r="E286" s="1">
        <f>Estação!E377</f>
        <v>0.235767</v>
      </c>
      <c r="F286" s="1">
        <f>Estação!F377</f>
        <v>1.1293070000000001</v>
      </c>
      <c r="G286" s="1">
        <f>Estação!G377</f>
        <v>1.8536140000000001</v>
      </c>
      <c r="H286" s="1">
        <f>Estação!H377</f>
        <v>2.9829210000000002</v>
      </c>
      <c r="I286" s="1">
        <f>Estação!I377</f>
        <v>3.583523</v>
      </c>
      <c r="J286" s="1">
        <f>Estação!J377</f>
        <v>28</v>
      </c>
      <c r="K286" s="106"/>
      <c r="L286" s="106"/>
      <c r="M286" s="106"/>
      <c r="N286" s="106"/>
      <c r="O286" s="106"/>
      <c r="P286" s="106"/>
      <c r="Q286" s="106"/>
      <c r="R286" s="106"/>
    </row>
    <row r="287" spans="1:18">
      <c r="A287" s="22">
        <v>44116.875011574077</v>
      </c>
      <c r="B287" s="106"/>
      <c r="C287" s="1">
        <v>36</v>
      </c>
      <c r="D287" s="1">
        <f>Estação!D378</f>
        <v>22.226295</v>
      </c>
      <c r="E287" s="1">
        <f>Estação!E378</f>
        <v>0.23654800000000001</v>
      </c>
      <c r="F287" s="1">
        <f>Estação!F378</f>
        <v>1.2708159999999999</v>
      </c>
      <c r="G287" s="1">
        <f>Estação!G378</f>
        <v>1.588913</v>
      </c>
      <c r="H287" s="1">
        <f>Estação!H378</f>
        <v>2.8597290000000002</v>
      </c>
      <c r="I287" s="1">
        <f>Estação!I378</f>
        <v>3.381211</v>
      </c>
      <c r="J287" s="1">
        <f>Estação!J378</f>
        <v>25</v>
      </c>
      <c r="K287" s="106"/>
      <c r="L287" s="106"/>
      <c r="M287" s="106"/>
      <c r="N287" s="106"/>
      <c r="O287" s="106"/>
      <c r="P287" s="106"/>
      <c r="Q287" s="106"/>
      <c r="R287" s="106"/>
    </row>
    <row r="288" spans="1:18">
      <c r="A288" s="22">
        <v>44116.916678240741</v>
      </c>
      <c r="B288" s="106"/>
      <c r="C288" s="1">
        <v>36</v>
      </c>
      <c r="D288" s="1">
        <f>Estação!D379</f>
        <v>22.691241999999999</v>
      </c>
      <c r="E288" s="1">
        <f>Estação!E379</f>
        <v>0.22892399999999999</v>
      </c>
      <c r="F288" s="1">
        <f>Estação!F379</f>
        <v>1.212456</v>
      </c>
      <c r="G288" s="1">
        <f>Estação!G379</f>
        <v>1.8589770000000001</v>
      </c>
      <c r="H288" s="1">
        <f>Estação!H379</f>
        <v>3.0714329999999999</v>
      </c>
      <c r="I288" s="1">
        <f>Estação!I379</f>
        <v>3.8071839999999999</v>
      </c>
      <c r="J288" s="1">
        <f>Estação!J379</f>
        <v>22</v>
      </c>
      <c r="K288" s="106"/>
      <c r="L288" s="106"/>
      <c r="M288" s="106"/>
      <c r="N288" s="106"/>
      <c r="O288" s="106"/>
      <c r="P288" s="106"/>
      <c r="Q288" s="106"/>
      <c r="R288" s="106"/>
    </row>
    <row r="289" spans="1:18">
      <c r="A289" s="22">
        <v>44116.958344907405</v>
      </c>
      <c r="B289" s="106"/>
      <c r="C289" s="1">
        <v>36</v>
      </c>
      <c r="D289" s="1">
        <f>Estação!D380</f>
        <v>23.874656999999999</v>
      </c>
      <c r="E289" s="1">
        <f>Estação!E380</f>
        <v>0.23982899999999999</v>
      </c>
      <c r="F289" s="1">
        <f>Estação!F380</f>
        <v>1.0082549999999999</v>
      </c>
      <c r="G289" s="1">
        <f>Estação!G380</f>
        <v>2.425891</v>
      </c>
      <c r="H289" s="1">
        <f>Estação!H380</f>
        <v>3.4341460000000001</v>
      </c>
      <c r="I289" s="1">
        <f>Estação!I380</f>
        <v>3.7649859999999999</v>
      </c>
      <c r="J289" s="1">
        <f>Estação!J380</f>
        <v>26</v>
      </c>
      <c r="K289" s="106"/>
      <c r="L289" s="106"/>
      <c r="M289" s="106"/>
      <c r="N289" s="106"/>
      <c r="O289" s="106"/>
      <c r="P289" s="106"/>
      <c r="Q289" s="106"/>
      <c r="R289" s="106"/>
    </row>
    <row r="290" spans="1:18">
      <c r="A290" s="22">
        <v>44117.000011574077</v>
      </c>
      <c r="B290" s="106"/>
      <c r="C290" s="1">
        <v>36</v>
      </c>
      <c r="D290" s="1">
        <f>Estação!D389</f>
        <v>30.479724999999998</v>
      </c>
      <c r="E290" s="1">
        <f>Estação!E389</f>
        <v>0.22262999999999999</v>
      </c>
      <c r="F290" s="1">
        <f>Estação!F389</f>
        <v>0.993062</v>
      </c>
      <c r="G290" s="1">
        <f>Estação!G389</f>
        <v>0.91864500000000004</v>
      </c>
      <c r="H290" s="1">
        <f>Estação!H389</f>
        <v>1.911707</v>
      </c>
      <c r="I290" s="1">
        <f>Estação!I389</f>
        <v>3.940553</v>
      </c>
      <c r="J290" s="1">
        <f>Estação!J389</f>
        <v>28</v>
      </c>
      <c r="K290" s="106"/>
      <c r="L290" s="106"/>
      <c r="M290" s="106"/>
      <c r="N290" s="106"/>
      <c r="O290" s="106"/>
      <c r="P290" s="106"/>
      <c r="Q290" s="106"/>
      <c r="R290" s="106"/>
    </row>
    <row r="291" spans="1:18">
      <c r="A291" s="22">
        <v>44117.041678240741</v>
      </c>
      <c r="B291" s="106"/>
      <c r="C291" s="1">
        <v>36</v>
      </c>
      <c r="D291" s="1">
        <f>Estação!D390</f>
        <v>27.611060999999999</v>
      </c>
      <c r="E291" s="1">
        <f>Estação!E390</f>
        <v>0.22661000000000001</v>
      </c>
      <c r="F291" s="1">
        <f>Estação!F390</f>
        <v>1.1672549999999999</v>
      </c>
      <c r="G291" s="1">
        <f>Estação!G390</f>
        <v>0.34227099999999999</v>
      </c>
      <c r="H291" s="1">
        <f>Estação!H390</f>
        <v>1.5095259999999999</v>
      </c>
      <c r="I291" s="1">
        <f>Estação!I390</f>
        <v>1.7828409999999999</v>
      </c>
      <c r="J291" s="1">
        <f>Estação!J390</f>
        <v>28</v>
      </c>
      <c r="K291" s="106"/>
      <c r="L291" s="106"/>
      <c r="M291" s="106"/>
      <c r="N291" s="106"/>
      <c r="O291" s="106"/>
      <c r="P291" s="106"/>
      <c r="Q291" s="106"/>
      <c r="R291" s="106"/>
    </row>
    <row r="292" spans="1:18">
      <c r="A292" s="22">
        <v>44117.083344907405</v>
      </c>
      <c r="B292" s="106"/>
      <c r="C292" s="1">
        <v>36</v>
      </c>
      <c r="D292" s="1">
        <f>Estação!D391</f>
        <v>29.900894000000001</v>
      </c>
      <c r="E292" s="1">
        <f>Estação!E391</f>
        <v>0.22895499999999999</v>
      </c>
      <c r="F292" s="1">
        <f>Estação!F391</f>
        <v>1.159206</v>
      </c>
      <c r="G292" s="1">
        <f>Estação!G391</f>
        <v>1.6320000000000001E-2</v>
      </c>
      <c r="H292" s="1">
        <f>Estação!H391</f>
        <v>1.1755260000000001</v>
      </c>
      <c r="I292" s="1">
        <f>Estação!I391</f>
        <v>2.3562639999999999</v>
      </c>
      <c r="J292" s="1">
        <f>Estação!J391</f>
        <v>26</v>
      </c>
      <c r="K292" s="106"/>
      <c r="L292" s="106"/>
      <c r="M292" s="106"/>
      <c r="N292" s="106"/>
      <c r="O292" s="106"/>
      <c r="P292" s="106"/>
      <c r="Q292" s="106"/>
      <c r="R292" s="106"/>
    </row>
    <row r="293" spans="1:18">
      <c r="A293" s="22">
        <v>44117.125011574077</v>
      </c>
      <c r="B293" s="106"/>
      <c r="C293" s="1">
        <v>36</v>
      </c>
      <c r="D293" s="1">
        <f>Estação!D392</f>
        <v>30.841370000000001</v>
      </c>
      <c r="E293" s="1">
        <f>Estação!E392</f>
        <v>0.21004300000000001</v>
      </c>
      <c r="F293" s="1">
        <f>Estação!F392</f>
        <v>0.99813099999999999</v>
      </c>
      <c r="G293" s="1">
        <f>Estação!G392</f>
        <v>0.15423600000000001</v>
      </c>
      <c r="H293" s="1">
        <f>Estação!H392</f>
        <v>1.1523680000000001</v>
      </c>
      <c r="I293" s="1">
        <f>Estação!I392</f>
        <v>1.3988389999999999</v>
      </c>
      <c r="J293" s="1">
        <f>Estação!J392</f>
        <v>30</v>
      </c>
      <c r="K293" s="106"/>
      <c r="L293" s="106"/>
      <c r="M293" s="106"/>
      <c r="N293" s="106"/>
      <c r="O293" s="106"/>
      <c r="P293" s="106"/>
      <c r="Q293" s="106"/>
      <c r="R293" s="106"/>
    </row>
    <row r="294" spans="1:18">
      <c r="A294" s="22">
        <v>44117.166678240741</v>
      </c>
      <c r="B294" s="106"/>
      <c r="C294" s="1">
        <v>36</v>
      </c>
      <c r="D294" s="1">
        <f>Estação!D393</f>
        <v>31.749645000000001</v>
      </c>
      <c r="E294" s="1">
        <f>Estação!E393</f>
        <v>0.218582</v>
      </c>
      <c r="F294" s="1">
        <f>Estação!F393</f>
        <v>1.1124579999999999</v>
      </c>
      <c r="G294" s="1">
        <f>Estação!G393</f>
        <v>2.4426E-2</v>
      </c>
      <c r="H294" s="1">
        <f>Estação!H393</f>
        <v>1.088033</v>
      </c>
      <c r="I294" s="1">
        <f>Estação!I393</f>
        <v>1.5608089999999999</v>
      </c>
      <c r="J294" s="1">
        <f>Estação!J393</f>
        <v>27</v>
      </c>
      <c r="K294" s="106"/>
      <c r="L294" s="106"/>
      <c r="M294" s="106"/>
      <c r="N294" s="106"/>
      <c r="O294" s="106"/>
      <c r="P294" s="106"/>
      <c r="Q294" s="106"/>
      <c r="R294" s="106"/>
    </row>
    <row r="295" spans="1:18">
      <c r="A295" s="22">
        <v>44117.208344907405</v>
      </c>
      <c r="B295" s="106"/>
      <c r="C295" s="1">
        <v>36</v>
      </c>
      <c r="D295" s="1">
        <f>Estação!D394</f>
        <v>27.170822000000001</v>
      </c>
      <c r="E295" s="1">
        <f>Estação!E394</f>
        <v>0.24009800000000001</v>
      </c>
      <c r="F295" s="1">
        <f>Estação!F394</f>
        <v>1.1189709999999999</v>
      </c>
      <c r="G295" s="1">
        <f>Estação!G394</f>
        <v>0.65146300000000001</v>
      </c>
      <c r="H295" s="1">
        <f>Estação!H394</f>
        <v>1.7704329999999999</v>
      </c>
      <c r="I295" s="1">
        <f>Estação!I394</f>
        <v>2.2901729999999998</v>
      </c>
      <c r="J295" s="1">
        <f>Estação!J394</f>
        <v>26</v>
      </c>
      <c r="K295" s="106"/>
      <c r="L295" s="106"/>
      <c r="M295" s="106"/>
      <c r="N295" s="106"/>
      <c r="O295" s="106"/>
      <c r="P295" s="106"/>
      <c r="Q295" s="106"/>
      <c r="R295" s="106"/>
    </row>
    <row r="296" spans="1:18">
      <c r="A296" s="22">
        <v>44117.250011574077</v>
      </c>
      <c r="B296" s="106"/>
      <c r="C296" s="1">
        <v>36</v>
      </c>
      <c r="D296" s="1">
        <f>Estação!D395</f>
        <v>23.625221</v>
      </c>
      <c r="E296" s="1">
        <f>Estação!E395</f>
        <v>0.26078800000000002</v>
      </c>
      <c r="F296" s="1">
        <f>Estação!F395</f>
        <v>1.1942870000000001</v>
      </c>
      <c r="G296" s="1">
        <f>Estação!G395</f>
        <v>3.4586130000000002</v>
      </c>
      <c r="H296" s="1">
        <f>Estação!H395</f>
        <v>4.6528999999999998</v>
      </c>
      <c r="I296" s="1">
        <f>Estação!I395</f>
        <v>1.9719850000000001</v>
      </c>
      <c r="J296" s="1">
        <f>Estação!J395</f>
        <v>28</v>
      </c>
      <c r="K296" s="106"/>
      <c r="L296" s="106"/>
      <c r="M296" s="106"/>
      <c r="N296" s="106"/>
      <c r="O296" s="106"/>
      <c r="P296" s="106"/>
      <c r="Q296" s="106"/>
      <c r="R296" s="106"/>
    </row>
    <row r="297" spans="1:18">
      <c r="A297" s="22">
        <v>44117.291678240741</v>
      </c>
      <c r="B297" s="106"/>
      <c r="C297" s="1">
        <v>36</v>
      </c>
      <c r="D297" s="1">
        <f>Estação!D396</f>
        <v>18.96698</v>
      </c>
      <c r="E297" s="1">
        <f>Estação!E396</f>
        <v>0.34675</v>
      </c>
      <c r="F297" s="1">
        <f>Estação!F396</f>
        <v>5.083234</v>
      </c>
      <c r="G297" s="1">
        <f>Estação!G396</f>
        <v>10.334028</v>
      </c>
      <c r="H297" s="1">
        <f>Estação!H396</f>
        <v>15.417261999999999</v>
      </c>
      <c r="I297" s="1">
        <f>Estação!I396</f>
        <v>2.5825629999999999</v>
      </c>
      <c r="J297" s="1">
        <f>Estação!J396</f>
        <v>48</v>
      </c>
      <c r="K297" s="106"/>
      <c r="L297" s="106"/>
      <c r="M297" s="106"/>
      <c r="N297" s="106"/>
      <c r="O297" s="106"/>
      <c r="P297" s="106"/>
      <c r="Q297" s="106"/>
      <c r="R297" s="106"/>
    </row>
    <row r="298" spans="1:18">
      <c r="A298" s="22">
        <v>44117.333344907405</v>
      </c>
      <c r="B298" s="106"/>
      <c r="C298" s="1">
        <v>36</v>
      </c>
      <c r="D298" s="1">
        <f>Estação!D397</f>
        <v>26.493637</v>
      </c>
      <c r="E298" s="1">
        <f>Estação!E397</f>
        <v>0.30340400000000001</v>
      </c>
      <c r="F298" s="1">
        <f>Estação!F397</f>
        <v>2.7108089999999998</v>
      </c>
      <c r="G298" s="1">
        <f>Estação!G397</f>
        <v>3.8712219999999999</v>
      </c>
      <c r="H298" s="1">
        <f>Estação!H397</f>
        <v>6.5820309999999997</v>
      </c>
      <c r="I298" s="1">
        <f>Estação!I397</f>
        <v>2.100994</v>
      </c>
      <c r="J298" s="1">
        <f>Estação!J397</f>
        <v>48</v>
      </c>
      <c r="K298" s="106"/>
      <c r="L298" s="106"/>
      <c r="M298" s="106"/>
      <c r="N298" s="106"/>
      <c r="O298" s="106"/>
      <c r="P298" s="106"/>
      <c r="Q298" s="106"/>
      <c r="R298" s="106"/>
    </row>
    <row r="299" spans="1:18">
      <c r="A299" s="22">
        <v>44117.375011574077</v>
      </c>
      <c r="B299" s="106"/>
      <c r="C299" s="1">
        <v>36</v>
      </c>
      <c r="D299" s="1">
        <f>Estação!D398</f>
        <v>30.615086000000002</v>
      </c>
      <c r="E299" s="1">
        <f>Estação!E398</f>
        <v>0.341084</v>
      </c>
      <c r="F299" s="1">
        <f>Estação!F398</f>
        <v>2.7042259999999998</v>
      </c>
      <c r="G299" s="1">
        <f>Estação!G398</f>
        <v>3.2857949999999998</v>
      </c>
      <c r="H299" s="1">
        <f>Estação!H398</f>
        <v>5.9900219999999997</v>
      </c>
      <c r="I299" s="1">
        <f>Estação!I398</f>
        <v>1.7352179999999999</v>
      </c>
      <c r="J299" s="1">
        <f>Estação!J398</f>
        <v>44</v>
      </c>
      <c r="K299" s="106"/>
      <c r="L299" s="106"/>
      <c r="M299" s="106"/>
      <c r="N299" s="106"/>
      <c r="O299" s="106"/>
      <c r="P299" s="106"/>
      <c r="Q299" s="106"/>
      <c r="R299" s="106"/>
    </row>
    <row r="300" spans="1:18">
      <c r="A300" s="22">
        <v>44117.416678240741</v>
      </c>
      <c r="B300" s="1">
        <f>Estação!C399</f>
        <v>26.7</v>
      </c>
      <c r="C300" s="1">
        <v>36</v>
      </c>
      <c r="D300" s="1">
        <f>Estação!D399</f>
        <v>33.08</v>
      </c>
      <c r="E300" s="118"/>
      <c r="F300" s="1">
        <f>Estação!F399</f>
        <v>1.96</v>
      </c>
      <c r="G300" s="1">
        <f>Estação!G399</f>
        <v>2.0299999999999998</v>
      </c>
      <c r="H300" s="1">
        <f>Estação!H399</f>
        <v>3.99</v>
      </c>
      <c r="I300" s="1">
        <f>Estação!I399</f>
        <v>3.16</v>
      </c>
      <c r="J300" s="1">
        <f>Estação!J399</f>
        <v>30</v>
      </c>
      <c r="K300" s="106"/>
      <c r="L300" s="1">
        <f>Estação!L399</f>
        <v>30</v>
      </c>
      <c r="M300" s="1">
        <f>Estação!M399</f>
        <v>50.2</v>
      </c>
      <c r="N300" s="1">
        <f>Estação!N399</f>
        <v>1012</v>
      </c>
      <c r="O300" s="1">
        <f>Estação!O399</f>
        <v>1003</v>
      </c>
      <c r="P300" s="1">
        <f>Estação!P399</f>
        <v>5.63</v>
      </c>
      <c r="Q300" s="1">
        <f>Estação!Q399</f>
        <v>75.010000000000005</v>
      </c>
      <c r="R300" s="1">
        <f>Estação!R399</f>
        <v>0</v>
      </c>
    </row>
    <row r="301" spans="1:18">
      <c r="A301" s="22">
        <v>44117.458344907405</v>
      </c>
      <c r="B301" s="1">
        <f>Estação!C400</f>
        <v>26.1</v>
      </c>
      <c r="C301" s="1">
        <v>36</v>
      </c>
      <c r="D301" s="1">
        <f>Estação!D400</f>
        <v>32.78</v>
      </c>
      <c r="E301" s="1">
        <f>Estação!E400</f>
        <v>0.44</v>
      </c>
      <c r="F301" s="1">
        <f>Estação!F400</f>
        <v>2.02</v>
      </c>
      <c r="G301" s="1">
        <f>Estação!G400</f>
        <v>1.92</v>
      </c>
      <c r="H301" s="1">
        <f>Estação!H400</f>
        <v>3.94</v>
      </c>
      <c r="I301" s="1">
        <f>Estação!I400</f>
        <v>3.98</v>
      </c>
      <c r="J301" s="1">
        <f>Estação!J400</f>
        <v>31</v>
      </c>
      <c r="K301" s="106"/>
      <c r="L301" s="1">
        <f>Estação!L400</f>
        <v>30.3</v>
      </c>
      <c r="M301" s="1">
        <f>Estação!M400</f>
        <v>49.5</v>
      </c>
      <c r="N301" s="1">
        <f>Estação!N400</f>
        <v>1011.6</v>
      </c>
      <c r="O301" s="1">
        <f>Estação!O400</f>
        <v>1051</v>
      </c>
      <c r="P301" s="1">
        <f>Estação!P400</f>
        <v>5.53</v>
      </c>
      <c r="Q301" s="1">
        <f>Estação!Q400</f>
        <v>68.38</v>
      </c>
      <c r="R301" s="1">
        <f>Estação!R400</f>
        <v>0</v>
      </c>
    </row>
    <row r="302" spans="1:18">
      <c r="A302" s="22">
        <v>44117.500011574077</v>
      </c>
      <c r="B302" s="1">
        <f>Estação!C401</f>
        <v>26.7</v>
      </c>
      <c r="C302" s="1">
        <v>36</v>
      </c>
      <c r="D302" s="1">
        <f>Estação!D401</f>
        <v>32.03</v>
      </c>
      <c r="E302" s="1">
        <f>Estação!E401</f>
        <v>0.48</v>
      </c>
      <c r="F302" s="1">
        <f>Estação!F401</f>
        <v>1.76</v>
      </c>
      <c r="G302" s="1">
        <f>Estação!G401</f>
        <v>1.81</v>
      </c>
      <c r="H302" s="1">
        <f>Estação!H401</f>
        <v>3.57</v>
      </c>
      <c r="I302" s="1">
        <f>Estação!I401</f>
        <v>2.79</v>
      </c>
      <c r="J302" s="1">
        <f>Estação!J401</f>
        <v>26</v>
      </c>
      <c r="K302" s="106"/>
      <c r="L302" s="1">
        <f>Estação!L401</f>
        <v>30.1</v>
      </c>
      <c r="M302" s="1">
        <f>Estação!M401</f>
        <v>52.6</v>
      </c>
      <c r="N302" s="1">
        <f>Estação!N401</f>
        <v>1010.7</v>
      </c>
      <c r="O302" s="1">
        <f>Estação!O401</f>
        <v>1004</v>
      </c>
      <c r="P302" s="1">
        <f>Estação!P401</f>
        <v>5.65</v>
      </c>
      <c r="Q302" s="1">
        <f>Estação!Q401</f>
        <v>66.67</v>
      </c>
      <c r="R302" s="1">
        <f>Estação!R401</f>
        <v>0</v>
      </c>
    </row>
    <row r="303" spans="1:18">
      <c r="A303" s="22">
        <v>44117.541678240741</v>
      </c>
      <c r="B303" s="1">
        <f>Estação!C402</f>
        <v>26.6</v>
      </c>
      <c r="C303" s="1">
        <v>36</v>
      </c>
      <c r="D303" s="1">
        <f>Estação!D402</f>
        <v>30.82</v>
      </c>
      <c r="E303" s="1">
        <f>Estação!E402</f>
        <v>0.48</v>
      </c>
      <c r="F303" s="1">
        <f>Estação!F402</f>
        <v>2.04</v>
      </c>
      <c r="G303" s="1">
        <f>Estação!G402</f>
        <v>1.61</v>
      </c>
      <c r="H303" s="1">
        <f>Estação!H402</f>
        <v>3.65</v>
      </c>
      <c r="I303" s="1">
        <f>Estação!I402</f>
        <v>3.19</v>
      </c>
      <c r="J303" s="1">
        <f>Estação!J402</f>
        <v>31</v>
      </c>
      <c r="K303" s="106"/>
      <c r="L303" s="1">
        <f>Estação!L402</f>
        <v>30.2</v>
      </c>
      <c r="M303" s="1">
        <f>Estação!M402</f>
        <v>53.4</v>
      </c>
      <c r="N303" s="1">
        <f>Estação!N402</f>
        <v>1009.6</v>
      </c>
      <c r="O303" s="1">
        <f>Estação!O402</f>
        <v>986</v>
      </c>
      <c r="P303" s="1">
        <f>Estação!P402</f>
        <v>5.2</v>
      </c>
      <c r="Q303" s="1">
        <f>Estação!Q402</f>
        <v>67.8</v>
      </c>
      <c r="R303" s="1">
        <f>Estação!R402</f>
        <v>0</v>
      </c>
    </row>
    <row r="304" spans="1:18">
      <c r="A304" s="22">
        <v>44117.583344907405</v>
      </c>
      <c r="B304" s="1">
        <f>Estação!C403</f>
        <v>27.2</v>
      </c>
      <c r="C304" s="1">
        <v>36</v>
      </c>
      <c r="D304" s="1">
        <f>Estação!D403</f>
        <v>29.86</v>
      </c>
      <c r="E304" s="1">
        <f>Estação!E403</f>
        <v>0.47</v>
      </c>
      <c r="F304" s="1">
        <f>Estação!F403</f>
        <v>1.97</v>
      </c>
      <c r="G304" s="1">
        <f>Estação!G403</f>
        <v>1.66</v>
      </c>
      <c r="H304" s="1">
        <f>Estação!H403</f>
        <v>3.63</v>
      </c>
      <c r="I304" s="1">
        <f>Estação!I403</f>
        <v>1.37</v>
      </c>
      <c r="J304" s="1">
        <f>Estação!J403</f>
        <v>20</v>
      </c>
      <c r="K304" s="106"/>
      <c r="L304" s="1">
        <f>Estação!L403</f>
        <v>29.8</v>
      </c>
      <c r="M304" s="1">
        <f>Estação!M403</f>
        <v>56.3</v>
      </c>
      <c r="N304" s="1">
        <f>Estação!N403</f>
        <v>1008.7</v>
      </c>
      <c r="O304" s="1">
        <f>Estação!O403</f>
        <v>803</v>
      </c>
      <c r="P304" s="1">
        <f>Estação!P403</f>
        <v>5.21</v>
      </c>
      <c r="Q304" s="1">
        <f>Estação!Q403</f>
        <v>56.17</v>
      </c>
      <c r="R304" s="1">
        <f>Estação!R403</f>
        <v>0</v>
      </c>
    </row>
    <row r="305" spans="1:18">
      <c r="A305" s="22">
        <v>44117.625011574077</v>
      </c>
      <c r="B305" s="1">
        <f>Estação!C404</f>
        <v>27.4</v>
      </c>
      <c r="C305" s="1">
        <v>36</v>
      </c>
      <c r="D305" s="1">
        <f>Estação!D404</f>
        <v>30.16</v>
      </c>
      <c r="E305" s="1">
        <f>Estação!E404</f>
        <v>0.46</v>
      </c>
      <c r="F305" s="1">
        <f>Estação!F404</f>
        <v>1.83</v>
      </c>
      <c r="G305" s="1">
        <f>Estação!G404</f>
        <v>1.82</v>
      </c>
      <c r="H305" s="1">
        <f>Estação!H404</f>
        <v>3.65</v>
      </c>
      <c r="I305" s="1">
        <f>Estação!I404</f>
        <v>1.41</v>
      </c>
      <c r="J305" s="1">
        <f>Estação!J404</f>
        <v>24</v>
      </c>
      <c r="K305" s="106"/>
      <c r="L305" s="1">
        <f>Estação!L404</f>
        <v>29.9</v>
      </c>
      <c r="M305" s="1">
        <f>Estação!M404</f>
        <v>55.5</v>
      </c>
      <c r="N305" s="1">
        <f>Estação!N404</f>
        <v>1008.3</v>
      </c>
      <c r="O305" s="1">
        <f>Estação!O404</f>
        <v>640</v>
      </c>
      <c r="P305" s="1">
        <f>Estação!P404</f>
        <v>4.95</v>
      </c>
      <c r="Q305" s="1">
        <f>Estação!Q404</f>
        <v>47.4</v>
      </c>
      <c r="R305" s="1">
        <f>Estação!R404</f>
        <v>0</v>
      </c>
    </row>
    <row r="306" spans="1:18">
      <c r="A306" s="22">
        <v>44117.666678240741</v>
      </c>
      <c r="B306" s="1">
        <f>Estação!C405</f>
        <v>27.5</v>
      </c>
      <c r="C306" s="1">
        <v>36</v>
      </c>
      <c r="D306" s="1">
        <f>Estação!D405</f>
        <v>29.38</v>
      </c>
      <c r="E306" s="1">
        <f>Estação!E405</f>
        <v>0.47</v>
      </c>
      <c r="F306" s="1">
        <f>Estação!F405</f>
        <v>1.85</v>
      </c>
      <c r="G306" s="1">
        <f>Estação!G405</f>
        <v>1.8</v>
      </c>
      <c r="H306" s="1">
        <f>Estação!H405</f>
        <v>3.65</v>
      </c>
      <c r="I306" s="1">
        <f>Estação!I405</f>
        <v>1.26</v>
      </c>
      <c r="J306" s="1">
        <f>Estação!J405</f>
        <v>25</v>
      </c>
      <c r="K306" s="106"/>
      <c r="L306" s="1">
        <f>Estação!L405</f>
        <v>29.4</v>
      </c>
      <c r="M306" s="1">
        <f>Estação!M405</f>
        <v>58.7</v>
      </c>
      <c r="N306" s="1">
        <f>Estação!N405</f>
        <v>1008.3</v>
      </c>
      <c r="O306" s="1">
        <f>Estação!O405</f>
        <v>375</v>
      </c>
      <c r="P306" s="1">
        <f>Estação!P405</f>
        <v>4.7</v>
      </c>
      <c r="Q306" s="1">
        <f>Estação!Q405</f>
        <v>44.18</v>
      </c>
      <c r="R306" s="1">
        <f>Estação!R405</f>
        <v>0</v>
      </c>
    </row>
    <row r="307" spans="1:18">
      <c r="A307" s="22">
        <v>44117.708344907405</v>
      </c>
      <c r="B307" s="1">
        <f>Estação!C406</f>
        <v>27</v>
      </c>
      <c r="C307" s="1">
        <v>36</v>
      </c>
      <c r="D307" s="1">
        <f>Estação!D406</f>
        <v>28.74</v>
      </c>
      <c r="E307" s="1">
        <f>Estação!E406</f>
        <v>0.54</v>
      </c>
      <c r="F307" s="1">
        <f>Estação!F406</f>
        <v>1.89</v>
      </c>
      <c r="G307" s="1">
        <f>Estação!G406</f>
        <v>3.08</v>
      </c>
      <c r="H307" s="1">
        <f>Estação!H406</f>
        <v>4.97</v>
      </c>
      <c r="I307" s="1">
        <f>Estação!I406</f>
        <v>1.86</v>
      </c>
      <c r="J307" s="1">
        <f>Estação!J406</f>
        <v>39</v>
      </c>
      <c r="K307" s="106"/>
      <c r="L307" s="1">
        <f>Estação!L406</f>
        <v>28.5</v>
      </c>
      <c r="M307" s="1">
        <f>Estação!M406</f>
        <v>66.2</v>
      </c>
      <c r="N307" s="1">
        <f>Estação!N406</f>
        <v>1008.9</v>
      </c>
      <c r="O307" s="1">
        <f>Estação!O406</f>
        <v>116</v>
      </c>
      <c r="P307" s="1">
        <f>Estação!P406</f>
        <v>4.0599999999999996</v>
      </c>
      <c r="Q307" s="1">
        <f>Estação!Q406</f>
        <v>37.22</v>
      </c>
      <c r="R307" s="1">
        <f>Estação!R406</f>
        <v>0</v>
      </c>
    </row>
    <row r="308" spans="1:18">
      <c r="A308" s="22">
        <v>44117.750011574077</v>
      </c>
      <c r="B308" s="1">
        <f>Estação!C407</f>
        <v>26.3</v>
      </c>
      <c r="C308" s="1">
        <v>36</v>
      </c>
      <c r="D308" s="1">
        <f>Estação!D407</f>
        <v>27.83</v>
      </c>
      <c r="E308" s="1">
        <f>Estação!E407</f>
        <v>0.66</v>
      </c>
      <c r="F308" s="1">
        <f>Estação!F407</f>
        <v>2.63</v>
      </c>
      <c r="G308" s="1">
        <f>Estação!G407</f>
        <v>4.92</v>
      </c>
      <c r="H308" s="1">
        <f>Estação!H407</f>
        <v>7.55</v>
      </c>
      <c r="I308" s="1">
        <f>Estação!I407</f>
        <v>2.29</v>
      </c>
      <c r="J308" s="1">
        <f>Estação!J407</f>
        <v>40</v>
      </c>
      <c r="K308" s="106"/>
      <c r="L308" s="1">
        <f>Estação!L407</f>
        <v>27.6</v>
      </c>
      <c r="M308" s="1">
        <f>Estação!M407</f>
        <v>69.400000000000006</v>
      </c>
      <c r="N308" s="1">
        <f>Estação!N407</f>
        <v>1009.5</v>
      </c>
      <c r="O308" s="1">
        <f>Estação!O407</f>
        <v>8</v>
      </c>
      <c r="P308" s="1">
        <f>Estação!P407</f>
        <v>3.22</v>
      </c>
      <c r="Q308" s="1">
        <f>Estação!Q407</f>
        <v>46.56</v>
      </c>
      <c r="R308" s="1">
        <f>Estação!R407</f>
        <v>0</v>
      </c>
    </row>
    <row r="309" spans="1:18">
      <c r="A309" s="22">
        <v>44117.791678240741</v>
      </c>
      <c r="B309" s="1">
        <f>Estação!C408</f>
        <v>26.5</v>
      </c>
      <c r="C309" s="1">
        <v>36</v>
      </c>
      <c r="D309" s="1">
        <f>Estação!D408</f>
        <v>29.16</v>
      </c>
      <c r="E309" s="1">
        <f>Estação!E408</f>
        <v>0.49</v>
      </c>
      <c r="F309" s="1">
        <f>Estação!F408</f>
        <v>1.45</v>
      </c>
      <c r="G309" s="1">
        <f>Estação!G408</f>
        <v>4.01</v>
      </c>
      <c r="H309" s="1">
        <f>Estação!H408</f>
        <v>5.45</v>
      </c>
      <c r="I309" s="1">
        <f>Estação!I408</f>
        <v>1.79</v>
      </c>
      <c r="J309" s="1">
        <f>Estação!J408</f>
        <v>29</v>
      </c>
      <c r="K309" s="106"/>
      <c r="L309" s="1">
        <f>Estação!L408</f>
        <v>27.3</v>
      </c>
      <c r="M309" s="1">
        <f>Estação!M408</f>
        <v>70.8</v>
      </c>
      <c r="N309" s="1">
        <f>Estação!N408</f>
        <v>1010.1</v>
      </c>
      <c r="O309" s="1">
        <f>Estação!O408</f>
        <v>2</v>
      </c>
      <c r="P309" s="1">
        <f>Estação!P408</f>
        <v>3.17</v>
      </c>
      <c r="Q309" s="1">
        <f>Estação!Q408</f>
        <v>41.79</v>
      </c>
      <c r="R309" s="1">
        <f>Estação!R408</f>
        <v>0</v>
      </c>
    </row>
    <row r="310" spans="1:18">
      <c r="A310" s="22">
        <v>44117.833344907405</v>
      </c>
      <c r="B310" s="1">
        <f>Estação!C409</f>
        <v>26.6</v>
      </c>
      <c r="C310" s="1">
        <v>36</v>
      </c>
      <c r="D310" s="1">
        <f>Estação!D409</f>
        <v>28.85</v>
      </c>
      <c r="E310" s="1">
        <f>Estação!E409</f>
        <v>0.48</v>
      </c>
      <c r="F310" s="1">
        <f>Estação!F409</f>
        <v>1.1499999999999999</v>
      </c>
      <c r="G310" s="1">
        <f>Estação!G409</f>
        <v>3.8</v>
      </c>
      <c r="H310" s="1">
        <f>Estação!H409</f>
        <v>4.96</v>
      </c>
      <c r="I310" s="1">
        <f>Estação!I409</f>
        <v>1.79</v>
      </c>
      <c r="J310" s="1">
        <f>Estação!J409</f>
        <v>25</v>
      </c>
      <c r="K310" s="106"/>
      <c r="L310" s="1">
        <f>Estação!L409</f>
        <v>27.2</v>
      </c>
      <c r="M310" s="1">
        <f>Estação!M409</f>
        <v>69.599999999999994</v>
      </c>
      <c r="N310" s="1">
        <f>Estação!N409</f>
        <v>1010.8</v>
      </c>
      <c r="O310" s="1">
        <f>Estação!O409</f>
        <v>2</v>
      </c>
      <c r="P310" s="1">
        <f>Estação!P409</f>
        <v>2.56</v>
      </c>
      <c r="Q310" s="1">
        <f>Estação!Q409</f>
        <v>50.3</v>
      </c>
      <c r="R310" s="1">
        <f>Estação!R409</f>
        <v>0</v>
      </c>
    </row>
    <row r="311" spans="1:18">
      <c r="A311" s="22">
        <v>44117.875011574077</v>
      </c>
      <c r="B311" s="1">
        <f>Estação!C410</f>
        <v>26.6</v>
      </c>
      <c r="C311" s="1">
        <v>36</v>
      </c>
      <c r="D311" s="1">
        <f>Estação!D410</f>
        <v>30.45</v>
      </c>
      <c r="E311" s="1">
        <f>Estação!E410</f>
        <v>0.46</v>
      </c>
      <c r="F311" s="1">
        <f>Estação!F410</f>
        <v>1.05</v>
      </c>
      <c r="G311" s="1">
        <f>Estação!G410</f>
        <v>2.4700000000000002</v>
      </c>
      <c r="H311" s="1">
        <f>Estação!H410</f>
        <v>3.53</v>
      </c>
      <c r="I311" s="1">
        <f>Estação!I410</f>
        <v>1.55</v>
      </c>
      <c r="J311" s="1">
        <f>Estação!J410</f>
        <v>25</v>
      </c>
      <c r="K311" s="106"/>
      <c r="L311" s="1">
        <f>Estação!L410</f>
        <v>27.2</v>
      </c>
      <c r="M311" s="1">
        <f>Estação!M410</f>
        <v>70.900000000000006</v>
      </c>
      <c r="N311" s="1">
        <f>Estação!N410</f>
        <v>1011.4</v>
      </c>
      <c r="O311" s="1">
        <f>Estação!O410</f>
        <v>2</v>
      </c>
      <c r="P311" s="1">
        <f>Estação!P410</f>
        <v>3.26</v>
      </c>
      <c r="Q311" s="1">
        <f>Estação!Q410</f>
        <v>46.93</v>
      </c>
      <c r="R311" s="1">
        <f>Estação!R410</f>
        <v>0</v>
      </c>
    </row>
    <row r="312" spans="1:18">
      <c r="A312" s="22">
        <v>44117.916678240741</v>
      </c>
      <c r="B312" s="1">
        <f>Estação!C411</f>
        <v>26.6</v>
      </c>
      <c r="C312" s="1">
        <v>36</v>
      </c>
      <c r="D312" s="1">
        <f>Estação!D411</f>
        <v>32.799999999999997</v>
      </c>
      <c r="E312" s="1">
        <f>Estação!E411</f>
        <v>0.46</v>
      </c>
      <c r="F312" s="1">
        <f>Estação!F411</f>
        <v>1.1000000000000001</v>
      </c>
      <c r="G312" s="1">
        <f>Estação!G411</f>
        <v>1.63</v>
      </c>
      <c r="H312" s="1">
        <f>Estação!H411</f>
        <v>2.73</v>
      </c>
      <c r="I312" s="1">
        <f>Estação!I411</f>
        <v>1.83</v>
      </c>
      <c r="J312" s="1">
        <f>Estação!J411</f>
        <v>28</v>
      </c>
      <c r="K312" s="106"/>
      <c r="L312" s="1">
        <f>Estação!L411</f>
        <v>27.2</v>
      </c>
      <c r="M312" s="1">
        <f>Estação!M411</f>
        <v>70.400000000000006</v>
      </c>
      <c r="N312" s="1">
        <f>Estação!N411</f>
        <v>1011.8</v>
      </c>
      <c r="O312" s="1">
        <f>Estação!O411</f>
        <v>3</v>
      </c>
      <c r="P312" s="1">
        <f>Estação!P411</f>
        <v>3.73</v>
      </c>
      <c r="Q312" s="1">
        <f>Estação!Q411</f>
        <v>51.9</v>
      </c>
      <c r="R312" s="1">
        <f>Estação!R411</f>
        <v>0</v>
      </c>
    </row>
    <row r="313" spans="1:18">
      <c r="A313" s="22">
        <v>44117.958344907405</v>
      </c>
      <c r="B313" s="1">
        <f>Estação!C412</f>
        <v>26.7</v>
      </c>
      <c r="C313" s="1">
        <v>36</v>
      </c>
      <c r="D313" s="1">
        <f>Estação!D412</f>
        <v>32.33</v>
      </c>
      <c r="E313" s="1">
        <f>Estação!E412</f>
        <v>0.45</v>
      </c>
      <c r="F313" s="1">
        <f>Estação!F412</f>
        <v>1.0900000000000001</v>
      </c>
      <c r="G313" s="1">
        <f>Estação!G412</f>
        <v>1.33</v>
      </c>
      <c r="H313" s="1">
        <f>Estação!H412</f>
        <v>2.42</v>
      </c>
      <c r="I313" s="1">
        <f>Estação!I412</f>
        <v>2.13</v>
      </c>
      <c r="J313" s="1">
        <f>Estação!J412</f>
        <v>32</v>
      </c>
      <c r="K313" s="106"/>
      <c r="L313" s="1">
        <f>Estação!L412</f>
        <v>27.2</v>
      </c>
      <c r="M313" s="1">
        <f>Estação!M412</f>
        <v>71.099999999999994</v>
      </c>
      <c r="N313" s="1">
        <f>Estação!N412</f>
        <v>1011.8</v>
      </c>
      <c r="O313" s="1">
        <f>Estação!O412</f>
        <v>3</v>
      </c>
      <c r="P313" s="1">
        <f>Estação!P412</f>
        <v>3.59</v>
      </c>
      <c r="Q313" s="1">
        <f>Estação!Q412</f>
        <v>53.53</v>
      </c>
      <c r="R313" s="1">
        <f>Estação!R412</f>
        <v>0</v>
      </c>
    </row>
    <row r="314" spans="1:18">
      <c r="A314" s="22">
        <v>44118.000011574077</v>
      </c>
      <c r="B314" s="1">
        <f>Estação!C421</f>
        <v>26.7</v>
      </c>
      <c r="C314" s="1">
        <v>36</v>
      </c>
      <c r="D314" s="1">
        <f>Estação!D421</f>
        <v>31.62</v>
      </c>
      <c r="E314" s="1">
        <f>Estação!E421</f>
        <v>0.43</v>
      </c>
      <c r="F314" s="1">
        <f>Estação!F421</f>
        <v>1.1000000000000001</v>
      </c>
      <c r="G314" s="1">
        <f>Estação!G421</f>
        <v>0.81</v>
      </c>
      <c r="H314" s="1">
        <f>Estação!H421</f>
        <v>1.91</v>
      </c>
      <c r="I314" s="1">
        <f>Estação!I421</f>
        <v>2.4</v>
      </c>
      <c r="J314" s="1">
        <f>Estação!J421</f>
        <v>29</v>
      </c>
      <c r="K314" s="106"/>
      <c r="L314" s="1">
        <f>Estação!L421</f>
        <v>27.1</v>
      </c>
      <c r="M314" s="1">
        <f>Estação!M421</f>
        <v>72.2</v>
      </c>
      <c r="N314" s="1">
        <f>Estação!N421</f>
        <v>1011.2</v>
      </c>
      <c r="O314" s="1">
        <f>Estação!O421</f>
        <v>2</v>
      </c>
      <c r="P314" s="1">
        <f>Estação!P421</f>
        <v>3.46</v>
      </c>
      <c r="Q314" s="1">
        <f>Estação!Q421</f>
        <v>58.84</v>
      </c>
      <c r="R314" s="1">
        <f>Estação!R421</f>
        <v>0</v>
      </c>
    </row>
    <row r="315" spans="1:18">
      <c r="A315" s="22">
        <v>44118.041678240741</v>
      </c>
      <c r="B315" s="1">
        <f>Estação!C422</f>
        <v>26.6</v>
      </c>
      <c r="C315" s="1">
        <v>36</v>
      </c>
      <c r="D315" s="1">
        <f>Estação!D422</f>
        <v>32.799999999999997</v>
      </c>
      <c r="E315" s="1">
        <f>Estação!E422</f>
        <v>0.31</v>
      </c>
      <c r="F315" s="1">
        <f>Estação!F422</f>
        <v>1.03</v>
      </c>
      <c r="G315" s="1">
        <f>Estação!G422</f>
        <v>0.39</v>
      </c>
      <c r="H315" s="1">
        <f>Estação!H422</f>
        <v>1.42</v>
      </c>
      <c r="I315" s="1">
        <f>Estação!I422</f>
        <v>1.58</v>
      </c>
      <c r="J315" s="1">
        <f>Estação!J422</f>
        <v>24</v>
      </c>
      <c r="K315" s="106"/>
      <c r="L315" s="1">
        <f>Estação!L422</f>
        <v>26.9</v>
      </c>
      <c r="M315" s="1">
        <f>Estação!M422</f>
        <v>71.3</v>
      </c>
      <c r="N315" s="1">
        <f>Estação!N422</f>
        <v>1010.6</v>
      </c>
      <c r="O315" s="1">
        <f>Estação!O422</f>
        <v>2</v>
      </c>
      <c r="P315" s="1">
        <f>Estação!P422</f>
        <v>4.09</v>
      </c>
      <c r="Q315" s="1">
        <f>Estação!Q422</f>
        <v>64.069999999999993</v>
      </c>
      <c r="R315" s="1">
        <f>Estação!R422</f>
        <v>0</v>
      </c>
    </row>
    <row r="316" spans="1:18">
      <c r="A316" s="22">
        <v>44118.083344907405</v>
      </c>
      <c r="B316" s="1">
        <f>Estação!C423</f>
        <v>26.5</v>
      </c>
      <c r="C316" s="1">
        <v>36</v>
      </c>
      <c r="D316" s="1">
        <f>Estação!D423</f>
        <v>32.25</v>
      </c>
      <c r="E316" s="1">
        <f>Estação!E423</f>
        <v>0.28999999999999998</v>
      </c>
      <c r="F316" s="1">
        <f>Estação!F423</f>
        <v>1.27</v>
      </c>
      <c r="G316" s="1">
        <f>Estação!G423</f>
        <v>0.12</v>
      </c>
      <c r="H316" s="1">
        <f>Estação!H423</f>
        <v>1.39</v>
      </c>
      <c r="I316" s="1">
        <f>Estação!I423</f>
        <v>1.1399999999999999</v>
      </c>
      <c r="J316" s="1">
        <f>Estação!J423</f>
        <v>22</v>
      </c>
      <c r="K316" s="106"/>
      <c r="L316" s="1">
        <f>Estação!L423</f>
        <v>26.9</v>
      </c>
      <c r="M316" s="1">
        <f>Estação!M423</f>
        <v>69.3</v>
      </c>
      <c r="N316" s="1">
        <f>Estação!N423</f>
        <v>1010.3</v>
      </c>
      <c r="O316" s="1">
        <f>Estação!O423</f>
        <v>2</v>
      </c>
      <c r="P316" s="1">
        <f>Estação!P423</f>
        <v>3.98</v>
      </c>
      <c r="Q316" s="1">
        <f>Estação!Q423</f>
        <v>63.8</v>
      </c>
      <c r="R316" s="1">
        <f>Estação!R423</f>
        <v>0</v>
      </c>
    </row>
    <row r="317" spans="1:18">
      <c r="A317" s="22">
        <v>44118.125011574077</v>
      </c>
      <c r="B317" s="1">
        <f>Estação!C424</f>
        <v>26.5</v>
      </c>
      <c r="C317" s="1">
        <v>36</v>
      </c>
      <c r="D317" s="1">
        <f>Estação!D424</f>
        <v>30.99</v>
      </c>
      <c r="E317" s="1">
        <f>Estação!E424</f>
        <v>0.28999999999999998</v>
      </c>
      <c r="F317" s="1">
        <f>Estação!F424</f>
        <v>1.08</v>
      </c>
      <c r="G317" s="1">
        <f>Estação!G424</f>
        <v>0.11</v>
      </c>
      <c r="H317" s="1">
        <f>Estação!H424</f>
        <v>1.19</v>
      </c>
      <c r="I317" s="1">
        <f>Estação!I424</f>
        <v>1.1100000000000001</v>
      </c>
      <c r="J317" s="1">
        <f>Estação!J424</f>
        <v>23</v>
      </c>
      <c r="K317" s="106"/>
      <c r="L317" s="1">
        <f>Estação!L424</f>
        <v>26.9</v>
      </c>
      <c r="M317" s="1">
        <f>Estação!M424</f>
        <v>70.2</v>
      </c>
      <c r="N317" s="1">
        <f>Estação!N424</f>
        <v>1010.1</v>
      </c>
      <c r="O317" s="1">
        <f>Estação!O424</f>
        <v>2</v>
      </c>
      <c r="P317" s="1">
        <f>Estação!P424</f>
        <v>2.83</v>
      </c>
      <c r="Q317" s="1">
        <f>Estação!Q424</f>
        <v>63.47</v>
      </c>
      <c r="R317" s="1">
        <f>Estação!R424</f>
        <v>0</v>
      </c>
    </row>
    <row r="318" spans="1:18">
      <c r="A318" s="22">
        <v>44118.166678240741</v>
      </c>
      <c r="B318" s="1">
        <f>Estação!C425</f>
        <v>26.4</v>
      </c>
      <c r="C318" s="1">
        <v>36</v>
      </c>
      <c r="D318" s="1">
        <f>Estação!D425</f>
        <v>30</v>
      </c>
      <c r="E318" s="1">
        <f>Estação!E425</f>
        <v>0.28000000000000003</v>
      </c>
      <c r="F318" s="1">
        <f>Estação!F425</f>
        <v>1.08</v>
      </c>
      <c r="G318" s="1">
        <f>Estação!G425</f>
        <v>7.0000000000000007E-2</v>
      </c>
      <c r="H318" s="1">
        <f>Estação!H425</f>
        <v>1.1499999999999999</v>
      </c>
      <c r="I318" s="1">
        <f>Estação!I425</f>
        <v>1.1299999999999999</v>
      </c>
      <c r="J318" s="1">
        <f>Estação!J425</f>
        <v>21</v>
      </c>
      <c r="K318" s="106"/>
      <c r="L318" s="1">
        <f>Estação!L425</f>
        <v>26.9</v>
      </c>
      <c r="M318" s="1">
        <f>Estação!M425</f>
        <v>68.3</v>
      </c>
      <c r="N318" s="1">
        <f>Estação!N425</f>
        <v>1010</v>
      </c>
      <c r="O318" s="1">
        <f>Estação!O425</f>
        <v>3</v>
      </c>
      <c r="P318" s="1">
        <f>Estação!P425</f>
        <v>3.65</v>
      </c>
      <c r="Q318" s="1">
        <f>Estação!Q425</f>
        <v>55.44</v>
      </c>
      <c r="R318" s="1">
        <f>Estação!R425</f>
        <v>0</v>
      </c>
    </row>
    <row r="319" spans="1:18">
      <c r="A319" s="22">
        <v>44118.208344907405</v>
      </c>
      <c r="B319" s="1">
        <f>Estação!C426</f>
        <v>26.5</v>
      </c>
      <c r="C319" s="1">
        <v>36</v>
      </c>
      <c r="D319" s="1">
        <f>Estação!D426</f>
        <v>28.7</v>
      </c>
      <c r="E319" s="1">
        <f>Estação!E426</f>
        <v>0.28999999999999998</v>
      </c>
      <c r="F319" s="1">
        <f>Estação!F426</f>
        <v>1.24</v>
      </c>
      <c r="G319" s="1">
        <f>Estação!G426</f>
        <v>0.38</v>
      </c>
      <c r="H319" s="1">
        <f>Estação!H426</f>
        <v>1.62</v>
      </c>
      <c r="I319" s="1">
        <f>Estação!I426</f>
        <v>1.1200000000000001</v>
      </c>
      <c r="J319" s="1">
        <f>Estação!J426</f>
        <v>20</v>
      </c>
      <c r="K319" s="106"/>
      <c r="L319" s="1">
        <f>Estação!L426</f>
        <v>26.6</v>
      </c>
      <c r="M319" s="1">
        <f>Estação!M426</f>
        <v>74.099999999999994</v>
      </c>
      <c r="N319" s="1">
        <f>Estação!N426</f>
        <v>1010.3</v>
      </c>
      <c r="O319" s="1">
        <f>Estação!O426</f>
        <v>3</v>
      </c>
      <c r="P319" s="1">
        <f>Estação!P426</f>
        <v>3.38</v>
      </c>
      <c r="Q319" s="1">
        <f>Estação!Q426</f>
        <v>65.739999999999995</v>
      </c>
      <c r="R319" s="1">
        <f>Estação!R426</f>
        <v>0.2</v>
      </c>
    </row>
    <row r="320" spans="1:18">
      <c r="A320" s="22">
        <v>44118.250011574077</v>
      </c>
      <c r="B320" s="1">
        <f>Estação!C427</f>
        <v>26.8</v>
      </c>
      <c r="C320" s="1">
        <v>36</v>
      </c>
      <c r="D320" s="1">
        <f>Estação!D427</f>
        <v>24.66</v>
      </c>
      <c r="E320" s="1">
        <f>Estação!E427</f>
        <v>0.31</v>
      </c>
      <c r="F320" s="1">
        <f>Estação!F427</f>
        <v>1.27</v>
      </c>
      <c r="G320" s="1">
        <f>Estação!G427</f>
        <v>1.78</v>
      </c>
      <c r="H320" s="1">
        <f>Estação!H427</f>
        <v>3.04</v>
      </c>
      <c r="I320" s="1">
        <f>Estação!I427</f>
        <v>1.91</v>
      </c>
      <c r="J320" s="1">
        <f>Estação!J427</f>
        <v>23</v>
      </c>
      <c r="K320" s="106"/>
      <c r="L320" s="1">
        <f>Estação!L427</f>
        <v>25.9</v>
      </c>
      <c r="M320" s="1">
        <f>Estação!M427</f>
        <v>80.2</v>
      </c>
      <c r="N320" s="1">
        <f>Estação!N427</f>
        <v>1010.7</v>
      </c>
      <c r="O320" s="1">
        <f>Estação!O427</f>
        <v>24</v>
      </c>
      <c r="P320" s="1">
        <f>Estação!P427</f>
        <v>2.65</v>
      </c>
      <c r="Q320" s="1">
        <f>Estação!Q427</f>
        <v>86.05</v>
      </c>
      <c r="R320" s="1">
        <f>Estação!R427</f>
        <v>0</v>
      </c>
    </row>
    <row r="321" spans="1:18">
      <c r="A321" s="22">
        <v>44118.291678240741</v>
      </c>
      <c r="B321" s="1">
        <f>Estação!C428</f>
        <v>26.7</v>
      </c>
      <c r="C321" s="1">
        <v>36</v>
      </c>
      <c r="D321" s="1">
        <f>Estação!D428</f>
        <v>21.8</v>
      </c>
      <c r="E321" s="1">
        <f>Estação!E428</f>
        <v>0.32</v>
      </c>
      <c r="F321" s="1">
        <f>Estação!F428</f>
        <v>1.72</v>
      </c>
      <c r="G321" s="1">
        <f>Estação!G428</f>
        <v>3.41</v>
      </c>
      <c r="H321" s="1">
        <f>Estação!H428</f>
        <v>5.13</v>
      </c>
      <c r="I321" s="1">
        <f>Estação!I428</f>
        <v>1.58</v>
      </c>
      <c r="J321" s="1">
        <f>Estação!J428</f>
        <v>18</v>
      </c>
      <c r="K321" s="106"/>
      <c r="L321" s="1">
        <f>Estação!L428</f>
        <v>26.8</v>
      </c>
      <c r="M321" s="1">
        <f>Estação!M428</f>
        <v>74.3</v>
      </c>
      <c r="N321" s="1">
        <f>Estação!N428</f>
        <v>1011.3</v>
      </c>
      <c r="O321" s="1">
        <f>Estação!O428</f>
        <v>185</v>
      </c>
      <c r="P321" s="1">
        <f>Estação!P428</f>
        <v>3.72</v>
      </c>
      <c r="Q321" s="1">
        <f>Estação!Q428</f>
        <v>83.83</v>
      </c>
      <c r="R321" s="1">
        <f>Estação!R428</f>
        <v>0</v>
      </c>
    </row>
    <row r="322" spans="1:18">
      <c r="A322" s="22">
        <v>44118.333344907405</v>
      </c>
      <c r="B322" s="1">
        <f>Estação!C429</f>
        <v>26.2</v>
      </c>
      <c r="C322" s="1">
        <v>36</v>
      </c>
      <c r="D322" s="1">
        <f>Estação!D429</f>
        <v>21.73</v>
      </c>
      <c r="E322" s="1">
        <f>Estação!E429</f>
        <v>0.34</v>
      </c>
      <c r="F322" s="1">
        <f>Estação!F429</f>
        <v>3.05</v>
      </c>
      <c r="G322" s="1">
        <f>Estação!G429</f>
        <v>2.59</v>
      </c>
      <c r="H322" s="1">
        <f>Estação!H429</f>
        <v>5.64</v>
      </c>
      <c r="I322" s="1">
        <f>Estação!I429</f>
        <v>1.41</v>
      </c>
      <c r="J322" s="1">
        <f>Estação!J429</f>
        <v>18</v>
      </c>
      <c r="K322" s="106"/>
      <c r="L322" s="1">
        <f>Estação!L429</f>
        <v>28.2</v>
      </c>
      <c r="M322" s="1">
        <f>Estação!M429</f>
        <v>65.8</v>
      </c>
      <c r="N322" s="1">
        <f>Estação!N429</f>
        <v>1011.8</v>
      </c>
      <c r="O322" s="1">
        <f>Estação!O429</f>
        <v>447</v>
      </c>
      <c r="P322" s="1">
        <f>Estação!P429</f>
        <v>4.58</v>
      </c>
      <c r="Q322" s="1">
        <f>Estação!Q429</f>
        <v>78.27</v>
      </c>
      <c r="R322" s="1">
        <f>Estação!R429</f>
        <v>0.2</v>
      </c>
    </row>
    <row r="323" spans="1:18">
      <c r="A323" s="22">
        <v>44118.375011574077</v>
      </c>
      <c r="B323" s="1">
        <f>Estação!C430</f>
        <v>26</v>
      </c>
      <c r="C323" s="1">
        <v>36</v>
      </c>
      <c r="D323" s="1">
        <f>Estação!D430</f>
        <v>22.45</v>
      </c>
      <c r="E323" s="1">
        <f>Estação!E430</f>
        <v>0.32</v>
      </c>
      <c r="F323" s="1">
        <f>Estação!F430</f>
        <v>2.76</v>
      </c>
      <c r="G323" s="1">
        <f>Estação!G430</f>
        <v>2.16</v>
      </c>
      <c r="H323" s="1">
        <f>Estação!H430</f>
        <v>4.92</v>
      </c>
      <c r="I323" s="1">
        <f>Estação!I430</f>
        <v>1.25</v>
      </c>
      <c r="J323" s="1">
        <f>Estação!J430</f>
        <v>22</v>
      </c>
      <c r="K323" s="106"/>
      <c r="L323" s="1">
        <f>Estação!L430</f>
        <v>29.5</v>
      </c>
      <c r="M323" s="1">
        <f>Estação!M430</f>
        <v>58.1</v>
      </c>
      <c r="N323" s="1">
        <f>Estação!N430</f>
        <v>1012.1</v>
      </c>
      <c r="O323" s="1">
        <f>Estação!O430</f>
        <v>761</v>
      </c>
      <c r="P323" s="1">
        <f>Estação!P430</f>
        <v>4.84</v>
      </c>
      <c r="Q323" s="1">
        <f>Estação!Q430</f>
        <v>79.69</v>
      </c>
      <c r="R323" s="1">
        <f>Estação!R430</f>
        <v>0</v>
      </c>
    </row>
    <row r="324" spans="1:18">
      <c r="A324" s="22">
        <v>44118.416678240741</v>
      </c>
      <c r="B324" s="1">
        <f>Estação!C431</f>
        <v>26.6</v>
      </c>
      <c r="C324" s="1">
        <v>36</v>
      </c>
      <c r="D324" s="1">
        <f>Estação!D431</f>
        <v>24.26</v>
      </c>
      <c r="E324" s="1">
        <f>Estação!E431</f>
        <v>0.28999999999999998</v>
      </c>
      <c r="F324" s="1">
        <f>Estação!F431</f>
        <v>2.16</v>
      </c>
      <c r="G324" s="1">
        <f>Estação!G431</f>
        <v>1.81</v>
      </c>
      <c r="H324" s="1">
        <f>Estação!H431</f>
        <v>3.97</v>
      </c>
      <c r="I324" s="1">
        <f>Estação!I431</f>
        <v>1.45</v>
      </c>
      <c r="J324" s="1">
        <f>Estação!J431</f>
        <v>16</v>
      </c>
      <c r="K324" s="106"/>
      <c r="L324" s="1">
        <f>Estação!L431</f>
        <v>30.4</v>
      </c>
      <c r="M324" s="1">
        <f>Estação!M431</f>
        <v>55.4</v>
      </c>
      <c r="N324" s="1">
        <f>Estação!N431</f>
        <v>1012</v>
      </c>
      <c r="O324" s="1">
        <f>Estação!O431</f>
        <v>960</v>
      </c>
      <c r="P324" s="1">
        <f>Estação!P431</f>
        <v>4.96</v>
      </c>
      <c r="Q324" s="1">
        <f>Estação!Q431</f>
        <v>75.8</v>
      </c>
      <c r="R324" s="1">
        <f>Estação!R431</f>
        <v>0</v>
      </c>
    </row>
    <row r="325" spans="1:18">
      <c r="A325" s="22">
        <v>44118.458344907405</v>
      </c>
      <c r="B325" s="1">
        <f>Estação!C432</f>
        <v>27</v>
      </c>
      <c r="C325" s="1">
        <v>36</v>
      </c>
      <c r="D325" s="1">
        <f>Estação!D432</f>
        <v>26.11</v>
      </c>
      <c r="E325" s="1">
        <f>Estação!E432</f>
        <v>0.28000000000000003</v>
      </c>
      <c r="F325" s="1">
        <f>Estação!F432</f>
        <v>2.19</v>
      </c>
      <c r="G325" s="1">
        <f>Estação!G432</f>
        <v>1.74</v>
      </c>
      <c r="H325" s="1">
        <f>Estação!H432</f>
        <v>3.93</v>
      </c>
      <c r="I325" s="1">
        <f>Estação!I432</f>
        <v>1.1499999999999999</v>
      </c>
      <c r="J325" s="1">
        <f>Estação!J432</f>
        <v>17</v>
      </c>
      <c r="K325" s="106"/>
      <c r="L325" s="1">
        <f>Estação!L432</f>
        <v>30.1</v>
      </c>
      <c r="M325" s="1">
        <f>Estação!M432</f>
        <v>54.3</v>
      </c>
      <c r="N325" s="1">
        <f>Estação!N432</f>
        <v>1011.7</v>
      </c>
      <c r="O325" s="1">
        <f>Estação!O432</f>
        <v>1059</v>
      </c>
      <c r="P325" s="1">
        <f>Estação!P432</f>
        <v>5.92</v>
      </c>
      <c r="Q325" s="1">
        <f>Estação!Q432</f>
        <v>66.260000000000005</v>
      </c>
      <c r="R325" s="1">
        <f>Estação!R432</f>
        <v>0</v>
      </c>
    </row>
    <row r="326" spans="1:18">
      <c r="A326" s="22">
        <v>44118.500011574077</v>
      </c>
      <c r="B326" s="1">
        <f>Estação!C433</f>
        <v>26.6</v>
      </c>
      <c r="C326" s="1">
        <v>36</v>
      </c>
      <c r="D326" s="1">
        <f>Estação!D433</f>
        <v>27.7</v>
      </c>
      <c r="E326" s="1">
        <f>Estação!E433</f>
        <v>0.28999999999999998</v>
      </c>
      <c r="F326" s="1">
        <f>Estação!F433</f>
        <v>2.2400000000000002</v>
      </c>
      <c r="G326" s="1">
        <f>Estação!G433</f>
        <v>1.74</v>
      </c>
      <c r="H326" s="1">
        <f>Estação!H433</f>
        <v>3.98</v>
      </c>
      <c r="I326" s="1">
        <f>Estação!I433</f>
        <v>1.61</v>
      </c>
      <c r="J326" s="1">
        <f>Estação!J433</f>
        <v>18</v>
      </c>
      <c r="K326" s="106"/>
      <c r="L326" s="1">
        <f>Estação!L433</f>
        <v>30.3</v>
      </c>
      <c r="M326" s="1">
        <f>Estação!M433</f>
        <v>52.6</v>
      </c>
      <c r="N326" s="1">
        <f>Estação!N433</f>
        <v>1011.1</v>
      </c>
      <c r="O326" s="1">
        <f>Estação!O433</f>
        <v>1000</v>
      </c>
      <c r="P326" s="1">
        <f>Estação!P433</f>
        <v>5.66</v>
      </c>
      <c r="Q326" s="1">
        <f>Estação!Q433</f>
        <v>69.95</v>
      </c>
      <c r="R326" s="1">
        <f>Estação!R433</f>
        <v>0</v>
      </c>
    </row>
    <row r="327" spans="1:18">
      <c r="A327" s="22">
        <v>44118.541678240741</v>
      </c>
      <c r="B327" s="1">
        <f>Estação!C434</f>
        <v>26.3</v>
      </c>
      <c r="C327" s="1">
        <v>36</v>
      </c>
      <c r="D327" s="1">
        <f>Estação!D434</f>
        <v>28.96</v>
      </c>
      <c r="E327" s="1">
        <f>Estação!E434</f>
        <v>0.31</v>
      </c>
      <c r="F327" s="1">
        <f>Estação!F434</f>
        <v>2.16</v>
      </c>
      <c r="G327" s="1">
        <f>Estação!G434</f>
        <v>1.64</v>
      </c>
      <c r="H327" s="1">
        <f>Estação!H434</f>
        <v>3.81</v>
      </c>
      <c r="I327" s="1">
        <f>Estação!I434</f>
        <v>1.78</v>
      </c>
      <c r="J327" s="1">
        <f>Estação!J434</f>
        <v>17</v>
      </c>
      <c r="K327" s="106"/>
      <c r="L327" s="1">
        <f>Estação!L434</f>
        <v>30.3</v>
      </c>
      <c r="M327" s="1">
        <f>Estação!M434</f>
        <v>50.7</v>
      </c>
      <c r="N327" s="1">
        <f>Estação!N434</f>
        <v>1010.2</v>
      </c>
      <c r="O327" s="1">
        <f>Estação!O434</f>
        <v>976</v>
      </c>
      <c r="P327" s="1">
        <f>Estação!P434</f>
        <v>5.59</v>
      </c>
      <c r="Q327" s="1">
        <f>Estação!Q434</f>
        <v>67.66</v>
      </c>
      <c r="R327" s="1">
        <f>Estação!R434</f>
        <v>0</v>
      </c>
    </row>
    <row r="328" spans="1:18">
      <c r="A328" s="22">
        <v>44118.583344907405</v>
      </c>
      <c r="B328" s="1">
        <f>Estação!C435</f>
        <v>26.8</v>
      </c>
      <c r="C328" s="1">
        <v>36</v>
      </c>
      <c r="D328" s="1">
        <f>Estação!D435</f>
        <v>28.1</v>
      </c>
      <c r="E328" s="1">
        <f>Estação!E435</f>
        <v>0.28999999999999998</v>
      </c>
      <c r="F328" s="1">
        <f>Estação!F435</f>
        <v>2.09</v>
      </c>
      <c r="G328" s="1">
        <f>Estação!G435</f>
        <v>1.74</v>
      </c>
      <c r="H328" s="1">
        <f>Estação!H435</f>
        <v>3.84</v>
      </c>
      <c r="I328" s="1">
        <f>Estação!I435</f>
        <v>1.56</v>
      </c>
      <c r="J328" s="1">
        <f>Estação!J435</f>
        <v>23</v>
      </c>
      <c r="K328" s="106"/>
      <c r="L328" s="1">
        <f>Estação!L435</f>
        <v>30.4</v>
      </c>
      <c r="M328" s="1">
        <f>Estação!M435</f>
        <v>52.2</v>
      </c>
      <c r="N328" s="1">
        <f>Estação!N435</f>
        <v>1009.4</v>
      </c>
      <c r="O328" s="1">
        <f>Estação!O435</f>
        <v>861</v>
      </c>
      <c r="P328" s="1">
        <f>Estação!P435</f>
        <v>5.22</v>
      </c>
      <c r="Q328" s="1">
        <f>Estação!Q435</f>
        <v>65.459999999999994</v>
      </c>
      <c r="R328" s="1">
        <f>Estação!R435</f>
        <v>0</v>
      </c>
    </row>
    <row r="329" spans="1:18">
      <c r="A329" s="22">
        <v>44118.625011574077</v>
      </c>
      <c r="B329" s="1">
        <f>Estação!C436</f>
        <v>27.4</v>
      </c>
      <c r="C329" s="1">
        <v>36</v>
      </c>
      <c r="D329" s="1">
        <f>Estação!D436</f>
        <v>28.41</v>
      </c>
      <c r="E329" s="1">
        <f>Estação!E436</f>
        <v>0.28999999999999998</v>
      </c>
      <c r="F329" s="1">
        <f>Estação!F436</f>
        <v>2.12</v>
      </c>
      <c r="G329" s="1">
        <f>Estação!G436</f>
        <v>1.92</v>
      </c>
      <c r="H329" s="1">
        <f>Estação!H436</f>
        <v>4.04</v>
      </c>
      <c r="I329" s="1">
        <f>Estação!I436</f>
        <v>1.3</v>
      </c>
      <c r="J329" s="1">
        <f>Estação!J436</f>
        <v>21</v>
      </c>
      <c r="K329" s="106"/>
      <c r="L329" s="1">
        <f>Estação!L436</f>
        <v>30.7</v>
      </c>
      <c r="M329" s="1">
        <f>Estação!M436</f>
        <v>50.1</v>
      </c>
      <c r="N329" s="1">
        <f>Estação!N436</f>
        <v>1008.9</v>
      </c>
      <c r="O329" s="1">
        <f>Estação!O436</f>
        <v>657</v>
      </c>
      <c r="P329" s="1">
        <f>Estação!P436</f>
        <v>4.2</v>
      </c>
      <c r="Q329" s="1">
        <f>Estação!Q436</f>
        <v>63.78</v>
      </c>
      <c r="R329" s="1">
        <f>Estação!R436</f>
        <v>0</v>
      </c>
    </row>
    <row r="330" spans="1:18">
      <c r="A330" s="22">
        <v>44118.666678240741</v>
      </c>
      <c r="B330" s="1">
        <f>Estação!C437</f>
        <v>27.6</v>
      </c>
      <c r="C330" s="1">
        <v>36</v>
      </c>
      <c r="D330" s="1">
        <f>Estação!D437</f>
        <v>29.07</v>
      </c>
      <c r="E330" s="1">
        <f>Estação!E437</f>
        <v>0.32</v>
      </c>
      <c r="F330" s="1">
        <f>Estação!F437</f>
        <v>2.2400000000000002</v>
      </c>
      <c r="G330" s="1">
        <f>Estação!G437</f>
        <v>2.56</v>
      </c>
      <c r="H330" s="1">
        <f>Estação!H437</f>
        <v>4.8</v>
      </c>
      <c r="I330" s="1">
        <f>Estação!I437</f>
        <v>0.49</v>
      </c>
      <c r="J330" s="1">
        <f>Estação!J437</f>
        <v>21</v>
      </c>
      <c r="K330" s="106"/>
      <c r="L330" s="1">
        <f>Estação!L437</f>
        <v>30.3</v>
      </c>
      <c r="M330" s="1">
        <f>Estação!M437</f>
        <v>51</v>
      </c>
      <c r="N330" s="1">
        <f>Estação!N437</f>
        <v>1008.9</v>
      </c>
      <c r="O330" s="1">
        <f>Estação!O437</f>
        <v>393</v>
      </c>
      <c r="P330" s="1">
        <f>Estação!P437</f>
        <v>4.09</v>
      </c>
      <c r="Q330" s="1">
        <f>Estação!Q437</f>
        <v>52.57</v>
      </c>
      <c r="R330" s="1">
        <f>Estação!R437</f>
        <v>0</v>
      </c>
    </row>
    <row r="331" spans="1:18">
      <c r="A331" s="22">
        <v>44118.708344907405</v>
      </c>
      <c r="B331" s="1">
        <f>Estação!C438</f>
        <v>27</v>
      </c>
      <c r="C331" s="1">
        <v>36</v>
      </c>
      <c r="D331" s="1">
        <f>Estação!D438</f>
        <v>27.84</v>
      </c>
      <c r="E331" s="1">
        <f>Estação!E438</f>
        <v>0.33</v>
      </c>
      <c r="F331" s="1">
        <f>Estação!F438</f>
        <v>1.87</v>
      </c>
      <c r="G331" s="1">
        <f>Estação!G438</f>
        <v>3.37</v>
      </c>
      <c r="H331" s="1">
        <f>Estação!H438</f>
        <v>5.24</v>
      </c>
      <c r="I331" s="1">
        <f>Estação!I438</f>
        <v>0.76</v>
      </c>
      <c r="J331" s="1">
        <f>Estação!J438</f>
        <v>23</v>
      </c>
      <c r="K331" s="106"/>
      <c r="L331" s="1">
        <f>Estação!L438</f>
        <v>29.7</v>
      </c>
      <c r="M331" s="1">
        <f>Estação!M438</f>
        <v>54.3</v>
      </c>
      <c r="N331" s="1">
        <f>Estação!N438</f>
        <v>1009.1</v>
      </c>
      <c r="O331" s="1">
        <f>Estação!O438</f>
        <v>131</v>
      </c>
      <c r="P331" s="1">
        <f>Estação!P438</f>
        <v>3.65</v>
      </c>
      <c r="Q331" s="1">
        <f>Estação!Q438</f>
        <v>39.82</v>
      </c>
      <c r="R331" s="1">
        <f>Estação!R438</f>
        <v>0</v>
      </c>
    </row>
    <row r="332" spans="1:18">
      <c r="A332" s="22">
        <v>44118.750011574077</v>
      </c>
      <c r="B332" s="1">
        <f>Estação!C439</f>
        <v>26.2</v>
      </c>
      <c r="C332" s="1">
        <v>36</v>
      </c>
      <c r="D332" s="1">
        <f>Estação!D439</f>
        <v>25.21</v>
      </c>
      <c r="E332" s="1">
        <f>Estação!E439</f>
        <v>0.43</v>
      </c>
      <c r="F332" s="1">
        <f>Estação!F439</f>
        <v>2.91</v>
      </c>
      <c r="G332" s="1">
        <f>Estação!G439</f>
        <v>4.4000000000000004</v>
      </c>
      <c r="H332" s="1">
        <f>Estação!H439</f>
        <v>7.31</v>
      </c>
      <c r="I332" s="1">
        <f>Estação!I439</f>
        <v>1.2</v>
      </c>
      <c r="J332" s="1">
        <f>Estação!J439</f>
        <v>21</v>
      </c>
      <c r="K332" s="106"/>
      <c r="L332" s="1">
        <f>Estação!L439</f>
        <v>28.5</v>
      </c>
      <c r="M332" s="1">
        <f>Estação!M439</f>
        <v>59.9</v>
      </c>
      <c r="N332" s="1">
        <f>Estação!N439</f>
        <v>1009.5</v>
      </c>
      <c r="O332" s="1">
        <f>Estação!O439</f>
        <v>7</v>
      </c>
      <c r="P332" s="1">
        <f>Estação!P439</f>
        <v>3.34</v>
      </c>
      <c r="Q332" s="1">
        <f>Estação!Q439</f>
        <v>40.28</v>
      </c>
      <c r="R332" s="1">
        <f>Estação!R439</f>
        <v>0</v>
      </c>
    </row>
    <row r="333" spans="1:18">
      <c r="A333" s="22">
        <v>44118.791678240741</v>
      </c>
      <c r="B333" s="1">
        <f>Estação!C440</f>
        <v>26.4</v>
      </c>
      <c r="C333" s="1">
        <v>36</v>
      </c>
      <c r="D333" s="1">
        <f>Estação!D440</f>
        <v>24.31</v>
      </c>
      <c r="E333" s="1">
        <f>Estação!E440</f>
        <v>0.36</v>
      </c>
      <c r="F333" s="1">
        <f>Estação!F440</f>
        <v>1.57</v>
      </c>
      <c r="G333" s="1">
        <f>Estação!G440</f>
        <v>4.37</v>
      </c>
      <c r="H333" s="1">
        <f>Estação!H440</f>
        <v>5.94</v>
      </c>
      <c r="I333" s="1">
        <f>Estação!I440</f>
        <v>1.1299999999999999</v>
      </c>
      <c r="J333" s="1">
        <f>Estação!J440</f>
        <v>25</v>
      </c>
      <c r="K333" s="106"/>
      <c r="L333" s="1">
        <f>Estação!L440</f>
        <v>27.8</v>
      </c>
      <c r="M333" s="1">
        <f>Estação!M440</f>
        <v>67</v>
      </c>
      <c r="N333" s="1">
        <f>Estação!N440</f>
        <v>1010.2</v>
      </c>
      <c r="O333" s="1">
        <f>Estação!O440</f>
        <v>1</v>
      </c>
      <c r="P333" s="1">
        <f>Estação!P440</f>
        <v>2.78</v>
      </c>
      <c r="Q333" s="1">
        <f>Estação!Q440</f>
        <v>41.13</v>
      </c>
      <c r="R333" s="1">
        <f>Estação!R440</f>
        <v>0</v>
      </c>
    </row>
    <row r="334" spans="1:18">
      <c r="A334" s="22">
        <v>44118.833344907405</v>
      </c>
      <c r="B334" s="1">
        <f>Estação!C441</f>
        <v>26.5</v>
      </c>
      <c r="C334" s="1">
        <v>36</v>
      </c>
      <c r="D334" s="1">
        <f>Estação!D441</f>
        <v>26.9</v>
      </c>
      <c r="E334" s="1">
        <f>Estação!E441</f>
        <v>0.3</v>
      </c>
      <c r="F334" s="1">
        <f>Estação!F441</f>
        <v>1.25</v>
      </c>
      <c r="G334" s="1">
        <f>Estação!G441</f>
        <v>3.08</v>
      </c>
      <c r="H334" s="1">
        <f>Estação!H441</f>
        <v>4.32</v>
      </c>
      <c r="I334" s="1">
        <f>Estação!I441</f>
        <v>1.23</v>
      </c>
      <c r="J334" s="1">
        <f>Estação!J441</f>
        <v>22</v>
      </c>
      <c r="K334" s="106"/>
      <c r="L334" s="1">
        <f>Estação!L441</f>
        <v>27.5</v>
      </c>
      <c r="M334" s="1">
        <f>Estação!M441</f>
        <v>70.5</v>
      </c>
      <c r="N334" s="1">
        <f>Estação!N441</f>
        <v>1010.9</v>
      </c>
      <c r="O334" s="1">
        <f>Estação!O441</f>
        <v>2</v>
      </c>
      <c r="P334" s="1">
        <f>Estação!P441</f>
        <v>3.04</v>
      </c>
      <c r="Q334" s="1">
        <f>Estação!Q441</f>
        <v>42.57</v>
      </c>
      <c r="R334" s="1">
        <f>Estação!R441</f>
        <v>0</v>
      </c>
    </row>
    <row r="335" spans="1:18">
      <c r="A335" s="22">
        <v>44118.875011574077</v>
      </c>
      <c r="B335" s="1">
        <f>Estação!C442</f>
        <v>26.6</v>
      </c>
      <c r="C335" s="1">
        <v>36</v>
      </c>
      <c r="D335" s="1">
        <f>Estação!D442</f>
        <v>26.83</v>
      </c>
      <c r="E335" s="1">
        <f>Estação!E442</f>
        <v>0.27</v>
      </c>
      <c r="F335" s="1">
        <f>Estação!F442</f>
        <v>1.17</v>
      </c>
      <c r="G335" s="1">
        <f>Estação!G442</f>
        <v>1.72</v>
      </c>
      <c r="H335" s="1">
        <f>Estação!H442</f>
        <v>2.9</v>
      </c>
      <c r="I335" s="1">
        <f>Estação!I442</f>
        <v>1.44</v>
      </c>
      <c r="J335" s="1">
        <f>Estação!J442</f>
        <v>25</v>
      </c>
      <c r="K335" s="106"/>
      <c r="L335" s="1">
        <f>Estação!L442</f>
        <v>27.4</v>
      </c>
      <c r="M335" s="1">
        <f>Estação!M442</f>
        <v>73.099999999999994</v>
      </c>
      <c r="N335" s="1">
        <f>Estação!N442</f>
        <v>1011.5</v>
      </c>
      <c r="O335" s="1">
        <f>Estação!O442</f>
        <v>2</v>
      </c>
      <c r="P335" s="1">
        <f>Estação!P442</f>
        <v>3.56</v>
      </c>
      <c r="Q335" s="1">
        <f>Estação!Q442</f>
        <v>41.5</v>
      </c>
      <c r="R335" s="1">
        <f>Estação!R442</f>
        <v>0</v>
      </c>
    </row>
    <row r="336" spans="1:18">
      <c r="A336" s="22">
        <v>44118.916678240741</v>
      </c>
      <c r="B336" s="1">
        <f>Estação!C443</f>
        <v>26.7</v>
      </c>
      <c r="C336" s="1">
        <v>36</v>
      </c>
      <c r="D336" s="1">
        <f>Estação!D443</f>
        <v>25.03</v>
      </c>
      <c r="E336" s="1">
        <f>Estação!E443</f>
        <v>0.27</v>
      </c>
      <c r="F336" s="1">
        <f>Estação!F443</f>
        <v>1.21</v>
      </c>
      <c r="G336" s="1">
        <f>Estação!G443</f>
        <v>1.1000000000000001</v>
      </c>
      <c r="H336" s="1">
        <f>Estação!H443</f>
        <v>2.2999999999999998</v>
      </c>
      <c r="I336" s="1">
        <f>Estação!I443</f>
        <v>2.09</v>
      </c>
      <c r="J336" s="1">
        <f>Estação!J443</f>
        <v>23</v>
      </c>
      <c r="K336" s="106"/>
      <c r="L336" s="1">
        <f>Estação!L443</f>
        <v>27.2</v>
      </c>
      <c r="M336" s="1">
        <f>Estação!M443</f>
        <v>74.900000000000006</v>
      </c>
      <c r="N336" s="1">
        <f>Estação!N443</f>
        <v>1011.8</v>
      </c>
      <c r="O336" s="1">
        <f>Estação!O443</f>
        <v>2</v>
      </c>
      <c r="P336" s="1">
        <f>Estação!P443</f>
        <v>3.57</v>
      </c>
      <c r="Q336" s="1">
        <f>Estação!Q443</f>
        <v>42.46</v>
      </c>
      <c r="R336" s="1">
        <f>Estação!R443</f>
        <v>0</v>
      </c>
    </row>
    <row r="337" spans="1:18">
      <c r="A337" s="22">
        <v>44118.958344907405</v>
      </c>
      <c r="B337" s="1">
        <f>Estação!C444</f>
        <v>26.6</v>
      </c>
      <c r="C337" s="1">
        <v>36</v>
      </c>
      <c r="D337" s="1">
        <f>Estação!D444</f>
        <v>24.48</v>
      </c>
      <c r="E337" s="1">
        <f>Estação!E444</f>
        <v>0.26</v>
      </c>
      <c r="F337" s="1">
        <f>Estação!F444</f>
        <v>1.17</v>
      </c>
      <c r="G337" s="1">
        <f>Estação!G444</f>
        <v>0.92</v>
      </c>
      <c r="H337" s="1">
        <f>Estação!H444</f>
        <v>2.1</v>
      </c>
      <c r="I337" s="1">
        <f>Estação!I444</f>
        <v>1.57</v>
      </c>
      <c r="J337" s="1">
        <f>Estação!J444</f>
        <v>21</v>
      </c>
      <c r="K337" s="106"/>
      <c r="L337" s="1">
        <f>Estação!L444</f>
        <v>27.2</v>
      </c>
      <c r="M337" s="1">
        <f>Estação!M444</f>
        <v>72.7</v>
      </c>
      <c r="N337" s="1">
        <f>Estação!N444</f>
        <v>1011.5</v>
      </c>
      <c r="O337" s="1">
        <f>Estação!O444</f>
        <v>2</v>
      </c>
      <c r="P337" s="1">
        <f>Estação!P444</f>
        <v>3.65</v>
      </c>
      <c r="Q337" s="1">
        <f>Estação!Q444</f>
        <v>44.08</v>
      </c>
      <c r="R337" s="1">
        <f>Estação!R444</f>
        <v>0</v>
      </c>
    </row>
    <row r="338" spans="1:18">
      <c r="A338" s="22">
        <v>44119.000011574077</v>
      </c>
      <c r="B338" s="1">
        <f>Estação!C453</f>
        <v>26.5</v>
      </c>
      <c r="C338" s="1">
        <v>36</v>
      </c>
      <c r="D338" s="1">
        <f>Estação!D453</f>
        <v>23.44</v>
      </c>
      <c r="E338" s="1">
        <f>Estação!E453</f>
        <v>0.25</v>
      </c>
      <c r="F338" s="1">
        <f>Estação!F453</f>
        <v>1.1399999999999999</v>
      </c>
      <c r="G338" s="1">
        <f>Estação!G453</f>
        <v>0.79</v>
      </c>
      <c r="H338" s="1">
        <f>Estação!H453</f>
        <v>1.93</v>
      </c>
      <c r="I338" s="1">
        <f>Estação!I453</f>
        <v>1.19</v>
      </c>
      <c r="J338" s="1">
        <f>Estação!J453</f>
        <v>20</v>
      </c>
      <c r="K338" s="106"/>
      <c r="L338" s="1">
        <f>Estação!L453</f>
        <v>27.2</v>
      </c>
      <c r="M338" s="1">
        <f>Estação!M453</f>
        <v>75</v>
      </c>
      <c r="N338" s="1">
        <f>Estação!N453</f>
        <v>1011</v>
      </c>
      <c r="O338" s="1">
        <f>Estação!O453</f>
        <v>3</v>
      </c>
      <c r="P338" s="1">
        <f>Estação!P453</f>
        <v>3.59</v>
      </c>
      <c r="Q338" s="1">
        <f>Estação!Q453</f>
        <v>52.27</v>
      </c>
      <c r="R338" s="1">
        <f>Estação!R453</f>
        <v>0</v>
      </c>
    </row>
    <row r="339" spans="1:18">
      <c r="A339" s="22">
        <v>44119.041678240741</v>
      </c>
      <c r="B339" s="1">
        <f>Estação!C454</f>
        <v>26.6</v>
      </c>
      <c r="C339" s="1">
        <v>36</v>
      </c>
      <c r="D339" s="1">
        <f>Estação!D454</f>
        <v>24.69</v>
      </c>
      <c r="E339" s="1">
        <f>Estação!E454</f>
        <v>0.28000000000000003</v>
      </c>
      <c r="F339" s="1">
        <f>Estação!F454</f>
        <v>1.42</v>
      </c>
      <c r="G339" s="1">
        <f>Estação!G454</f>
        <v>0.48</v>
      </c>
      <c r="H339" s="1">
        <f>Estação!H454</f>
        <v>1.9</v>
      </c>
      <c r="I339" s="1">
        <f>Estação!I454</f>
        <v>2.94</v>
      </c>
      <c r="J339" s="1">
        <f>Estação!J454</f>
        <v>22</v>
      </c>
      <c r="K339" s="106"/>
      <c r="L339" s="1">
        <f>Estação!L454</f>
        <v>27.2</v>
      </c>
      <c r="M339" s="1">
        <f>Estação!M454</f>
        <v>75.8</v>
      </c>
      <c r="N339" s="1">
        <f>Estação!N454</f>
        <v>1010.4</v>
      </c>
      <c r="O339" s="1">
        <f>Estação!O454</f>
        <v>3</v>
      </c>
      <c r="P339" s="1">
        <f>Estação!P454</f>
        <v>3.62</v>
      </c>
      <c r="Q339" s="1">
        <f>Estação!Q454</f>
        <v>60.44</v>
      </c>
      <c r="R339" s="1">
        <f>Estação!R454</f>
        <v>0</v>
      </c>
    </row>
    <row r="340" spans="1:18">
      <c r="A340" s="22">
        <v>44119.083344907405</v>
      </c>
      <c r="B340" s="1">
        <f>Estação!C455</f>
        <v>26.5</v>
      </c>
      <c r="C340" s="1">
        <v>36</v>
      </c>
      <c r="D340" s="1">
        <f>Estação!D455</f>
        <v>25.71</v>
      </c>
      <c r="E340" s="1">
        <f>Estação!E455</f>
        <v>0.27</v>
      </c>
      <c r="F340" s="1">
        <f>Estação!F455</f>
        <v>1.0900000000000001</v>
      </c>
      <c r="G340" s="1">
        <f>Estação!G455</f>
        <v>0.2</v>
      </c>
      <c r="H340" s="1">
        <f>Estação!H455</f>
        <v>1.3</v>
      </c>
      <c r="I340" s="1">
        <f>Estação!I455</f>
        <v>3.12</v>
      </c>
      <c r="J340" s="1">
        <f>Estação!J455</f>
        <v>19</v>
      </c>
      <c r="K340" s="106"/>
      <c r="L340" s="1">
        <f>Estação!L455</f>
        <v>27.2</v>
      </c>
      <c r="M340" s="1">
        <f>Estação!M455</f>
        <v>75.8</v>
      </c>
      <c r="N340" s="1">
        <f>Estação!N455</f>
        <v>1009.9</v>
      </c>
      <c r="O340" s="1">
        <f>Estação!O455</f>
        <v>3</v>
      </c>
      <c r="P340" s="1">
        <f>Estação!P455</f>
        <v>3.41</v>
      </c>
      <c r="Q340" s="1">
        <f>Estação!Q455</f>
        <v>64.290000000000006</v>
      </c>
      <c r="R340" s="1">
        <f>Estação!R455</f>
        <v>0</v>
      </c>
    </row>
    <row r="341" spans="1:18">
      <c r="A341" s="22">
        <v>44119.125011574077</v>
      </c>
      <c r="B341" s="1">
        <f>Estação!C456</f>
        <v>26.5</v>
      </c>
      <c r="C341" s="1">
        <v>36</v>
      </c>
      <c r="D341" s="1">
        <f>Estação!D456</f>
        <v>26.49</v>
      </c>
      <c r="E341" s="1">
        <f>Estação!E456</f>
        <v>0.27</v>
      </c>
      <c r="F341" s="1">
        <f>Estação!F456</f>
        <v>1.17</v>
      </c>
      <c r="G341" s="1">
        <f>Estação!G456</f>
        <v>0.04</v>
      </c>
      <c r="H341" s="1">
        <f>Estação!H456</f>
        <v>1.21</v>
      </c>
      <c r="I341" s="1">
        <f>Estação!I456</f>
        <v>2.62</v>
      </c>
      <c r="J341" s="1">
        <f>Estação!J456</f>
        <v>24</v>
      </c>
      <c r="K341" s="106"/>
      <c r="L341" s="1">
        <f>Estação!L456</f>
        <v>27.1</v>
      </c>
      <c r="M341" s="1">
        <f>Estação!M456</f>
        <v>75.3</v>
      </c>
      <c r="N341" s="1">
        <f>Estação!N456</f>
        <v>1009.5</v>
      </c>
      <c r="O341" s="1">
        <f>Estação!O456</f>
        <v>2</v>
      </c>
      <c r="P341" s="1">
        <f>Estação!P456</f>
        <v>3.96</v>
      </c>
      <c r="Q341" s="1">
        <f>Estação!Q456</f>
        <v>63.87</v>
      </c>
      <c r="R341" s="1">
        <f>Estação!R456</f>
        <v>0</v>
      </c>
    </row>
    <row r="342" spans="1:18">
      <c r="A342" s="22">
        <v>44119.166678240741</v>
      </c>
      <c r="B342" s="1">
        <f>Estação!C457</f>
        <v>26.5</v>
      </c>
      <c r="C342" s="1">
        <v>36</v>
      </c>
      <c r="D342" s="1">
        <f>Estação!D457</f>
        <v>27.2</v>
      </c>
      <c r="E342" s="1">
        <f>Estação!E457</f>
        <v>0.26</v>
      </c>
      <c r="F342" s="1">
        <f>Estação!F457</f>
        <v>1.03</v>
      </c>
      <c r="G342" s="106"/>
      <c r="H342" s="1">
        <f>Estação!H457</f>
        <v>0.99</v>
      </c>
      <c r="I342" s="1">
        <f>Estação!I457</f>
        <v>2.52</v>
      </c>
      <c r="J342" s="1">
        <f>Estação!J457</f>
        <v>22</v>
      </c>
      <c r="K342" s="106"/>
      <c r="L342" s="1">
        <f>Estação!L457</f>
        <v>26.9</v>
      </c>
      <c r="M342" s="1">
        <f>Estação!M457</f>
        <v>76.8</v>
      </c>
      <c r="N342" s="1">
        <f>Estação!N457</f>
        <v>1009.4</v>
      </c>
      <c r="O342" s="1">
        <f>Estação!O457</f>
        <v>2</v>
      </c>
      <c r="P342" s="1">
        <f>Estação!P457</f>
        <v>3.6</v>
      </c>
      <c r="Q342" s="1">
        <f>Estação!Q457</f>
        <v>63.61</v>
      </c>
      <c r="R342" s="1">
        <f>Estação!R457</f>
        <v>0</v>
      </c>
    </row>
    <row r="343" spans="1:18">
      <c r="A343" s="22">
        <v>44119.208344907405</v>
      </c>
      <c r="B343" s="1">
        <f>Estação!C458</f>
        <v>26.6</v>
      </c>
      <c r="C343" s="1">
        <v>36</v>
      </c>
      <c r="D343" s="1">
        <f>Estação!D458</f>
        <v>24.5</v>
      </c>
      <c r="E343" s="1">
        <f>Estação!E458</f>
        <v>0.27</v>
      </c>
      <c r="F343" s="1">
        <f>Estação!F458</f>
        <v>1.1599999999999999</v>
      </c>
      <c r="G343" s="1">
        <f>Estação!G458</f>
        <v>0.41</v>
      </c>
      <c r="H343" s="1">
        <f>Estação!H458</f>
        <v>1.57</v>
      </c>
      <c r="I343" s="1">
        <f>Estação!I458</f>
        <v>2.5099999999999998</v>
      </c>
      <c r="J343" s="1">
        <f>Estação!J458</f>
        <v>22</v>
      </c>
      <c r="K343" s="106"/>
      <c r="L343" s="1">
        <f>Estação!L458</f>
        <v>26.2</v>
      </c>
      <c r="M343" s="1">
        <f>Estação!M458</f>
        <v>83.5</v>
      </c>
      <c r="N343" s="1">
        <f>Estação!N458</f>
        <v>1009.5</v>
      </c>
      <c r="O343" s="1">
        <f>Estação!O458</f>
        <v>4</v>
      </c>
      <c r="P343" s="1">
        <f>Estação!P458</f>
        <v>2.9</v>
      </c>
      <c r="Q343" s="1">
        <f>Estação!Q458</f>
        <v>82.67</v>
      </c>
      <c r="R343" s="1">
        <f>Estação!R458</f>
        <v>1.8</v>
      </c>
    </row>
    <row r="344" spans="1:18">
      <c r="A344" s="22">
        <v>44119.250011574077</v>
      </c>
      <c r="B344" s="1">
        <f>Estação!C459</f>
        <v>26.7</v>
      </c>
      <c r="C344" s="1">
        <v>36</v>
      </c>
      <c r="D344" s="1">
        <f>Estação!D459</f>
        <v>22.64</v>
      </c>
      <c r="E344" s="1">
        <f>Estação!E459</f>
        <v>0.27</v>
      </c>
      <c r="F344" s="1">
        <f>Estação!F459</f>
        <v>1.21</v>
      </c>
      <c r="G344" s="1">
        <f>Estação!G459</f>
        <v>1.88</v>
      </c>
      <c r="H344" s="1">
        <f>Estação!H459</f>
        <v>3.09</v>
      </c>
      <c r="I344" s="1">
        <f>Estação!I459</f>
        <v>2.59</v>
      </c>
      <c r="J344" s="1">
        <f>Estação!J459</f>
        <v>16</v>
      </c>
      <c r="K344" s="106"/>
      <c r="L344" s="1">
        <f>Estação!L459</f>
        <v>25.9</v>
      </c>
      <c r="M344" s="1">
        <f>Estação!M459</f>
        <v>83.9</v>
      </c>
      <c r="N344" s="1">
        <f>Estação!N459</f>
        <v>1009.8</v>
      </c>
      <c r="O344" s="1">
        <f>Estação!O459</f>
        <v>28</v>
      </c>
      <c r="P344" s="1">
        <f>Estação!P459</f>
        <v>2.76</v>
      </c>
      <c r="Q344" s="1">
        <f>Estação!Q459</f>
        <v>80.33</v>
      </c>
      <c r="R344" s="1">
        <f>Estação!R459</f>
        <v>0</v>
      </c>
    </row>
    <row r="345" spans="1:18">
      <c r="A345" s="22">
        <v>44119.291678240741</v>
      </c>
      <c r="B345" s="1">
        <f>Estação!C460</f>
        <v>26.6</v>
      </c>
      <c r="C345" s="1">
        <v>36</v>
      </c>
      <c r="D345" s="1">
        <f>Estação!D460</f>
        <v>22.51</v>
      </c>
      <c r="E345" s="1">
        <f>Estação!E460</f>
        <v>0.28999999999999998</v>
      </c>
      <c r="F345" s="1">
        <f>Estação!F460</f>
        <v>1.92</v>
      </c>
      <c r="G345" s="1">
        <f>Estação!G460</f>
        <v>3.2</v>
      </c>
      <c r="H345" s="1">
        <f>Estação!H460</f>
        <v>5.12</v>
      </c>
      <c r="I345" s="1">
        <f>Estação!I460</f>
        <v>2.57</v>
      </c>
      <c r="J345" s="1">
        <f>Estação!J460</f>
        <v>28</v>
      </c>
      <c r="K345" s="106"/>
      <c r="L345" s="1">
        <f>Estação!L460</f>
        <v>26.8</v>
      </c>
      <c r="M345" s="1">
        <f>Estação!M460</f>
        <v>77.2</v>
      </c>
      <c r="N345" s="1">
        <f>Estação!N460</f>
        <v>1010.3</v>
      </c>
      <c r="O345" s="1">
        <f>Estação!O460</f>
        <v>194</v>
      </c>
      <c r="P345" s="1">
        <f>Estação!P460</f>
        <v>3.37</v>
      </c>
      <c r="Q345" s="1">
        <f>Estação!Q460</f>
        <v>80.78</v>
      </c>
      <c r="R345" s="1">
        <f>Estação!R460</f>
        <v>0</v>
      </c>
    </row>
    <row r="346" spans="1:18">
      <c r="A346" s="22">
        <v>44119.333344907405</v>
      </c>
      <c r="B346" s="1">
        <f>Estação!C461</f>
        <v>26.2</v>
      </c>
      <c r="C346" s="1">
        <v>36</v>
      </c>
      <c r="D346" s="1">
        <f>Estação!D461</f>
        <v>25.52</v>
      </c>
      <c r="E346" s="1">
        <f>Estação!E461</f>
        <v>0.32</v>
      </c>
      <c r="F346" s="1">
        <f>Estação!F461</f>
        <v>2.4300000000000002</v>
      </c>
      <c r="G346" s="1">
        <f>Estação!G461</f>
        <v>3.16</v>
      </c>
      <c r="H346" s="1">
        <f>Estação!H461</f>
        <v>5.59</v>
      </c>
      <c r="I346" s="1">
        <f>Estação!I461</f>
        <v>2.82</v>
      </c>
      <c r="J346" s="1">
        <f>Estação!J461</f>
        <v>21</v>
      </c>
      <c r="K346" s="106"/>
      <c r="L346" s="1">
        <f>Estação!L461</f>
        <v>28</v>
      </c>
      <c r="M346" s="1">
        <f>Estação!M461</f>
        <v>69.2</v>
      </c>
      <c r="N346" s="1">
        <f>Estação!N461</f>
        <v>1010.9</v>
      </c>
      <c r="O346" s="1">
        <f>Estação!O461</f>
        <v>463</v>
      </c>
      <c r="P346" s="1">
        <f>Estação!P461</f>
        <v>4.5599999999999996</v>
      </c>
      <c r="Q346" s="1">
        <f>Estação!Q461</f>
        <v>78.599999999999994</v>
      </c>
      <c r="R346" s="1">
        <f>Estação!R461</f>
        <v>0</v>
      </c>
    </row>
    <row r="347" spans="1:18">
      <c r="A347" s="22">
        <v>44119.375011574077</v>
      </c>
      <c r="B347" s="1">
        <f>Estação!C462</f>
        <v>26</v>
      </c>
      <c r="C347" s="1">
        <v>36</v>
      </c>
      <c r="D347" s="1">
        <f>Estação!D462</f>
        <v>26.7</v>
      </c>
      <c r="E347" s="1">
        <f>Estação!E462</f>
        <v>0.3</v>
      </c>
      <c r="F347" s="1">
        <f>Estação!F462</f>
        <v>2.6</v>
      </c>
      <c r="G347" s="1">
        <f>Estação!G462</f>
        <v>2.27</v>
      </c>
      <c r="H347" s="1">
        <f>Estação!H462</f>
        <v>4.87</v>
      </c>
      <c r="I347" s="1">
        <f>Estação!I462</f>
        <v>2.96</v>
      </c>
      <c r="J347" s="1">
        <f>Estação!J462</f>
        <v>20</v>
      </c>
      <c r="K347" s="106"/>
      <c r="L347" s="1">
        <f>Estação!L462</f>
        <v>29</v>
      </c>
      <c r="M347" s="1">
        <f>Estação!M462</f>
        <v>63.7</v>
      </c>
      <c r="N347" s="1">
        <f>Estação!N462</f>
        <v>1011.3</v>
      </c>
      <c r="O347" s="1">
        <f>Estação!O462</f>
        <v>743</v>
      </c>
      <c r="P347" s="1">
        <f>Estação!P462</f>
        <v>5.47</v>
      </c>
      <c r="Q347" s="1">
        <f>Estação!Q462</f>
        <v>78.16</v>
      </c>
      <c r="R347" s="1">
        <f>Estação!R462</f>
        <v>0</v>
      </c>
    </row>
    <row r="348" spans="1:18">
      <c r="A348" s="22">
        <v>44119.416678240741</v>
      </c>
      <c r="B348" s="1">
        <f>Estação!C463</f>
        <v>26.4</v>
      </c>
      <c r="C348" s="1">
        <v>36</v>
      </c>
      <c r="D348" s="1">
        <f>Estação!D463</f>
        <v>27.71</v>
      </c>
      <c r="E348" s="1">
        <f>Estação!E463</f>
        <v>0.27</v>
      </c>
      <c r="F348" s="1">
        <f>Estação!F463</f>
        <v>2.42</v>
      </c>
      <c r="G348" s="1">
        <f>Estação!G463</f>
        <v>2.09</v>
      </c>
      <c r="H348" s="1">
        <f>Estação!H463</f>
        <v>4.51</v>
      </c>
      <c r="I348" s="1">
        <f>Estação!I463</f>
        <v>2.87</v>
      </c>
      <c r="J348" s="1">
        <f>Estação!J463</f>
        <v>22</v>
      </c>
      <c r="K348" s="106"/>
      <c r="L348" s="1">
        <f>Estação!L463</f>
        <v>29.9</v>
      </c>
      <c r="M348" s="1">
        <f>Estação!M463</f>
        <v>57.7</v>
      </c>
      <c r="N348" s="1">
        <f>Estação!N463</f>
        <v>1011.5</v>
      </c>
      <c r="O348" s="1">
        <f>Estação!O463</f>
        <v>966</v>
      </c>
      <c r="P348" s="1">
        <f>Estação!P463</f>
        <v>5.42</v>
      </c>
      <c r="Q348" s="1">
        <f>Estação!Q463</f>
        <v>78.569999999999993</v>
      </c>
      <c r="R348" s="1">
        <f>Estação!R463</f>
        <v>0</v>
      </c>
    </row>
    <row r="349" spans="1:18">
      <c r="A349" s="22">
        <v>44119.458344907405</v>
      </c>
      <c r="B349" s="1">
        <f>Estação!C464</f>
        <v>27.1</v>
      </c>
      <c r="C349" s="1">
        <v>36</v>
      </c>
      <c r="D349" s="1">
        <f>Estação!D464</f>
        <v>28.23</v>
      </c>
      <c r="E349" s="1">
        <f>Estação!E464</f>
        <v>0.25</v>
      </c>
      <c r="F349" s="1">
        <f>Estação!F464</f>
        <v>1.88</v>
      </c>
      <c r="G349" s="1">
        <f>Estação!G464</f>
        <v>1.66</v>
      </c>
      <c r="H349" s="1">
        <f>Estação!H464</f>
        <v>3.54</v>
      </c>
      <c r="I349" s="1">
        <f>Estação!I464</f>
        <v>2.86</v>
      </c>
      <c r="J349" s="1">
        <f>Estação!J464</f>
        <v>16</v>
      </c>
      <c r="K349" s="106"/>
      <c r="L349" s="1">
        <f>Estação!L464</f>
        <v>30.1</v>
      </c>
      <c r="M349" s="1">
        <f>Estação!M464</f>
        <v>57.4</v>
      </c>
      <c r="N349" s="1">
        <f>Estação!N464</f>
        <v>1011</v>
      </c>
      <c r="O349" s="1">
        <f>Estação!O464</f>
        <v>1061</v>
      </c>
      <c r="P349" s="1">
        <f>Estação!P464</f>
        <v>5.17</v>
      </c>
      <c r="Q349" s="1">
        <f>Estação!Q464</f>
        <v>64.25</v>
      </c>
      <c r="R349" s="1">
        <f>Estação!R464</f>
        <v>0</v>
      </c>
    </row>
    <row r="350" spans="1:18">
      <c r="A350" s="22">
        <v>44119.500011574077</v>
      </c>
      <c r="B350" s="1">
        <f>Estação!C465</f>
        <v>27.3</v>
      </c>
      <c r="C350" s="1">
        <v>36</v>
      </c>
      <c r="D350" s="1">
        <f>Estação!D465</f>
        <v>28.18</v>
      </c>
      <c r="E350" s="1">
        <f>Estação!E465</f>
        <v>0.26</v>
      </c>
      <c r="F350" s="1">
        <f>Estação!F465</f>
        <v>1.86</v>
      </c>
      <c r="G350" s="1">
        <f>Estação!G465</f>
        <v>1.82</v>
      </c>
      <c r="H350" s="1">
        <f>Estação!H465</f>
        <v>3.67</v>
      </c>
      <c r="I350" s="1">
        <f>Estação!I465</f>
        <v>2.78</v>
      </c>
      <c r="J350" s="1">
        <f>Estação!J465</f>
        <v>20</v>
      </c>
      <c r="K350" s="106"/>
      <c r="L350" s="1">
        <f>Estação!L465</f>
        <v>30.5</v>
      </c>
      <c r="M350" s="1">
        <f>Estação!M465</f>
        <v>57.4</v>
      </c>
      <c r="N350" s="1">
        <f>Estação!N465</f>
        <v>1010.2</v>
      </c>
      <c r="O350" s="1">
        <f>Estação!O465</f>
        <v>979</v>
      </c>
      <c r="P350" s="1">
        <f>Estação!P465</f>
        <v>4.8099999999999996</v>
      </c>
      <c r="Q350" s="1">
        <f>Estação!Q465</f>
        <v>59.9</v>
      </c>
      <c r="R350" s="1">
        <f>Estação!R465</f>
        <v>0</v>
      </c>
    </row>
    <row r="351" spans="1:18">
      <c r="A351" s="22">
        <v>44119.541678240741</v>
      </c>
      <c r="B351" s="1">
        <f>Estação!C466</f>
        <v>26.6</v>
      </c>
      <c r="C351" s="1">
        <v>36</v>
      </c>
      <c r="D351" s="1">
        <f>Estação!D466</f>
        <v>27.15</v>
      </c>
      <c r="E351" s="1">
        <f>Estação!E466</f>
        <v>0.28000000000000003</v>
      </c>
      <c r="F351" s="1">
        <f>Estação!F466</f>
        <v>2.35</v>
      </c>
      <c r="G351" s="1">
        <f>Estação!G466</f>
        <v>1.68</v>
      </c>
      <c r="H351" s="1">
        <f>Estação!H466</f>
        <v>4.03</v>
      </c>
      <c r="I351" s="1">
        <f>Estação!I466</f>
        <v>3.15</v>
      </c>
      <c r="J351" s="1">
        <f>Estação!J466</f>
        <v>16</v>
      </c>
      <c r="K351" s="106"/>
      <c r="L351" s="1">
        <f>Estação!L466</f>
        <v>30.6</v>
      </c>
      <c r="M351" s="1">
        <f>Estação!M466</f>
        <v>57</v>
      </c>
      <c r="N351" s="1">
        <f>Estação!N466</f>
        <v>1009.3</v>
      </c>
      <c r="O351" s="1">
        <f>Estação!O466</f>
        <v>950</v>
      </c>
      <c r="P351" s="1">
        <f>Estação!P466</f>
        <v>4.8</v>
      </c>
      <c r="Q351" s="1">
        <f>Estação!Q466</f>
        <v>61.89</v>
      </c>
      <c r="R351" s="1">
        <f>Estação!R466</f>
        <v>0</v>
      </c>
    </row>
    <row r="352" spans="1:18">
      <c r="A352" s="22">
        <v>44119.583344907405</v>
      </c>
      <c r="B352" s="1">
        <f>Estação!C467</f>
        <v>27</v>
      </c>
      <c r="C352" s="1">
        <v>36</v>
      </c>
      <c r="D352" s="1">
        <f>Estação!D467</f>
        <v>26.35</v>
      </c>
      <c r="E352" s="1">
        <f>Estação!E467</f>
        <v>0.26</v>
      </c>
      <c r="F352" s="1">
        <f>Estação!F467</f>
        <v>2</v>
      </c>
      <c r="G352" s="1">
        <f>Estação!G467</f>
        <v>1.47</v>
      </c>
      <c r="H352" s="1">
        <f>Estação!H467</f>
        <v>3.47</v>
      </c>
      <c r="I352" s="1">
        <f>Estação!I467</f>
        <v>2.96</v>
      </c>
      <c r="J352" s="1">
        <f>Estação!J467</f>
        <v>12</v>
      </c>
      <c r="K352" s="106"/>
      <c r="L352" s="1">
        <f>Estação!L467</f>
        <v>30.2</v>
      </c>
      <c r="M352" s="1">
        <f>Estação!M467</f>
        <v>57.8</v>
      </c>
      <c r="N352" s="1">
        <f>Estação!N467</f>
        <v>1008.8</v>
      </c>
      <c r="O352" s="1">
        <f>Estação!O467</f>
        <v>827</v>
      </c>
      <c r="P352" s="1">
        <f>Estação!P467</f>
        <v>5.09</v>
      </c>
      <c r="Q352" s="1">
        <f>Estação!Q467</f>
        <v>63.83</v>
      </c>
      <c r="R352" s="1">
        <f>Estação!R467</f>
        <v>0</v>
      </c>
    </row>
    <row r="353" spans="1:18">
      <c r="A353" s="22">
        <v>44119.625011574077</v>
      </c>
      <c r="B353" s="1">
        <f>Estação!C468</f>
        <v>27.6</v>
      </c>
      <c r="C353" s="1">
        <v>36</v>
      </c>
      <c r="D353" s="1">
        <f>Estação!D468</f>
        <v>25.48</v>
      </c>
      <c r="E353" s="1">
        <f>Estação!E468</f>
        <v>0.25</v>
      </c>
      <c r="F353" s="1">
        <f>Estação!F468</f>
        <v>1.82</v>
      </c>
      <c r="G353" s="1">
        <f>Estação!G468</f>
        <v>1.55</v>
      </c>
      <c r="H353" s="1">
        <f>Estação!H468</f>
        <v>3.37</v>
      </c>
      <c r="I353" s="1">
        <f>Estação!I468</f>
        <v>2.3199999999999998</v>
      </c>
      <c r="J353" s="1">
        <f>Estação!J468</f>
        <v>15</v>
      </c>
      <c r="K353" s="106"/>
      <c r="L353" s="1">
        <f>Estação!L468</f>
        <v>29.8</v>
      </c>
      <c r="M353" s="1">
        <f>Estação!M468</f>
        <v>60.4</v>
      </c>
      <c r="N353" s="1">
        <f>Estação!N468</f>
        <v>1008.5</v>
      </c>
      <c r="O353" s="1">
        <f>Estação!O468</f>
        <v>478</v>
      </c>
      <c r="P353" s="1">
        <f>Estação!P468</f>
        <v>5.38</v>
      </c>
      <c r="Q353" s="1">
        <f>Estação!Q468</f>
        <v>66.53</v>
      </c>
      <c r="R353" s="1">
        <f>Estação!R468</f>
        <v>0</v>
      </c>
    </row>
    <row r="354" spans="1:18">
      <c r="A354" s="22">
        <v>44119.666678240741</v>
      </c>
      <c r="B354" s="1">
        <f>Estação!C469</f>
        <v>27.5</v>
      </c>
      <c r="C354" s="1">
        <v>36</v>
      </c>
      <c r="D354" s="1">
        <f>Estação!D469</f>
        <v>25.58</v>
      </c>
      <c r="E354" s="1">
        <f>Estação!E469</f>
        <v>0.28000000000000003</v>
      </c>
      <c r="F354" s="1">
        <f>Estação!F469</f>
        <v>1.82</v>
      </c>
      <c r="G354" s="1">
        <f>Estação!G469</f>
        <v>2.0699999999999998</v>
      </c>
      <c r="H354" s="1">
        <f>Estação!H469</f>
        <v>3.89</v>
      </c>
      <c r="I354" s="1">
        <f>Estação!I469</f>
        <v>2.4900000000000002</v>
      </c>
      <c r="J354" s="1">
        <f>Estação!J469</f>
        <v>19</v>
      </c>
      <c r="K354" s="106"/>
      <c r="L354" s="1">
        <f>Estação!L469</f>
        <v>29.6</v>
      </c>
      <c r="M354" s="1">
        <f>Estação!M469</f>
        <v>61.4</v>
      </c>
      <c r="N354" s="1">
        <f>Estação!N469</f>
        <v>1008.2</v>
      </c>
      <c r="O354" s="1">
        <f>Estação!O469</f>
        <v>368</v>
      </c>
      <c r="P354" s="1">
        <f>Estação!P469</f>
        <v>4.3499999999999996</v>
      </c>
      <c r="Q354" s="1">
        <f>Estação!Q469</f>
        <v>50.35</v>
      </c>
      <c r="R354" s="1">
        <f>Estação!R469</f>
        <v>0</v>
      </c>
    </row>
    <row r="355" spans="1:18">
      <c r="A355" s="22">
        <v>44119.708344907405</v>
      </c>
      <c r="B355" s="1">
        <f>Estação!C470</f>
        <v>27.2</v>
      </c>
      <c r="C355" s="1">
        <v>36</v>
      </c>
      <c r="D355" s="1">
        <f>Estação!D470</f>
        <v>24.33</v>
      </c>
      <c r="E355" s="1">
        <f>Estação!E470</f>
        <v>0.28999999999999998</v>
      </c>
      <c r="F355" s="1">
        <f>Estação!F470</f>
        <v>1.73</v>
      </c>
      <c r="G355" s="1">
        <f>Estação!G470</f>
        <v>1.85</v>
      </c>
      <c r="H355" s="1">
        <f>Estação!H470</f>
        <v>3.58</v>
      </c>
      <c r="I355" s="1">
        <f>Estação!I470</f>
        <v>2.48</v>
      </c>
      <c r="J355" s="1">
        <f>Estação!J470</f>
        <v>25</v>
      </c>
      <c r="K355" s="106"/>
      <c r="L355" s="1">
        <f>Estação!L470</f>
        <v>28.8</v>
      </c>
      <c r="M355" s="1">
        <f>Estação!M470</f>
        <v>67.2</v>
      </c>
      <c r="N355" s="1">
        <f>Estação!N470</f>
        <v>1008.4</v>
      </c>
      <c r="O355" s="1">
        <f>Estação!O470</f>
        <v>129</v>
      </c>
      <c r="P355" s="1">
        <f>Estação!P470</f>
        <v>4.38</v>
      </c>
      <c r="Q355" s="1">
        <f>Estação!Q470</f>
        <v>43.15</v>
      </c>
      <c r="R355" s="1">
        <f>Estação!R470</f>
        <v>0</v>
      </c>
    </row>
    <row r="356" spans="1:18">
      <c r="A356" s="22">
        <v>44119.750011574077</v>
      </c>
      <c r="B356" s="1">
        <f>Estação!C471</f>
        <v>26.3</v>
      </c>
      <c r="C356" s="1">
        <v>36</v>
      </c>
      <c r="D356" s="1">
        <f>Estação!D471</f>
        <v>20.05</v>
      </c>
      <c r="E356" s="1">
        <f>Estação!E471</f>
        <v>0.38</v>
      </c>
      <c r="F356" s="1">
        <f>Estação!F471</f>
        <v>5.43</v>
      </c>
      <c r="G356" s="1">
        <f>Estação!G471</f>
        <v>5.14</v>
      </c>
      <c r="H356" s="1">
        <f>Estação!H471</f>
        <v>10.57</v>
      </c>
      <c r="I356" s="1">
        <f>Estação!I471</f>
        <v>2.74</v>
      </c>
      <c r="J356" s="1">
        <f>Estação!J471</f>
        <v>32</v>
      </c>
      <c r="K356" s="106"/>
      <c r="L356" s="1">
        <f>Estação!L471</f>
        <v>28</v>
      </c>
      <c r="M356" s="1">
        <f>Estação!M471</f>
        <v>72.7</v>
      </c>
      <c r="N356" s="1">
        <f>Estação!N471</f>
        <v>1009</v>
      </c>
      <c r="O356" s="1">
        <f>Estação!O471</f>
        <v>8</v>
      </c>
      <c r="P356" s="1">
        <f>Estação!P471</f>
        <v>3.72</v>
      </c>
      <c r="Q356" s="1">
        <f>Estação!Q471</f>
        <v>45.65</v>
      </c>
      <c r="R356" s="1">
        <f>Estação!R471</f>
        <v>0</v>
      </c>
    </row>
    <row r="357" spans="1:18">
      <c r="A357" s="22">
        <v>44119.791678240741</v>
      </c>
      <c r="B357" s="1">
        <f>Estação!C472</f>
        <v>26.5</v>
      </c>
      <c r="C357" s="1">
        <v>36</v>
      </c>
      <c r="D357" s="1">
        <f>Estação!D472</f>
        <v>21.37</v>
      </c>
      <c r="E357" s="1">
        <f>Estação!E472</f>
        <v>0.3</v>
      </c>
      <c r="F357" s="1">
        <f>Estação!F472</f>
        <v>1.44</v>
      </c>
      <c r="G357" s="1">
        <f>Estação!G472</f>
        <v>3.06</v>
      </c>
      <c r="H357" s="1">
        <f>Estação!H472</f>
        <v>4.5</v>
      </c>
      <c r="I357" s="1">
        <f>Estação!I472</f>
        <v>2.67</v>
      </c>
      <c r="J357" s="1">
        <f>Estação!J472</f>
        <v>20</v>
      </c>
      <c r="K357" s="106"/>
      <c r="L357" s="1">
        <f>Estação!L472</f>
        <v>27.6</v>
      </c>
      <c r="M357" s="1">
        <f>Estação!M472</f>
        <v>76.099999999999994</v>
      </c>
      <c r="N357" s="1">
        <f>Estação!N472</f>
        <v>1009.8</v>
      </c>
      <c r="O357" s="1">
        <f>Estação!O472</f>
        <v>2</v>
      </c>
      <c r="P357" s="1">
        <f>Estação!P472</f>
        <v>2.91</v>
      </c>
      <c r="Q357" s="1">
        <f>Estação!Q472</f>
        <v>45.34</v>
      </c>
      <c r="R357" s="1">
        <f>Estação!R472</f>
        <v>0</v>
      </c>
    </row>
    <row r="358" spans="1:18">
      <c r="A358" s="22">
        <v>44119.833344907405</v>
      </c>
      <c r="B358" s="1">
        <f>Estação!C473</f>
        <v>26.6</v>
      </c>
      <c r="C358" s="1">
        <v>36</v>
      </c>
      <c r="D358" s="1">
        <f>Estação!D473</f>
        <v>22.32</v>
      </c>
      <c r="E358" s="1">
        <f>Estação!E473</f>
        <v>0.28000000000000003</v>
      </c>
      <c r="F358" s="1">
        <f>Estação!F473</f>
        <v>1.23</v>
      </c>
      <c r="G358" s="1">
        <f>Estação!G473</f>
        <v>2.59</v>
      </c>
      <c r="H358" s="1">
        <f>Estação!H473</f>
        <v>3.81</v>
      </c>
      <c r="I358" s="1">
        <f>Estação!I473</f>
        <v>2.81</v>
      </c>
      <c r="J358" s="1">
        <f>Estação!J473</f>
        <v>26</v>
      </c>
      <c r="K358" s="106"/>
      <c r="L358" s="1">
        <f>Estação!L473</f>
        <v>27.5</v>
      </c>
      <c r="M358" s="1">
        <f>Estação!M473</f>
        <v>76.599999999999994</v>
      </c>
      <c r="N358" s="1">
        <f>Estação!N473</f>
        <v>1010.7</v>
      </c>
      <c r="O358" s="1">
        <f>Estação!O473</f>
        <v>2</v>
      </c>
      <c r="P358" s="1">
        <f>Estação!P473</f>
        <v>3.24</v>
      </c>
      <c r="Q358" s="1">
        <f>Estação!Q473</f>
        <v>47.07</v>
      </c>
      <c r="R358" s="1">
        <f>Estação!R473</f>
        <v>0</v>
      </c>
    </row>
    <row r="359" spans="1:18">
      <c r="A359" s="22">
        <v>44119.875011574077</v>
      </c>
      <c r="B359" s="1">
        <f>Estação!C474</f>
        <v>26.7</v>
      </c>
      <c r="C359" s="1">
        <v>36</v>
      </c>
      <c r="D359" s="1">
        <f>Estação!D474</f>
        <v>23.53</v>
      </c>
      <c r="E359" s="1">
        <f>Estação!E474</f>
        <v>0.27</v>
      </c>
      <c r="F359" s="1">
        <f>Estação!F474</f>
        <v>1.29</v>
      </c>
      <c r="G359" s="1">
        <f>Estação!G474</f>
        <v>2.33</v>
      </c>
      <c r="H359" s="1">
        <f>Estação!H474</f>
        <v>3.62</v>
      </c>
      <c r="I359" s="1">
        <f>Estação!I474</f>
        <v>2.58</v>
      </c>
      <c r="J359" s="1">
        <f>Estação!J474</f>
        <v>27</v>
      </c>
      <c r="K359" s="106"/>
      <c r="L359" s="1">
        <f>Estação!L474</f>
        <v>27.4</v>
      </c>
      <c r="M359" s="1">
        <f>Estação!M474</f>
        <v>77.099999999999994</v>
      </c>
      <c r="N359" s="1">
        <f>Estação!N474</f>
        <v>1011.5</v>
      </c>
      <c r="O359" s="1">
        <f>Estação!O474</f>
        <v>2</v>
      </c>
      <c r="P359" s="1">
        <f>Estação!P474</f>
        <v>2.98</v>
      </c>
      <c r="Q359" s="1">
        <f>Estação!Q474</f>
        <v>46.98</v>
      </c>
      <c r="R359" s="1">
        <f>Estação!R474</f>
        <v>0</v>
      </c>
    </row>
    <row r="360" spans="1:18">
      <c r="A360" s="22">
        <v>44119.916678240741</v>
      </c>
      <c r="B360" s="1">
        <f>Estação!C475</f>
        <v>26.8</v>
      </c>
      <c r="C360" s="1">
        <v>36</v>
      </c>
      <c r="D360" s="1">
        <f>Estação!D475</f>
        <v>24.86</v>
      </c>
      <c r="E360" s="1">
        <f>Estação!E475</f>
        <v>0.25</v>
      </c>
      <c r="F360" s="1">
        <f>Estação!F475</f>
        <v>1.27</v>
      </c>
      <c r="G360" s="1">
        <f>Estação!G475</f>
        <v>1.63</v>
      </c>
      <c r="H360" s="1">
        <f>Estação!H475</f>
        <v>2.9</v>
      </c>
      <c r="I360" s="1">
        <f>Estação!I475</f>
        <v>3</v>
      </c>
      <c r="J360" s="1">
        <f>Estação!J475</f>
        <v>19</v>
      </c>
      <c r="K360" s="106"/>
      <c r="L360" s="1">
        <f>Estação!L475</f>
        <v>27.4</v>
      </c>
      <c r="M360" s="1">
        <f>Estação!M475</f>
        <v>77.5</v>
      </c>
      <c r="N360" s="1">
        <f>Estação!N475</f>
        <v>1012</v>
      </c>
      <c r="O360" s="1">
        <f>Estação!O475</f>
        <v>3</v>
      </c>
      <c r="P360" s="1">
        <f>Estação!P475</f>
        <v>3.3</v>
      </c>
      <c r="Q360" s="1">
        <f>Estação!Q475</f>
        <v>44.32</v>
      </c>
      <c r="R360" s="1">
        <f>Estação!R475</f>
        <v>0</v>
      </c>
    </row>
    <row r="361" spans="1:18">
      <c r="A361" s="22">
        <v>44119.958344907405</v>
      </c>
      <c r="B361" s="1">
        <f>Estação!C476</f>
        <v>26.7</v>
      </c>
      <c r="C361" s="1">
        <v>36</v>
      </c>
      <c r="D361" s="1">
        <f>Estação!D476</f>
        <v>25.26</v>
      </c>
      <c r="E361" s="1">
        <f>Estação!E476</f>
        <v>0.24</v>
      </c>
      <c r="F361" s="1">
        <f>Estação!F476</f>
        <v>1.1599999999999999</v>
      </c>
      <c r="G361" s="1">
        <f>Estação!G476</f>
        <v>1.25</v>
      </c>
      <c r="H361" s="1">
        <f>Estação!H476</f>
        <v>2.41</v>
      </c>
      <c r="I361" s="1">
        <f>Estação!I476</f>
        <v>3.03</v>
      </c>
      <c r="J361" s="1">
        <f>Estação!J476</f>
        <v>25</v>
      </c>
      <c r="K361" s="106"/>
      <c r="L361" s="1">
        <f>Estação!L476</f>
        <v>27.3</v>
      </c>
      <c r="M361" s="1">
        <f>Estação!M476</f>
        <v>77.8</v>
      </c>
      <c r="N361" s="1">
        <f>Estação!N476</f>
        <v>1012</v>
      </c>
      <c r="O361" s="1">
        <f>Estação!O476</f>
        <v>3</v>
      </c>
      <c r="P361" s="1">
        <f>Estação!P476</f>
        <v>2.99</v>
      </c>
      <c r="Q361" s="1">
        <f>Estação!Q476</f>
        <v>47.91</v>
      </c>
      <c r="R361" s="1">
        <f>Estação!R476</f>
        <v>0</v>
      </c>
    </row>
    <row r="362" spans="1:18">
      <c r="A362" s="22">
        <v>44120.000011574077</v>
      </c>
      <c r="B362" s="1">
        <f>Estação!C485</f>
        <v>26.8</v>
      </c>
      <c r="C362" s="1">
        <v>36</v>
      </c>
      <c r="D362" s="1">
        <f>Estação!D485</f>
        <v>24.94</v>
      </c>
      <c r="E362" s="1">
        <f>Estação!E485</f>
        <v>0.23</v>
      </c>
      <c r="F362" s="1">
        <f>Estação!F485</f>
        <v>1.18</v>
      </c>
      <c r="G362" s="1">
        <f>Estação!G485</f>
        <v>1.1499999999999999</v>
      </c>
      <c r="H362" s="1">
        <f>Estação!H485</f>
        <v>2.33</v>
      </c>
      <c r="I362" s="1">
        <f>Estação!I485</f>
        <v>3.29</v>
      </c>
      <c r="J362" s="1">
        <f>Estação!J485</f>
        <v>23</v>
      </c>
      <c r="K362" s="106"/>
      <c r="L362" s="1">
        <f>Estação!L485</f>
        <v>27.2</v>
      </c>
      <c r="M362" s="1">
        <f>Estação!M485</f>
        <v>76.5</v>
      </c>
      <c r="N362" s="1">
        <f>Estação!N485</f>
        <v>1011.5</v>
      </c>
      <c r="O362" s="1">
        <f>Estação!O485</f>
        <v>2</v>
      </c>
      <c r="P362" s="1">
        <f>Estação!P485</f>
        <v>3.33</v>
      </c>
      <c r="Q362" s="1">
        <f>Estação!Q485</f>
        <v>54.87</v>
      </c>
      <c r="R362" s="1">
        <f>Estação!R485</f>
        <v>0</v>
      </c>
    </row>
    <row r="363" spans="1:18">
      <c r="A363" s="22">
        <v>44120.041678240741</v>
      </c>
      <c r="B363" s="1">
        <f>Estação!C486</f>
        <v>26.6</v>
      </c>
      <c r="C363" s="1">
        <v>36</v>
      </c>
      <c r="D363" s="1">
        <f>Estação!D486</f>
        <v>25.02</v>
      </c>
      <c r="E363" s="1">
        <f>Estação!E486</f>
        <v>0.23</v>
      </c>
      <c r="F363" s="1">
        <f>Estação!F486</f>
        <v>1.2</v>
      </c>
      <c r="G363" s="1">
        <f>Estação!G486</f>
        <v>0.64</v>
      </c>
      <c r="H363" s="1">
        <f>Estação!H486</f>
        <v>1.84</v>
      </c>
      <c r="I363" s="1">
        <f>Estação!I486</f>
        <v>1.65</v>
      </c>
      <c r="J363" s="1">
        <f>Estação!J486</f>
        <v>17</v>
      </c>
      <c r="K363" s="106"/>
      <c r="L363" s="1">
        <f>Estação!L486</f>
        <v>27</v>
      </c>
      <c r="M363" s="1">
        <f>Estação!M486</f>
        <v>76.5</v>
      </c>
      <c r="N363" s="1">
        <f>Estação!N486</f>
        <v>1010.8</v>
      </c>
      <c r="O363" s="1">
        <f>Estação!O486</f>
        <v>2</v>
      </c>
      <c r="P363" s="1">
        <f>Estação!P486</f>
        <v>3.08</v>
      </c>
      <c r="Q363" s="1">
        <f>Estação!Q486</f>
        <v>52.73</v>
      </c>
      <c r="R363" s="1">
        <f>Estação!R486</f>
        <v>0</v>
      </c>
    </row>
    <row r="364" spans="1:18">
      <c r="A364" s="22">
        <v>44120.083344907405</v>
      </c>
      <c r="B364" s="1">
        <f>Estação!C487</f>
        <v>26.7</v>
      </c>
      <c r="C364" s="1">
        <v>36</v>
      </c>
      <c r="D364" s="1">
        <f>Estação!D487</f>
        <v>25.37</v>
      </c>
      <c r="E364" s="1">
        <f>Estação!E487</f>
        <v>0.23</v>
      </c>
      <c r="F364" s="1">
        <f>Estação!F487</f>
        <v>1.1299999999999999</v>
      </c>
      <c r="G364" s="1">
        <f>Estação!G487</f>
        <v>0.34</v>
      </c>
      <c r="H364" s="1">
        <f>Estação!H487</f>
        <v>1.46</v>
      </c>
      <c r="I364" s="1">
        <f>Estação!I487</f>
        <v>1.43</v>
      </c>
      <c r="J364" s="1">
        <f>Estação!J487</f>
        <v>19</v>
      </c>
      <c r="K364" s="106"/>
      <c r="L364" s="1">
        <f>Estação!L487</f>
        <v>26.9</v>
      </c>
      <c r="M364" s="1">
        <f>Estação!M487</f>
        <v>75.3</v>
      </c>
      <c r="N364" s="1">
        <f>Estação!N487</f>
        <v>1010.5</v>
      </c>
      <c r="O364" s="1">
        <f>Estação!O487</f>
        <v>2</v>
      </c>
      <c r="P364" s="1">
        <f>Estação!P487</f>
        <v>3.17</v>
      </c>
      <c r="Q364" s="1">
        <f>Estação!Q487</f>
        <v>62.74</v>
      </c>
      <c r="R364" s="1">
        <f>Estação!R487</f>
        <v>0</v>
      </c>
    </row>
    <row r="365" spans="1:18">
      <c r="A365" s="22">
        <v>44120.125011574077</v>
      </c>
      <c r="B365" s="1">
        <f>Estação!C488</f>
        <v>26.6</v>
      </c>
      <c r="C365" s="1">
        <v>36</v>
      </c>
      <c r="D365" s="1">
        <f>Estação!D488</f>
        <v>25.38</v>
      </c>
      <c r="E365" s="1">
        <f>Estação!E488</f>
        <v>0.27</v>
      </c>
      <c r="F365" s="1">
        <f>Estação!F488</f>
        <v>1.05</v>
      </c>
      <c r="G365" s="1">
        <f>Estação!G488</f>
        <v>0.3</v>
      </c>
      <c r="H365" s="1">
        <f>Estação!H488</f>
        <v>1.35</v>
      </c>
      <c r="I365" s="1">
        <f>Estação!I488</f>
        <v>1.03</v>
      </c>
      <c r="J365" s="1">
        <f>Estação!J488</f>
        <v>17</v>
      </c>
      <c r="K365" s="106"/>
      <c r="L365" s="1">
        <f>Estação!L488</f>
        <v>26.8</v>
      </c>
      <c r="M365" s="1">
        <f>Estação!M488</f>
        <v>75.3</v>
      </c>
      <c r="N365" s="1">
        <f>Estação!N488</f>
        <v>1010.2</v>
      </c>
      <c r="O365" s="1">
        <f>Estação!O488</f>
        <v>2</v>
      </c>
      <c r="P365" s="1">
        <f>Estação!P488</f>
        <v>3.11</v>
      </c>
      <c r="Q365" s="1">
        <f>Estação!Q488</f>
        <v>62.66</v>
      </c>
      <c r="R365" s="1">
        <f>Estação!R488</f>
        <v>0</v>
      </c>
    </row>
    <row r="366" spans="1:18">
      <c r="A366" s="22">
        <v>44120.166678240741</v>
      </c>
      <c r="B366" s="1">
        <f>Estação!C489</f>
        <v>26.6</v>
      </c>
      <c r="C366" s="1">
        <v>36</v>
      </c>
      <c r="D366" s="1">
        <f>Estação!D489</f>
        <v>26.06</v>
      </c>
      <c r="E366" s="1">
        <f>Estação!E489</f>
        <v>0.27</v>
      </c>
      <c r="F366" s="1">
        <f>Estação!F489</f>
        <v>1.08</v>
      </c>
      <c r="G366" s="1">
        <f>Estação!G489</f>
        <v>0.27</v>
      </c>
      <c r="H366" s="1">
        <f>Estação!H489</f>
        <v>1.35</v>
      </c>
      <c r="I366" s="1">
        <f>Estação!I489</f>
        <v>1.08</v>
      </c>
      <c r="J366" s="1">
        <f>Estação!J489</f>
        <v>17</v>
      </c>
      <c r="K366" s="106"/>
      <c r="L366" s="1">
        <f>Estação!L489</f>
        <v>26.6</v>
      </c>
      <c r="M366" s="1">
        <f>Estação!M489</f>
        <v>75.8</v>
      </c>
      <c r="N366" s="1">
        <f>Estação!N489</f>
        <v>1010.1</v>
      </c>
      <c r="O366" s="1">
        <f>Estação!O489</f>
        <v>2</v>
      </c>
      <c r="P366" s="1">
        <f>Estação!P489</f>
        <v>2.85</v>
      </c>
      <c r="Q366" s="1">
        <f>Estação!Q489</f>
        <v>61.28</v>
      </c>
      <c r="R366" s="1">
        <f>Estação!R489</f>
        <v>0</v>
      </c>
    </row>
    <row r="367" spans="1:18">
      <c r="A367" s="22">
        <v>44120.208344907405</v>
      </c>
      <c r="B367" s="1">
        <f>Estação!C490</f>
        <v>26.7</v>
      </c>
      <c r="C367" s="1">
        <v>36</v>
      </c>
      <c r="D367" s="1">
        <f>Estação!D490</f>
        <v>25.67</v>
      </c>
      <c r="E367" s="1">
        <f>Estação!E490</f>
        <v>0.28000000000000003</v>
      </c>
      <c r="F367" s="1">
        <f>Estação!F490</f>
        <v>1.1299999999999999</v>
      </c>
      <c r="G367" s="1">
        <f>Estação!G490</f>
        <v>0.5</v>
      </c>
      <c r="H367" s="1">
        <f>Estação!H490</f>
        <v>1.62</v>
      </c>
      <c r="I367" s="1">
        <f>Estação!I490</f>
        <v>1.04</v>
      </c>
      <c r="J367" s="1">
        <f>Estação!J490</f>
        <v>17</v>
      </c>
      <c r="K367" s="106"/>
      <c r="L367" s="1">
        <f>Estação!L490</f>
        <v>26.5</v>
      </c>
      <c r="M367" s="1">
        <f>Estação!M490</f>
        <v>76.400000000000006</v>
      </c>
      <c r="N367" s="1">
        <f>Estação!N490</f>
        <v>1010.3</v>
      </c>
      <c r="O367" s="1">
        <f>Estação!O490</f>
        <v>2</v>
      </c>
      <c r="P367" s="1">
        <f>Estação!P490</f>
        <v>2.66</v>
      </c>
      <c r="Q367" s="1">
        <f>Estação!Q490</f>
        <v>66.03</v>
      </c>
      <c r="R367" s="1">
        <f>Estação!R490</f>
        <v>0</v>
      </c>
    </row>
    <row r="368" spans="1:18">
      <c r="A368" s="22">
        <v>44120.250011574077</v>
      </c>
      <c r="B368" s="1">
        <f>Estação!C491</f>
        <v>26.6</v>
      </c>
      <c r="C368" s="1">
        <v>36</v>
      </c>
      <c r="D368" s="1">
        <f>Estação!D491</f>
        <v>23.97</v>
      </c>
      <c r="E368" s="1">
        <f>Estação!E491</f>
        <v>0.28999999999999998</v>
      </c>
      <c r="F368" s="1">
        <f>Estação!F491</f>
        <v>1.19</v>
      </c>
      <c r="G368" s="1">
        <f>Estação!G491</f>
        <v>1.62</v>
      </c>
      <c r="H368" s="1">
        <f>Estação!H491</f>
        <v>2.8</v>
      </c>
      <c r="I368" s="1">
        <f>Estação!I491</f>
        <v>0.99</v>
      </c>
      <c r="J368" s="1">
        <f>Estação!J491</f>
        <v>18</v>
      </c>
      <c r="K368" s="106"/>
      <c r="L368" s="1">
        <f>Estação!L491</f>
        <v>26.6</v>
      </c>
      <c r="M368" s="1">
        <f>Estação!M491</f>
        <v>75.400000000000006</v>
      </c>
      <c r="N368" s="1">
        <f>Estação!N491</f>
        <v>1010.5</v>
      </c>
      <c r="O368" s="1">
        <f>Estação!O491</f>
        <v>25</v>
      </c>
      <c r="P368" s="1">
        <f>Estação!P491</f>
        <v>2.79</v>
      </c>
      <c r="Q368" s="1">
        <f>Estação!Q491</f>
        <v>73.22</v>
      </c>
      <c r="R368" s="1">
        <f>Estação!R491</f>
        <v>0</v>
      </c>
    </row>
    <row r="369" spans="1:18">
      <c r="A369" s="22">
        <v>44120.291678240741</v>
      </c>
      <c r="B369" s="1">
        <f>Estação!C492</f>
        <v>26.5</v>
      </c>
      <c r="C369" s="1">
        <v>36</v>
      </c>
      <c r="D369" s="1">
        <f>Estação!D492</f>
        <v>24.2</v>
      </c>
      <c r="E369" s="1">
        <f>Estação!E492</f>
        <v>0.31</v>
      </c>
      <c r="F369" s="1">
        <f>Estação!F492</f>
        <v>1.74</v>
      </c>
      <c r="G369" s="1">
        <f>Estação!G492</f>
        <v>2.48</v>
      </c>
      <c r="H369" s="1">
        <f>Estação!H492</f>
        <v>4.22</v>
      </c>
      <c r="I369" s="1">
        <f>Estação!I492</f>
        <v>0.98</v>
      </c>
      <c r="J369" s="1">
        <f>Estação!J492</f>
        <v>22</v>
      </c>
      <c r="K369" s="106"/>
      <c r="L369" s="1">
        <f>Estação!L492</f>
        <v>27.2</v>
      </c>
      <c r="M369" s="1">
        <f>Estação!M492</f>
        <v>71.3</v>
      </c>
      <c r="N369" s="1">
        <f>Estação!N492</f>
        <v>1011.3</v>
      </c>
      <c r="O369" s="1">
        <f>Estação!O492</f>
        <v>181</v>
      </c>
      <c r="P369" s="1">
        <f>Estação!P492</f>
        <v>3.4</v>
      </c>
      <c r="Q369" s="1">
        <f>Estação!Q492</f>
        <v>76.900000000000006</v>
      </c>
      <c r="R369" s="1">
        <f>Estação!R492</f>
        <v>0</v>
      </c>
    </row>
    <row r="370" spans="1:18">
      <c r="A370" s="22">
        <v>44120.333344907405</v>
      </c>
      <c r="B370" s="1">
        <f>Estação!C493</f>
        <v>26.1</v>
      </c>
      <c r="C370" s="1">
        <v>36</v>
      </c>
      <c r="D370" s="1">
        <f>Estação!D493</f>
        <v>26.31</v>
      </c>
      <c r="E370" s="1">
        <f>Estação!E493</f>
        <v>0.35</v>
      </c>
      <c r="F370" s="1">
        <f>Estação!F493</f>
        <v>3.15</v>
      </c>
      <c r="G370" s="1">
        <f>Estação!G493</f>
        <v>3.71</v>
      </c>
      <c r="H370" s="1">
        <f>Estação!H493</f>
        <v>6.86</v>
      </c>
      <c r="I370" s="1">
        <f>Estação!I493</f>
        <v>1.3</v>
      </c>
      <c r="J370" s="1">
        <f>Estação!J493</f>
        <v>21</v>
      </c>
      <c r="K370" s="106"/>
      <c r="L370" s="1">
        <f>Estação!L493</f>
        <v>28.3</v>
      </c>
      <c r="M370" s="1">
        <f>Estação!M493</f>
        <v>65.099999999999994</v>
      </c>
      <c r="N370" s="1">
        <f>Estação!N493</f>
        <v>1012</v>
      </c>
      <c r="O370" s="1">
        <f>Estação!O493</f>
        <v>429</v>
      </c>
      <c r="P370" s="1">
        <f>Estação!P493</f>
        <v>4.55</v>
      </c>
      <c r="Q370" s="1">
        <f>Estação!Q493</f>
        <v>75.94</v>
      </c>
      <c r="R370" s="1">
        <f>Estação!R493</f>
        <v>0</v>
      </c>
    </row>
    <row r="371" spans="1:18">
      <c r="A371" s="22">
        <v>44120.375011574077</v>
      </c>
      <c r="B371" s="1">
        <f>Estação!C494</f>
        <v>26</v>
      </c>
      <c r="C371" s="1">
        <v>36</v>
      </c>
      <c r="D371" s="1">
        <f>Estação!D494</f>
        <v>27.53</v>
      </c>
      <c r="E371" s="1">
        <f>Estação!E494</f>
        <v>0.32</v>
      </c>
      <c r="F371" s="1">
        <f>Estação!F494</f>
        <v>2.94</v>
      </c>
      <c r="G371" s="1">
        <f>Estação!G494</f>
        <v>2.48</v>
      </c>
      <c r="H371" s="1">
        <f>Estação!H494</f>
        <v>5.42</v>
      </c>
      <c r="I371" s="1">
        <f>Estação!I494</f>
        <v>1.3</v>
      </c>
      <c r="J371" s="1">
        <f>Estação!J494</f>
        <v>19</v>
      </c>
      <c r="K371" s="106"/>
      <c r="L371" s="1">
        <f>Estação!L494</f>
        <v>29.4</v>
      </c>
      <c r="M371" s="1">
        <f>Estação!M494</f>
        <v>57.8</v>
      </c>
      <c r="N371" s="1">
        <f>Estação!N494</f>
        <v>1012.7</v>
      </c>
      <c r="O371" s="1">
        <f>Estação!O494</f>
        <v>750</v>
      </c>
      <c r="P371" s="1">
        <f>Estação!P494</f>
        <v>4.62</v>
      </c>
      <c r="Q371" s="1">
        <f>Estação!Q494</f>
        <v>70.86</v>
      </c>
      <c r="R371" s="1">
        <f>Estação!R494</f>
        <v>0</v>
      </c>
    </row>
    <row r="372" spans="1:18">
      <c r="A372" s="22">
        <v>44120.416678240741</v>
      </c>
      <c r="B372" s="1">
        <f>Estação!C495</f>
        <v>26.4</v>
      </c>
      <c r="C372" s="1">
        <v>36</v>
      </c>
      <c r="D372" s="1">
        <f>Estação!D495</f>
        <v>28.5</v>
      </c>
      <c r="E372" s="1">
        <f>Estação!E495</f>
        <v>0.28999999999999998</v>
      </c>
      <c r="F372" s="1">
        <f>Estação!F495</f>
        <v>2.2200000000000002</v>
      </c>
      <c r="G372" s="1">
        <f>Estação!G495</f>
        <v>1.63</v>
      </c>
      <c r="H372" s="1">
        <f>Estação!H495</f>
        <v>3.84</v>
      </c>
      <c r="I372" s="1">
        <f>Estação!I495</f>
        <v>1.25</v>
      </c>
      <c r="J372" s="1">
        <f>Estação!J495</f>
        <v>16</v>
      </c>
      <c r="K372" s="106"/>
      <c r="L372" s="1">
        <f>Estação!L495</f>
        <v>30.2</v>
      </c>
      <c r="M372" s="1">
        <f>Estação!M495</f>
        <v>53</v>
      </c>
      <c r="N372" s="1">
        <f>Estação!N495</f>
        <v>1012.8</v>
      </c>
      <c r="O372" s="1">
        <f>Estação!O495</f>
        <v>975</v>
      </c>
      <c r="P372" s="1">
        <f>Estação!P495</f>
        <v>4.66</v>
      </c>
      <c r="Q372" s="1">
        <f>Estação!Q495</f>
        <v>66.349999999999994</v>
      </c>
      <c r="R372" s="1">
        <f>Estação!R495</f>
        <v>0</v>
      </c>
    </row>
    <row r="373" spans="1:18">
      <c r="A373" s="22">
        <v>44120.458344907405</v>
      </c>
      <c r="B373" s="1">
        <f>Estação!C496</f>
        <v>27.1</v>
      </c>
      <c r="C373" s="1">
        <v>36</v>
      </c>
      <c r="D373" s="1">
        <f>Estação!D496</f>
        <v>28.39</v>
      </c>
      <c r="E373" s="1">
        <f>Estação!E496</f>
        <v>0.28999999999999998</v>
      </c>
      <c r="F373" s="1">
        <f>Estação!F496</f>
        <v>1.7</v>
      </c>
      <c r="G373" s="1">
        <f>Estação!G496</f>
        <v>1.44</v>
      </c>
      <c r="H373" s="1">
        <f>Estação!H496</f>
        <v>3.14</v>
      </c>
      <c r="I373" s="1">
        <f>Estação!I496</f>
        <v>1.1100000000000001</v>
      </c>
      <c r="J373" s="1">
        <f>Estação!J496</f>
        <v>17</v>
      </c>
      <c r="K373" s="106"/>
      <c r="L373" s="1">
        <f>Estação!L496</f>
        <v>30.5</v>
      </c>
      <c r="M373" s="1">
        <f>Estação!M496</f>
        <v>52.4</v>
      </c>
      <c r="N373" s="1">
        <f>Estação!N496</f>
        <v>1012.4</v>
      </c>
      <c r="O373" s="1">
        <f>Estação!O496</f>
        <v>1074</v>
      </c>
      <c r="P373" s="1">
        <f>Estação!P496</f>
        <v>4.7</v>
      </c>
      <c r="Q373" s="1">
        <f>Estação!Q496</f>
        <v>61.53</v>
      </c>
      <c r="R373" s="1">
        <f>Estação!R496</f>
        <v>0</v>
      </c>
    </row>
    <row r="374" spans="1:18">
      <c r="A374" s="22">
        <v>44120.500011574077</v>
      </c>
      <c r="B374" s="1">
        <f>Estação!C497</f>
        <v>27.1</v>
      </c>
      <c r="C374" s="1">
        <v>36</v>
      </c>
      <c r="D374" s="1">
        <f>Estação!D497</f>
        <v>28.6</v>
      </c>
      <c r="E374" s="1">
        <f>Estação!E497</f>
        <v>0.26</v>
      </c>
      <c r="F374" s="1">
        <f>Estação!F497</f>
        <v>1.85</v>
      </c>
      <c r="G374" s="1">
        <f>Estação!G497</f>
        <v>1.59</v>
      </c>
      <c r="H374" s="1">
        <f>Estação!H497</f>
        <v>3.44</v>
      </c>
      <c r="I374" s="1">
        <f>Estação!I497</f>
        <v>1.01</v>
      </c>
      <c r="J374" s="1">
        <f>Estação!J497</f>
        <v>22</v>
      </c>
      <c r="K374" s="106"/>
      <c r="L374" s="1">
        <f>Estação!L497</f>
        <v>30.7</v>
      </c>
      <c r="M374" s="1">
        <f>Estação!M497</f>
        <v>53.6</v>
      </c>
      <c r="N374" s="1">
        <f>Estação!N497</f>
        <v>1011.6</v>
      </c>
      <c r="O374" s="1">
        <f>Estação!O497</f>
        <v>934</v>
      </c>
      <c r="P374" s="1">
        <f>Estação!P497</f>
        <v>4.83</v>
      </c>
      <c r="Q374" s="1">
        <f>Estação!Q497</f>
        <v>58.39</v>
      </c>
      <c r="R374" s="1">
        <f>Estação!R497</f>
        <v>0</v>
      </c>
    </row>
    <row r="375" spans="1:18">
      <c r="A375" s="22">
        <v>44120.541678240741</v>
      </c>
      <c r="B375" s="1">
        <f>Estação!C498</f>
        <v>27</v>
      </c>
      <c r="C375" s="1">
        <v>36</v>
      </c>
      <c r="D375" s="1">
        <f>Estação!D498</f>
        <v>28.06</v>
      </c>
      <c r="E375" s="1">
        <f>Estação!E498</f>
        <v>0.53</v>
      </c>
      <c r="F375" s="1">
        <f>Estação!F498</f>
        <v>2.2000000000000002</v>
      </c>
      <c r="G375" s="1">
        <f>Estação!G498</f>
        <v>1.61</v>
      </c>
      <c r="H375" s="1">
        <f>Estação!H498</f>
        <v>3.8</v>
      </c>
      <c r="I375" s="1">
        <f>Estação!I498</f>
        <v>1.22</v>
      </c>
      <c r="J375" s="1">
        <f>Estação!J498</f>
        <v>19</v>
      </c>
      <c r="K375" s="106"/>
      <c r="L375" s="1">
        <f>Estação!L498</f>
        <v>30.6</v>
      </c>
      <c r="M375" s="1">
        <f>Estação!M498</f>
        <v>52.7</v>
      </c>
      <c r="N375" s="1">
        <f>Estação!N498</f>
        <v>1010.6</v>
      </c>
      <c r="O375" s="1">
        <f>Estação!O498</f>
        <v>973</v>
      </c>
      <c r="P375" s="1">
        <f>Estação!P498</f>
        <v>4.67</v>
      </c>
      <c r="Q375" s="1">
        <f>Estação!Q498</f>
        <v>56.05</v>
      </c>
      <c r="R375" s="1">
        <f>Estação!R498</f>
        <v>0</v>
      </c>
    </row>
    <row r="376" spans="1:18">
      <c r="A376" s="22">
        <v>44120.583344907405</v>
      </c>
      <c r="B376" s="1">
        <f>Estação!C499</f>
        <v>27.2</v>
      </c>
      <c r="C376" s="1">
        <v>36</v>
      </c>
      <c r="D376" s="1">
        <f>Estação!D499</f>
        <v>28.12</v>
      </c>
      <c r="E376" s="1">
        <f>Estação!E499</f>
        <v>0.51</v>
      </c>
      <c r="F376" s="1">
        <f>Estação!F499</f>
        <v>1.97</v>
      </c>
      <c r="G376" s="1">
        <f>Estação!G499</f>
        <v>1.7</v>
      </c>
      <c r="H376" s="1">
        <f>Estação!H499</f>
        <v>3.67</v>
      </c>
      <c r="I376" s="1">
        <f>Estação!I499</f>
        <v>1.1299999999999999</v>
      </c>
      <c r="J376" s="1">
        <f>Estação!J499</f>
        <v>21</v>
      </c>
      <c r="K376" s="106"/>
      <c r="L376" s="1">
        <f>Estação!L499</f>
        <v>30.5</v>
      </c>
      <c r="M376" s="1">
        <f>Estação!M499</f>
        <v>51.4</v>
      </c>
      <c r="N376" s="1">
        <f>Estação!N499</f>
        <v>1009.5</v>
      </c>
      <c r="O376" s="1">
        <f>Estação!O499</f>
        <v>874</v>
      </c>
      <c r="P376" s="1">
        <f>Estação!P499</f>
        <v>5.19</v>
      </c>
      <c r="Q376" s="1">
        <f>Estação!Q499</f>
        <v>48.51</v>
      </c>
      <c r="R376" s="1">
        <f>Estação!R499</f>
        <v>0</v>
      </c>
    </row>
    <row r="377" spans="1:18">
      <c r="A377" s="22">
        <v>44120.625011574077</v>
      </c>
      <c r="B377" s="1">
        <f>Estação!C500</f>
        <v>27.8</v>
      </c>
      <c r="C377" s="1">
        <v>36</v>
      </c>
      <c r="D377" s="1">
        <f>Estação!D500</f>
        <v>27.85</v>
      </c>
      <c r="E377" s="1">
        <f>Estação!E500</f>
        <v>0.5</v>
      </c>
      <c r="F377" s="1">
        <f>Estação!F500</f>
        <v>2.2799999999999998</v>
      </c>
      <c r="G377" s="1">
        <f>Estação!G500</f>
        <v>2.0499999999999998</v>
      </c>
      <c r="H377" s="1">
        <f>Estação!H500</f>
        <v>4.34</v>
      </c>
      <c r="I377" s="1">
        <f>Estação!I500</f>
        <v>0.44</v>
      </c>
      <c r="J377" s="1">
        <f>Estação!J500</f>
        <v>18</v>
      </c>
      <c r="K377" s="106"/>
      <c r="L377" s="1">
        <f>Estação!L500</f>
        <v>30.1</v>
      </c>
      <c r="M377" s="1">
        <f>Estação!M500</f>
        <v>54.5</v>
      </c>
      <c r="N377" s="1">
        <f>Estação!N500</f>
        <v>1008.8</v>
      </c>
      <c r="O377" s="1">
        <f>Estação!O500</f>
        <v>662</v>
      </c>
      <c r="P377" s="1">
        <f>Estação!P500</f>
        <v>5.19</v>
      </c>
      <c r="Q377" s="1">
        <f>Estação!Q500</f>
        <v>42.5</v>
      </c>
      <c r="R377" s="1">
        <f>Estação!R500</f>
        <v>0</v>
      </c>
    </row>
    <row r="378" spans="1:18">
      <c r="A378" s="22">
        <v>44120.666678240741</v>
      </c>
      <c r="B378" s="1">
        <f>Estação!C501</f>
        <v>27.8</v>
      </c>
      <c r="C378" s="1">
        <v>36</v>
      </c>
      <c r="D378" s="1">
        <f>Estação!D501</f>
        <v>27.02</v>
      </c>
      <c r="E378" s="1">
        <f>Estação!E501</f>
        <v>0.51</v>
      </c>
      <c r="F378" s="1">
        <f>Estação!F501</f>
        <v>2.08</v>
      </c>
      <c r="G378" s="1">
        <f>Estação!G501</f>
        <v>1.55</v>
      </c>
      <c r="H378" s="1">
        <f>Estação!H501</f>
        <v>3.63</v>
      </c>
      <c r="I378" s="1">
        <f>Estação!I501</f>
        <v>0.28999999999999998</v>
      </c>
      <c r="J378" s="1">
        <f>Estação!J501</f>
        <v>19</v>
      </c>
      <c r="K378" s="106"/>
      <c r="L378" s="1">
        <f>Estação!L501</f>
        <v>29.4</v>
      </c>
      <c r="M378" s="1">
        <f>Estação!M501</f>
        <v>59.5</v>
      </c>
      <c r="N378" s="1">
        <f>Estação!N501</f>
        <v>1008.5</v>
      </c>
      <c r="O378" s="1">
        <f>Estação!O501</f>
        <v>396</v>
      </c>
      <c r="P378" s="1">
        <f>Estação!P501</f>
        <v>4.78</v>
      </c>
      <c r="Q378" s="1">
        <f>Estação!Q501</f>
        <v>42.63</v>
      </c>
      <c r="R378" s="1">
        <f>Estação!R501</f>
        <v>0</v>
      </c>
    </row>
    <row r="379" spans="1:18">
      <c r="A379" s="22">
        <v>44120.708344907405</v>
      </c>
      <c r="B379" s="1">
        <f>Estação!C502</f>
        <v>26.9</v>
      </c>
      <c r="C379" s="1">
        <v>36</v>
      </c>
      <c r="D379" s="1">
        <f>Estação!D502</f>
        <v>24.87</v>
      </c>
      <c r="E379" s="1">
        <f>Estação!E502</f>
        <v>0.56000000000000005</v>
      </c>
      <c r="F379" s="1">
        <f>Estação!F502</f>
        <v>2.0099999999999998</v>
      </c>
      <c r="G379" s="1">
        <f>Estação!G502</f>
        <v>2.39</v>
      </c>
      <c r="H379" s="1">
        <f>Estação!H502</f>
        <v>4.4000000000000004</v>
      </c>
      <c r="I379" s="1">
        <f>Estação!I502</f>
        <v>0.77</v>
      </c>
      <c r="J379" s="1">
        <f>Estação!J502</f>
        <v>22</v>
      </c>
      <c r="K379" s="106"/>
      <c r="L379" s="1">
        <f>Estação!L502</f>
        <v>28.7</v>
      </c>
      <c r="M379" s="1">
        <f>Estação!M502</f>
        <v>65.599999999999994</v>
      </c>
      <c r="N379" s="1">
        <f>Estação!N502</f>
        <v>1008.8</v>
      </c>
      <c r="O379" s="1">
        <f>Estação!O502</f>
        <v>132</v>
      </c>
      <c r="P379" s="1">
        <f>Estação!P502</f>
        <v>3.74</v>
      </c>
      <c r="Q379" s="1">
        <f>Estação!Q502</f>
        <v>33.44</v>
      </c>
      <c r="R379" s="1">
        <f>Estação!R502</f>
        <v>0</v>
      </c>
    </row>
    <row r="380" spans="1:18">
      <c r="A380" s="22">
        <v>44120.750011574077</v>
      </c>
      <c r="B380" s="1">
        <f>Estação!C503</f>
        <v>26.3</v>
      </c>
      <c r="C380" s="1">
        <v>36</v>
      </c>
      <c r="D380" s="1">
        <f>Estação!D503</f>
        <v>24.06</v>
      </c>
      <c r="E380" s="1">
        <f>Estação!E503</f>
        <v>0.62</v>
      </c>
      <c r="F380" s="1">
        <f>Estação!F503</f>
        <v>2.4500000000000002</v>
      </c>
      <c r="G380" s="1">
        <f>Estação!G503</f>
        <v>4.7</v>
      </c>
      <c r="H380" s="1">
        <f>Estação!H503</f>
        <v>7.16</v>
      </c>
      <c r="I380" s="1">
        <f>Estação!I503</f>
        <v>1.1399999999999999</v>
      </c>
      <c r="J380" s="1">
        <f>Estação!J503</f>
        <v>22</v>
      </c>
      <c r="K380" s="106"/>
      <c r="L380" s="1">
        <f>Estação!L503</f>
        <v>27.8</v>
      </c>
      <c r="M380" s="1">
        <f>Estação!M503</f>
        <v>70.099999999999994</v>
      </c>
      <c r="N380" s="1">
        <f>Estação!N503</f>
        <v>1009.4</v>
      </c>
      <c r="O380" s="1">
        <f>Estação!O503</f>
        <v>7</v>
      </c>
      <c r="P380" s="1">
        <f>Estação!P503</f>
        <v>3.27</v>
      </c>
      <c r="Q380" s="1">
        <f>Estação!Q503</f>
        <v>28.49</v>
      </c>
      <c r="R380" s="1">
        <f>Estação!R503</f>
        <v>0</v>
      </c>
    </row>
    <row r="381" spans="1:18">
      <c r="A381" s="22">
        <v>44120.791678240741</v>
      </c>
      <c r="B381" s="1">
        <f>Estação!C504</f>
        <v>26.4</v>
      </c>
      <c r="C381" s="1">
        <v>36</v>
      </c>
      <c r="D381" s="1">
        <f>Estação!D504</f>
        <v>23.38</v>
      </c>
      <c r="E381" s="1">
        <f>Estação!E504</f>
        <v>0.55000000000000004</v>
      </c>
      <c r="F381" s="1">
        <f>Estação!F504</f>
        <v>1.48</v>
      </c>
      <c r="G381" s="1">
        <f>Estação!G504</f>
        <v>4.16</v>
      </c>
      <c r="H381" s="1">
        <f>Estação!H504</f>
        <v>5.64</v>
      </c>
      <c r="I381" s="1">
        <f>Estação!I504</f>
        <v>1.3</v>
      </c>
      <c r="J381" s="1">
        <f>Estação!J504</f>
        <v>24</v>
      </c>
      <c r="K381" s="106"/>
      <c r="L381" s="1">
        <f>Estação!L504</f>
        <v>27.4</v>
      </c>
      <c r="M381" s="1">
        <f>Estação!M504</f>
        <v>71.3</v>
      </c>
      <c r="N381" s="1">
        <f>Estação!N504</f>
        <v>1010.1</v>
      </c>
      <c r="O381" s="1">
        <f>Estação!O504</f>
        <v>1</v>
      </c>
      <c r="P381" s="1">
        <f>Estação!P504</f>
        <v>2.54</v>
      </c>
      <c r="Q381" s="1">
        <f>Estação!Q504</f>
        <v>41.01</v>
      </c>
      <c r="R381" s="1">
        <f>Estação!R504</f>
        <v>0</v>
      </c>
    </row>
    <row r="382" spans="1:18">
      <c r="A382" s="22">
        <v>44120.833344907405</v>
      </c>
      <c r="B382" s="1">
        <f>Estação!C505</f>
        <v>26.5</v>
      </c>
      <c r="C382" s="1">
        <v>36</v>
      </c>
      <c r="D382" s="1">
        <f>Estação!D505</f>
        <v>23.76</v>
      </c>
      <c r="E382" s="1">
        <f>Estação!E505</f>
        <v>0.53</v>
      </c>
      <c r="F382" s="1">
        <f>Estação!F505</f>
        <v>1.17</v>
      </c>
      <c r="G382" s="1">
        <f>Estação!G505</f>
        <v>3.29</v>
      </c>
      <c r="H382" s="1">
        <f>Estação!H505</f>
        <v>4.46</v>
      </c>
      <c r="I382" s="1">
        <f>Estação!I505</f>
        <v>1.18</v>
      </c>
      <c r="J382" s="1">
        <f>Estação!J505</f>
        <v>22</v>
      </c>
      <c r="K382" s="106"/>
      <c r="L382" s="1">
        <f>Estação!L505</f>
        <v>27.2</v>
      </c>
      <c r="M382" s="1">
        <f>Estação!M505</f>
        <v>72.7</v>
      </c>
      <c r="N382" s="1">
        <f>Estação!N505</f>
        <v>1010.9</v>
      </c>
      <c r="O382" s="1">
        <f>Estação!O505</f>
        <v>2</v>
      </c>
      <c r="P382" s="1">
        <f>Estação!P505</f>
        <v>2.85</v>
      </c>
      <c r="Q382" s="1">
        <f>Estação!Q505</f>
        <v>45.23</v>
      </c>
      <c r="R382" s="1">
        <f>Estação!R505</f>
        <v>0</v>
      </c>
    </row>
    <row r="383" spans="1:18">
      <c r="A383" s="22">
        <v>44120.875011574077</v>
      </c>
      <c r="B383" s="1">
        <f>Estação!C506</f>
        <v>26.5</v>
      </c>
      <c r="C383" s="1">
        <v>36</v>
      </c>
      <c r="D383" s="1">
        <f>Estação!D506</f>
        <v>25.11</v>
      </c>
      <c r="E383" s="1">
        <f>Estação!E506</f>
        <v>0.51</v>
      </c>
      <c r="F383" s="1">
        <f>Estação!F506</f>
        <v>1.2</v>
      </c>
      <c r="G383" s="1">
        <f>Estação!G506</f>
        <v>2.09</v>
      </c>
      <c r="H383" s="1">
        <f>Estação!H506</f>
        <v>3.29</v>
      </c>
      <c r="I383" s="1">
        <f>Estação!I506</f>
        <v>1.35</v>
      </c>
      <c r="J383" s="1">
        <f>Estação!J506</f>
        <v>19</v>
      </c>
      <c r="K383" s="106"/>
      <c r="L383" s="1">
        <f>Estação!L506</f>
        <v>27.1</v>
      </c>
      <c r="M383" s="1">
        <f>Estação!M506</f>
        <v>74.3</v>
      </c>
      <c r="N383" s="1">
        <f>Estação!N506</f>
        <v>1011.6</v>
      </c>
      <c r="O383" s="1">
        <f>Estação!O506</f>
        <v>2</v>
      </c>
      <c r="P383" s="1">
        <f>Estação!P506</f>
        <v>3.14</v>
      </c>
      <c r="Q383" s="1">
        <f>Estação!Q506</f>
        <v>45.53</v>
      </c>
      <c r="R383" s="1">
        <f>Estação!R506</f>
        <v>0</v>
      </c>
    </row>
    <row r="384" spans="1:18">
      <c r="A384" s="22">
        <v>44120.916678240741</v>
      </c>
      <c r="B384" s="1">
        <f>Estação!C507</f>
        <v>26.5</v>
      </c>
      <c r="C384" s="1">
        <v>36</v>
      </c>
      <c r="D384" s="1">
        <f>Estação!D507</f>
        <v>24.45</v>
      </c>
      <c r="E384" s="1">
        <f>Estação!E507</f>
        <v>0.51</v>
      </c>
      <c r="F384" s="1">
        <f>Estação!F507</f>
        <v>1.08</v>
      </c>
      <c r="G384" s="1">
        <f>Estação!G507</f>
        <v>2.38</v>
      </c>
      <c r="H384" s="1">
        <f>Estação!H507</f>
        <v>3.45</v>
      </c>
      <c r="I384" s="1">
        <f>Estação!I507</f>
        <v>1.63</v>
      </c>
      <c r="J384" s="1">
        <f>Estação!J507</f>
        <v>22</v>
      </c>
      <c r="K384" s="106"/>
      <c r="L384" s="1">
        <f>Estação!L507</f>
        <v>27</v>
      </c>
      <c r="M384" s="1">
        <f>Estação!M507</f>
        <v>75</v>
      </c>
      <c r="N384" s="1">
        <f>Estação!N507</f>
        <v>1011.9</v>
      </c>
      <c r="O384" s="1">
        <f>Estação!O507</f>
        <v>2</v>
      </c>
      <c r="P384" s="1">
        <f>Estação!P507</f>
        <v>2.79</v>
      </c>
      <c r="Q384" s="1">
        <f>Estação!Q507</f>
        <v>49.94</v>
      </c>
      <c r="R384" s="1">
        <f>Estação!R507</f>
        <v>0</v>
      </c>
    </row>
    <row r="385" spans="1:18">
      <c r="A385" s="22">
        <v>44120.958344907405</v>
      </c>
      <c r="B385" s="1">
        <f>Estação!C508</f>
        <v>26.6</v>
      </c>
      <c r="C385" s="1">
        <v>36</v>
      </c>
      <c r="D385" s="1">
        <f>Estação!D508</f>
        <v>24.26</v>
      </c>
      <c r="E385" s="1">
        <f>Estação!E508</f>
        <v>0.51</v>
      </c>
      <c r="F385" s="1">
        <f>Estação!F508</f>
        <v>1.07</v>
      </c>
      <c r="G385" s="1">
        <f>Estação!G508</f>
        <v>2.1</v>
      </c>
      <c r="H385" s="1">
        <f>Estação!H508</f>
        <v>3.17</v>
      </c>
      <c r="I385" s="1">
        <f>Estação!I508</f>
        <v>1.42</v>
      </c>
      <c r="J385" s="1">
        <f>Estação!J508</f>
        <v>19</v>
      </c>
      <c r="K385" s="106"/>
      <c r="L385" s="1">
        <f>Estação!L508</f>
        <v>26.9</v>
      </c>
      <c r="M385" s="1">
        <f>Estação!M508</f>
        <v>74.900000000000006</v>
      </c>
      <c r="N385" s="1">
        <f>Estação!N508</f>
        <v>1011.6</v>
      </c>
      <c r="O385" s="1">
        <f>Estação!O508</f>
        <v>2</v>
      </c>
      <c r="P385" s="1">
        <f>Estação!P508</f>
        <v>2.86</v>
      </c>
      <c r="Q385" s="1">
        <f>Estação!Q508</f>
        <v>53.6</v>
      </c>
      <c r="R385" s="1">
        <f>Estação!R508</f>
        <v>0</v>
      </c>
    </row>
    <row r="386" spans="1:18">
      <c r="A386" s="22">
        <v>44121.000011574077</v>
      </c>
      <c r="B386" s="1">
        <f>Estação!C517</f>
        <v>26.6</v>
      </c>
      <c r="C386" s="1">
        <v>36</v>
      </c>
      <c r="D386" s="1">
        <f>Estação!D517</f>
        <v>24.74</v>
      </c>
      <c r="E386" s="1">
        <f>Estação!E517</f>
        <v>0.47</v>
      </c>
      <c r="F386" s="1">
        <f>Estação!F517</f>
        <v>1.1499999999999999</v>
      </c>
      <c r="G386" s="1">
        <f>Estação!G517</f>
        <v>1.38</v>
      </c>
      <c r="H386" s="1">
        <f>Estação!H517</f>
        <v>2.54</v>
      </c>
      <c r="I386" s="1">
        <f>Estação!I517</f>
        <v>1.34</v>
      </c>
      <c r="J386" s="1">
        <f>Estação!J517</f>
        <v>26</v>
      </c>
      <c r="K386" s="106"/>
      <c r="L386" s="1">
        <f>Estação!L517</f>
        <v>26.7</v>
      </c>
      <c r="M386" s="1">
        <f>Estação!M517</f>
        <v>73.5</v>
      </c>
      <c r="N386" s="1">
        <f>Estação!N517</f>
        <v>1010.9</v>
      </c>
      <c r="O386" s="1">
        <f>Estação!O517</f>
        <v>2</v>
      </c>
      <c r="P386" s="1">
        <f>Estação!P517</f>
        <v>2.64</v>
      </c>
      <c r="Q386" s="1">
        <f>Estação!Q517</f>
        <v>54.35</v>
      </c>
      <c r="R386" s="1">
        <f>Estação!R517</f>
        <v>0</v>
      </c>
    </row>
    <row r="387" spans="1:18">
      <c r="A387" s="22">
        <v>44121.041678240741</v>
      </c>
      <c r="B387" s="1">
        <f>Estação!C518</f>
        <v>26.6</v>
      </c>
      <c r="C387" s="1">
        <v>36</v>
      </c>
      <c r="D387" s="1">
        <f>Estação!D518</f>
        <v>24.31</v>
      </c>
      <c r="E387" s="1">
        <f>Estação!E518</f>
        <v>0.31</v>
      </c>
      <c r="F387" s="1">
        <f>Estação!F518</f>
        <v>1.74</v>
      </c>
      <c r="G387" s="1">
        <f>Estação!G518</f>
        <v>1.24</v>
      </c>
      <c r="H387" s="1">
        <f>Estação!H518</f>
        <v>2.98</v>
      </c>
      <c r="I387" s="1">
        <f>Estação!I518</f>
        <v>2.79</v>
      </c>
      <c r="J387" s="1">
        <f>Estação!J518</f>
        <v>16</v>
      </c>
      <c r="K387" s="106"/>
      <c r="L387" s="1">
        <f>Estação!L518</f>
        <v>26.5</v>
      </c>
      <c r="M387" s="1">
        <f>Estação!M518</f>
        <v>74.8</v>
      </c>
      <c r="N387" s="1">
        <f>Estação!N518</f>
        <v>1010</v>
      </c>
      <c r="O387" s="1">
        <f>Estação!O518</f>
        <v>2</v>
      </c>
      <c r="P387" s="1">
        <f>Estação!P518</f>
        <v>2.68</v>
      </c>
      <c r="Q387" s="1">
        <f>Estação!Q518</f>
        <v>52.83</v>
      </c>
      <c r="R387" s="1">
        <f>Estação!R518</f>
        <v>0</v>
      </c>
    </row>
    <row r="388" spans="1:18">
      <c r="A388" s="22">
        <v>44121.083344907405</v>
      </c>
      <c r="B388" s="1">
        <f>Estação!C519</f>
        <v>26.6</v>
      </c>
      <c r="C388" s="1">
        <v>36</v>
      </c>
      <c r="D388" s="1">
        <f>Estação!D519</f>
        <v>25.26</v>
      </c>
      <c r="E388" s="1">
        <f>Estação!E519</f>
        <v>0.28999999999999998</v>
      </c>
      <c r="F388" s="1">
        <f>Estação!F519</f>
        <v>1.1000000000000001</v>
      </c>
      <c r="G388" s="1">
        <f>Estação!G519</f>
        <v>1.07</v>
      </c>
      <c r="H388" s="1">
        <f>Estação!H519</f>
        <v>2.17</v>
      </c>
      <c r="I388" s="1">
        <f>Estação!I519</f>
        <v>2.86</v>
      </c>
      <c r="J388" s="1">
        <f>Estação!J519</f>
        <v>18</v>
      </c>
      <c r="K388" s="106"/>
      <c r="L388" s="1">
        <f>Estação!L519</f>
        <v>26.5</v>
      </c>
      <c r="M388" s="1">
        <f>Estação!M519</f>
        <v>74.599999999999994</v>
      </c>
      <c r="N388" s="1">
        <f>Estação!N519</f>
        <v>1009.5</v>
      </c>
      <c r="O388" s="1">
        <f>Estação!O519</f>
        <v>2</v>
      </c>
      <c r="P388" s="1">
        <f>Estação!P519</f>
        <v>2.5099999999999998</v>
      </c>
      <c r="Q388" s="1">
        <f>Estação!Q519</f>
        <v>64.81</v>
      </c>
      <c r="R388" s="1">
        <f>Estação!R519</f>
        <v>0</v>
      </c>
    </row>
    <row r="389" spans="1:18">
      <c r="A389" s="22">
        <v>44121.125011574077</v>
      </c>
      <c r="B389" s="1">
        <f>Estação!C520</f>
        <v>26.6</v>
      </c>
      <c r="C389" s="1">
        <v>36</v>
      </c>
      <c r="D389" s="1">
        <f>Estação!D520</f>
        <v>26.08</v>
      </c>
      <c r="E389" s="1">
        <f>Estação!E520</f>
        <v>0.28000000000000003</v>
      </c>
      <c r="F389" s="1">
        <f>Estação!F520</f>
        <v>1.08</v>
      </c>
      <c r="G389" s="1">
        <f>Estação!G520</f>
        <v>0.43</v>
      </c>
      <c r="H389" s="1">
        <f>Estação!H520</f>
        <v>1.51</v>
      </c>
      <c r="I389" s="1">
        <f>Estação!I520</f>
        <v>2.76</v>
      </c>
      <c r="J389" s="1">
        <f>Estação!J520</f>
        <v>18</v>
      </c>
      <c r="K389" s="106"/>
      <c r="L389" s="1">
        <f>Estação!L520</f>
        <v>26.5</v>
      </c>
      <c r="M389" s="1">
        <f>Estação!M520</f>
        <v>74.099999999999994</v>
      </c>
      <c r="N389" s="1">
        <f>Estação!N520</f>
        <v>1009.2</v>
      </c>
      <c r="O389" s="1">
        <f>Estação!O520</f>
        <v>2</v>
      </c>
      <c r="P389" s="1">
        <f>Estação!P520</f>
        <v>2.27</v>
      </c>
      <c r="Q389" s="1">
        <f>Estação!Q520</f>
        <v>68.36</v>
      </c>
      <c r="R389" s="1">
        <f>Estação!R520</f>
        <v>0</v>
      </c>
    </row>
    <row r="390" spans="1:18">
      <c r="A390" s="22">
        <v>44121.166678240741</v>
      </c>
      <c r="B390" s="1">
        <f>Estação!C521</f>
        <v>26.6</v>
      </c>
      <c r="C390" s="1">
        <v>36</v>
      </c>
      <c r="D390" s="1">
        <f>Estação!D521</f>
        <v>26.37</v>
      </c>
      <c r="E390" s="1">
        <f>Estação!E521</f>
        <v>0.28000000000000003</v>
      </c>
      <c r="F390" s="1">
        <f>Estação!F521</f>
        <v>1.03</v>
      </c>
      <c r="G390" s="1">
        <f>Estação!G521</f>
        <v>0.8</v>
      </c>
      <c r="H390" s="1">
        <f>Estação!H521</f>
        <v>1.83</v>
      </c>
      <c r="I390" s="1">
        <f>Estação!I521</f>
        <v>2.59</v>
      </c>
      <c r="J390" s="1">
        <f>Estação!J521</f>
        <v>17</v>
      </c>
      <c r="K390" s="106"/>
      <c r="L390" s="1">
        <f>Estação!L521</f>
        <v>26.5</v>
      </c>
      <c r="M390" s="1">
        <f>Estação!M521</f>
        <v>72.8</v>
      </c>
      <c r="N390" s="1">
        <f>Estação!N521</f>
        <v>1009.3</v>
      </c>
      <c r="O390" s="1">
        <f>Estação!O521</f>
        <v>3</v>
      </c>
      <c r="P390" s="1">
        <f>Estação!P521</f>
        <v>2.36</v>
      </c>
      <c r="Q390" s="1">
        <f>Estação!Q521</f>
        <v>76.709999999999994</v>
      </c>
      <c r="R390" s="1">
        <f>Estação!R521</f>
        <v>0</v>
      </c>
    </row>
    <row r="391" spans="1:18">
      <c r="A391" s="22">
        <v>44121.208344907405</v>
      </c>
      <c r="B391" s="1">
        <f>Estação!C522</f>
        <v>26.5</v>
      </c>
      <c r="C391" s="1">
        <v>36</v>
      </c>
      <c r="D391" s="1">
        <f>Estação!D522</f>
        <v>26.75</v>
      </c>
      <c r="E391" s="1">
        <f>Estação!E522</f>
        <v>0.28000000000000003</v>
      </c>
      <c r="F391" s="1">
        <f>Estação!F522</f>
        <v>1.1299999999999999</v>
      </c>
      <c r="G391" s="1">
        <f>Estação!G522</f>
        <v>0.82</v>
      </c>
      <c r="H391" s="1">
        <f>Estação!H522</f>
        <v>1.95</v>
      </c>
      <c r="I391" s="1">
        <f>Estação!I522</f>
        <v>2.57</v>
      </c>
      <c r="J391" s="1">
        <f>Estação!J522</f>
        <v>19</v>
      </c>
      <c r="K391" s="106"/>
      <c r="L391" s="1">
        <f>Estação!L522</f>
        <v>26.8</v>
      </c>
      <c r="M391" s="1">
        <f>Estação!M522</f>
        <v>71.2</v>
      </c>
      <c r="N391" s="1">
        <f>Estação!N522</f>
        <v>1009.8</v>
      </c>
      <c r="O391" s="1">
        <f>Estação!O522</f>
        <v>3</v>
      </c>
      <c r="P391" s="1">
        <f>Estação!P522</f>
        <v>2.1</v>
      </c>
      <c r="Q391" s="1">
        <f>Estação!Q522</f>
        <v>89.82</v>
      </c>
      <c r="R391" s="1">
        <f>Estação!R522</f>
        <v>0</v>
      </c>
    </row>
    <row r="392" spans="1:18">
      <c r="A392" s="22">
        <v>44121.250011574077</v>
      </c>
      <c r="B392" s="1">
        <f>Estação!C523</f>
        <v>26.6</v>
      </c>
      <c r="C392" s="1">
        <v>36</v>
      </c>
      <c r="D392" s="1">
        <f>Estação!D523</f>
        <v>19.920000000000002</v>
      </c>
      <c r="E392" s="1">
        <f>Estação!E523</f>
        <v>0.38</v>
      </c>
      <c r="F392" s="1">
        <f>Estação!F523</f>
        <v>1.21</v>
      </c>
      <c r="G392" s="1">
        <f>Estação!G523</f>
        <v>3.4</v>
      </c>
      <c r="H392" s="1">
        <f>Estação!H523</f>
        <v>4.6100000000000003</v>
      </c>
      <c r="I392" s="1">
        <f>Estação!I523</f>
        <v>2.6</v>
      </c>
      <c r="J392" s="1">
        <f>Estação!J523</f>
        <v>27</v>
      </c>
      <c r="K392" s="106"/>
      <c r="L392" s="1">
        <f>Estação!L523</f>
        <v>26.1</v>
      </c>
      <c r="M392" s="1">
        <f>Estação!M523</f>
        <v>75.5</v>
      </c>
      <c r="N392" s="1">
        <f>Estação!N523</f>
        <v>1010</v>
      </c>
      <c r="O392" s="1">
        <f>Estação!O523</f>
        <v>18</v>
      </c>
      <c r="P392" s="1">
        <f>Estação!P523</f>
        <v>2.0099999999999998</v>
      </c>
      <c r="Q392" s="1">
        <f>Estação!Q523</f>
        <v>114.62</v>
      </c>
      <c r="R392" s="1">
        <f>Estação!R523</f>
        <v>0</v>
      </c>
    </row>
    <row r="393" spans="1:18">
      <c r="A393" s="22">
        <v>44121.291678240741</v>
      </c>
      <c r="B393" s="1">
        <f>Estação!C524</f>
        <v>26.6</v>
      </c>
      <c r="C393" s="1">
        <v>36</v>
      </c>
      <c r="D393" s="1">
        <f>Estação!D524</f>
        <v>16.72</v>
      </c>
      <c r="E393" s="1">
        <f>Estação!E524</f>
        <v>0.38</v>
      </c>
      <c r="F393" s="1">
        <f>Estação!F524</f>
        <v>2.0699999999999998</v>
      </c>
      <c r="G393" s="1">
        <f>Estação!G524</f>
        <v>6.52</v>
      </c>
      <c r="H393" s="1">
        <f>Estação!H524</f>
        <v>8.59</v>
      </c>
      <c r="I393" s="1">
        <f>Estação!I524</f>
        <v>2.83</v>
      </c>
      <c r="J393" s="1">
        <f>Estação!J524</f>
        <v>25</v>
      </c>
      <c r="K393" s="106"/>
      <c r="L393" s="1">
        <f>Estação!L524</f>
        <v>25.9</v>
      </c>
      <c r="M393" s="1">
        <f>Estação!M524</f>
        <v>79</v>
      </c>
      <c r="N393" s="1">
        <f>Estação!N524</f>
        <v>1010.6</v>
      </c>
      <c r="O393" s="1">
        <f>Estação!O524</f>
        <v>153</v>
      </c>
      <c r="P393" s="1">
        <f>Estação!P524</f>
        <v>3.01</v>
      </c>
      <c r="Q393" s="1">
        <f>Estação!Q524</f>
        <v>119.99</v>
      </c>
      <c r="R393" s="1">
        <f>Estação!R524</f>
        <v>0</v>
      </c>
    </row>
    <row r="394" spans="1:18">
      <c r="A394" s="22">
        <v>44121.333344907405</v>
      </c>
      <c r="B394" s="1">
        <f>Estação!C525</f>
        <v>26.4</v>
      </c>
      <c r="C394" s="1">
        <v>36</v>
      </c>
      <c r="D394" s="1">
        <f>Estação!D525</f>
        <v>23.48</v>
      </c>
      <c r="E394" s="1">
        <f>Estação!E525</f>
        <v>0.32</v>
      </c>
      <c r="F394" s="1">
        <f>Estação!F525</f>
        <v>2.2200000000000002</v>
      </c>
      <c r="G394" s="1">
        <f>Estação!G525</f>
        <v>2.91</v>
      </c>
      <c r="H394" s="1">
        <f>Estação!H525</f>
        <v>5.13</v>
      </c>
      <c r="I394" s="1">
        <f>Estação!I525</f>
        <v>2.73</v>
      </c>
      <c r="J394" s="1">
        <f>Estação!J525</f>
        <v>25</v>
      </c>
      <c r="K394" s="106"/>
      <c r="L394" s="1">
        <f>Estação!L525</f>
        <v>27.6</v>
      </c>
      <c r="M394" s="1">
        <f>Estação!M525</f>
        <v>69.8</v>
      </c>
      <c r="N394" s="1">
        <f>Estação!N525</f>
        <v>1011.4</v>
      </c>
      <c r="O394" s="1">
        <f>Estação!O525</f>
        <v>445</v>
      </c>
      <c r="P394" s="1">
        <f>Estação!P525</f>
        <v>4.1100000000000003</v>
      </c>
      <c r="Q394" s="1">
        <f>Estação!Q525</f>
        <v>111.63</v>
      </c>
      <c r="R394" s="1">
        <f>Estação!R525</f>
        <v>0</v>
      </c>
    </row>
    <row r="395" spans="1:18">
      <c r="A395" s="22">
        <v>44121.375011574077</v>
      </c>
      <c r="B395" s="1">
        <f>Estação!C526</f>
        <v>26</v>
      </c>
      <c r="C395" s="1">
        <v>36</v>
      </c>
      <c r="D395" s="1">
        <f>Estação!D526</f>
        <v>26.24</v>
      </c>
      <c r="E395" s="1">
        <f>Estação!E526</f>
        <v>0.31</v>
      </c>
      <c r="F395" s="1">
        <f>Estação!F526</f>
        <v>2.17</v>
      </c>
      <c r="G395" s="1">
        <f>Estação!G526</f>
        <v>2.5099999999999998</v>
      </c>
      <c r="H395" s="1">
        <f>Estação!H526</f>
        <v>4.68</v>
      </c>
      <c r="I395" s="1">
        <f>Estação!I526</f>
        <v>3.04</v>
      </c>
      <c r="J395" s="1">
        <f>Estação!J526</f>
        <v>15</v>
      </c>
      <c r="K395" s="106"/>
      <c r="L395" s="1">
        <f>Estação!L526</f>
        <v>28.9</v>
      </c>
      <c r="M395" s="1">
        <f>Estação!M526</f>
        <v>62.1</v>
      </c>
      <c r="N395" s="1">
        <f>Estação!N526</f>
        <v>1011.8</v>
      </c>
      <c r="O395" s="1">
        <f>Estação!O526</f>
        <v>557</v>
      </c>
      <c r="P395" s="1">
        <f>Estação!P526</f>
        <v>4.0199999999999996</v>
      </c>
      <c r="Q395" s="1">
        <f>Estação!Q526</f>
        <v>86.81</v>
      </c>
      <c r="R395" s="1">
        <f>Estação!R526</f>
        <v>0</v>
      </c>
    </row>
    <row r="396" spans="1:18">
      <c r="A396" s="22">
        <v>44121.416678240741</v>
      </c>
      <c r="B396" s="1">
        <f>Estação!C527</f>
        <v>25.7</v>
      </c>
      <c r="C396" s="1">
        <v>36</v>
      </c>
      <c r="D396" s="1">
        <f>Estação!D527</f>
        <v>27.41</v>
      </c>
      <c r="E396" s="1">
        <f>Estação!E527</f>
        <v>0.32</v>
      </c>
      <c r="F396" s="1">
        <f>Estação!F527</f>
        <v>1.8</v>
      </c>
      <c r="G396" s="1">
        <f>Estação!G527</f>
        <v>1.65</v>
      </c>
      <c r="H396" s="1">
        <f>Estação!H527</f>
        <v>3.45</v>
      </c>
      <c r="I396" s="1">
        <f>Estação!I527</f>
        <v>3.09</v>
      </c>
      <c r="J396" s="1">
        <f>Estação!J527</f>
        <v>45</v>
      </c>
      <c r="K396" s="106"/>
      <c r="L396" s="1">
        <f>Estação!L527</f>
        <v>29.8</v>
      </c>
      <c r="M396" s="1">
        <f>Estação!M527</f>
        <v>52.6</v>
      </c>
      <c r="N396" s="1">
        <f>Estação!N527</f>
        <v>1011.9</v>
      </c>
      <c r="O396" s="1">
        <f>Estação!O527</f>
        <v>949</v>
      </c>
      <c r="P396" s="1">
        <f>Estação!P527</f>
        <v>5.51</v>
      </c>
      <c r="Q396" s="1">
        <f>Estação!Q527</f>
        <v>68.05</v>
      </c>
      <c r="R396" s="1">
        <f>Estação!R527</f>
        <v>0</v>
      </c>
    </row>
    <row r="397" spans="1:18">
      <c r="A397" s="22">
        <v>44121.458344907405</v>
      </c>
      <c r="B397" s="1">
        <f>Estação!C528</f>
        <v>25.6</v>
      </c>
      <c r="C397" s="1">
        <v>36</v>
      </c>
      <c r="D397" s="1">
        <f>Estação!D528</f>
        <v>28.23</v>
      </c>
      <c r="E397" s="1">
        <f>Estação!E528</f>
        <v>0.32</v>
      </c>
      <c r="F397" s="1">
        <f>Estação!F528</f>
        <v>1.72</v>
      </c>
      <c r="G397" s="1">
        <f>Estação!G528</f>
        <v>1.58</v>
      </c>
      <c r="H397" s="1">
        <f>Estação!H528</f>
        <v>3.3</v>
      </c>
      <c r="I397" s="1">
        <f>Estação!I528</f>
        <v>2.87</v>
      </c>
      <c r="J397" s="1">
        <f>Estação!J528</f>
        <v>39</v>
      </c>
      <c r="K397" s="106"/>
      <c r="L397" s="1">
        <f>Estação!L528</f>
        <v>30.1</v>
      </c>
      <c r="M397" s="1">
        <f>Estação!M528</f>
        <v>53.4</v>
      </c>
      <c r="N397" s="1">
        <f>Estação!N528</f>
        <v>1011.7</v>
      </c>
      <c r="O397" s="1">
        <f>Estação!O528</f>
        <v>1037</v>
      </c>
      <c r="P397" s="1">
        <f>Estação!P528</f>
        <v>5.3</v>
      </c>
      <c r="Q397" s="1">
        <f>Estação!Q528</f>
        <v>65.48</v>
      </c>
      <c r="R397" s="1">
        <f>Estação!R528</f>
        <v>0</v>
      </c>
    </row>
    <row r="398" spans="1:18">
      <c r="A398" s="22">
        <v>44121.500011574077</v>
      </c>
      <c r="B398" s="1">
        <f>Estação!C529</f>
        <v>25.7</v>
      </c>
      <c r="C398" s="1">
        <v>36</v>
      </c>
      <c r="D398" s="1">
        <f>Estação!D529</f>
        <v>29.2</v>
      </c>
      <c r="E398" s="1">
        <f>Estação!E529</f>
        <v>0.28000000000000003</v>
      </c>
      <c r="F398" s="1">
        <f>Estação!F529</f>
        <v>1.68</v>
      </c>
      <c r="G398" s="1">
        <f>Estação!G529</f>
        <v>1.43</v>
      </c>
      <c r="H398" s="1">
        <f>Estação!H529</f>
        <v>3.11</v>
      </c>
      <c r="I398" s="1">
        <f>Estação!I529</f>
        <v>2.94</v>
      </c>
      <c r="J398" s="1">
        <f>Estação!J529</f>
        <v>17</v>
      </c>
      <c r="K398" s="106"/>
      <c r="L398" s="1">
        <f>Estação!L529</f>
        <v>30.4</v>
      </c>
      <c r="M398" s="1">
        <f>Estação!M529</f>
        <v>51.9</v>
      </c>
      <c r="N398" s="1">
        <f>Estação!N529</f>
        <v>1010.8</v>
      </c>
      <c r="O398" s="1">
        <f>Estação!O529</f>
        <v>883</v>
      </c>
      <c r="P398" s="1">
        <f>Estação!P529</f>
        <v>5.56</v>
      </c>
      <c r="Q398" s="1">
        <f>Estação!Q529</f>
        <v>62.02</v>
      </c>
      <c r="R398" s="1">
        <f>Estação!R529</f>
        <v>0</v>
      </c>
    </row>
    <row r="399" spans="1:18">
      <c r="A399" s="22">
        <v>44121.541678240741</v>
      </c>
      <c r="B399" s="1">
        <f>Estação!C530</f>
        <v>25.7</v>
      </c>
      <c r="C399" s="1">
        <v>36</v>
      </c>
      <c r="D399" s="1">
        <f>Estação!D530</f>
        <v>27.85</v>
      </c>
      <c r="E399" s="1">
        <f>Estação!E530</f>
        <v>0.28999999999999998</v>
      </c>
      <c r="F399" s="1">
        <f>Estação!F530</f>
        <v>1.53</v>
      </c>
      <c r="G399" s="1">
        <f>Estação!G530</f>
        <v>1.19</v>
      </c>
      <c r="H399" s="1">
        <f>Estação!H530</f>
        <v>2.71</v>
      </c>
      <c r="I399" s="1">
        <f>Estação!I530</f>
        <v>2.99</v>
      </c>
      <c r="J399" s="1">
        <f>Estação!J530</f>
        <v>15</v>
      </c>
      <c r="K399" s="106"/>
      <c r="L399" s="1">
        <f>Estação!L530</f>
        <v>30.1</v>
      </c>
      <c r="M399" s="1">
        <f>Estação!M530</f>
        <v>53.6</v>
      </c>
      <c r="N399" s="1">
        <f>Estação!N530</f>
        <v>1009.8</v>
      </c>
      <c r="O399" s="1">
        <f>Estação!O530</f>
        <v>966</v>
      </c>
      <c r="P399" s="1">
        <f>Estação!P530</f>
        <v>5.65</v>
      </c>
      <c r="Q399" s="1">
        <f>Estação!Q530</f>
        <v>46.55</v>
      </c>
      <c r="R399" s="1">
        <f>Estação!R530</f>
        <v>0</v>
      </c>
    </row>
    <row r="400" spans="1:18">
      <c r="A400" s="22">
        <v>44121.583344907405</v>
      </c>
      <c r="B400" s="1">
        <f>Estação!C531</f>
        <v>25.7</v>
      </c>
      <c r="C400" s="1">
        <v>36</v>
      </c>
      <c r="D400" s="1">
        <f>Estação!D531</f>
        <v>28.16</v>
      </c>
      <c r="E400" s="1">
        <f>Estação!E531</f>
        <v>0.28999999999999998</v>
      </c>
      <c r="F400" s="1">
        <f>Estação!F531</f>
        <v>1.55</v>
      </c>
      <c r="G400" s="1">
        <f>Estação!G531</f>
        <v>1.1499999999999999</v>
      </c>
      <c r="H400" s="1">
        <f>Estação!H531</f>
        <v>2.7</v>
      </c>
      <c r="I400" s="1">
        <f>Estação!I531</f>
        <v>2.96</v>
      </c>
      <c r="J400" s="1">
        <f>Estação!J531</f>
        <v>16</v>
      </c>
      <c r="K400" s="106"/>
      <c r="L400" s="1">
        <f>Estação!L531</f>
        <v>30.1</v>
      </c>
      <c r="M400" s="1">
        <f>Estação!M531</f>
        <v>54.5</v>
      </c>
      <c r="N400" s="1">
        <f>Estação!N531</f>
        <v>1008.6</v>
      </c>
      <c r="O400" s="1">
        <f>Estação!O531</f>
        <v>865</v>
      </c>
      <c r="P400" s="1">
        <f>Estação!P531</f>
        <v>5.52</v>
      </c>
      <c r="Q400" s="1">
        <f>Estação!Q531</f>
        <v>46.32</v>
      </c>
      <c r="R400" s="1">
        <f>Estação!R531</f>
        <v>0</v>
      </c>
    </row>
    <row r="401" spans="1:18">
      <c r="A401" s="22">
        <v>44121.625011574077</v>
      </c>
      <c r="B401" s="1">
        <f>Estação!C532</f>
        <v>26.3</v>
      </c>
      <c r="C401" s="1">
        <v>36</v>
      </c>
      <c r="D401" s="1">
        <f>Estação!D532</f>
        <v>28.24</v>
      </c>
      <c r="E401" s="1">
        <f>Estação!E532</f>
        <v>0.28000000000000003</v>
      </c>
      <c r="F401" s="1">
        <f>Estação!F532</f>
        <v>1.52</v>
      </c>
      <c r="G401" s="1">
        <f>Estação!G532</f>
        <v>1.32</v>
      </c>
      <c r="H401" s="1">
        <f>Estação!H532</f>
        <v>2.84</v>
      </c>
      <c r="I401" s="1">
        <f>Estação!I532</f>
        <v>3.15</v>
      </c>
      <c r="J401" s="1">
        <f>Estação!J532</f>
        <v>12</v>
      </c>
      <c r="K401" s="106"/>
      <c r="L401" s="1">
        <f>Estação!L532</f>
        <v>30.1</v>
      </c>
      <c r="M401" s="1">
        <f>Estação!M532</f>
        <v>56</v>
      </c>
      <c r="N401" s="1">
        <f>Estação!N532</f>
        <v>1007.9</v>
      </c>
      <c r="O401" s="1">
        <f>Estação!O532</f>
        <v>659</v>
      </c>
      <c r="P401" s="1">
        <f>Estação!P532</f>
        <v>5.33</v>
      </c>
      <c r="Q401" s="1">
        <f>Estação!Q532</f>
        <v>39.81</v>
      </c>
      <c r="R401" s="1">
        <f>Estação!R532</f>
        <v>0</v>
      </c>
    </row>
    <row r="402" spans="1:18">
      <c r="A402" s="22">
        <v>44121.666678240741</v>
      </c>
      <c r="B402" s="1">
        <f>Estação!C533</f>
        <v>26.4</v>
      </c>
      <c r="C402" s="1">
        <v>36</v>
      </c>
      <c r="D402" s="1">
        <f>Estação!D533</f>
        <v>27.89</v>
      </c>
      <c r="E402" s="1">
        <f>Estação!E533</f>
        <v>0.28999999999999998</v>
      </c>
      <c r="F402" s="1">
        <f>Estação!F533</f>
        <v>1.61</v>
      </c>
      <c r="G402" s="1">
        <f>Estação!G533</f>
        <v>1.19</v>
      </c>
      <c r="H402" s="1">
        <f>Estação!H533</f>
        <v>2.8</v>
      </c>
      <c r="I402" s="1">
        <f>Estação!I533</f>
        <v>3.26</v>
      </c>
      <c r="J402" s="1">
        <f>Estação!J533</f>
        <v>17</v>
      </c>
      <c r="K402" s="106"/>
      <c r="L402" s="1">
        <f>Estação!L533</f>
        <v>29.6</v>
      </c>
      <c r="M402" s="1">
        <f>Estação!M533</f>
        <v>60.7</v>
      </c>
      <c r="N402" s="1">
        <f>Estação!N533</f>
        <v>1007.7</v>
      </c>
      <c r="O402" s="1">
        <f>Estação!O533</f>
        <v>394</v>
      </c>
      <c r="P402" s="1">
        <f>Estação!P533</f>
        <v>5.15</v>
      </c>
      <c r="Q402" s="1">
        <f>Estação!Q533</f>
        <v>36.92</v>
      </c>
      <c r="R402" s="1">
        <f>Estação!R533</f>
        <v>0</v>
      </c>
    </row>
    <row r="403" spans="1:18">
      <c r="A403" s="22">
        <v>44121.708356481482</v>
      </c>
      <c r="B403" s="1">
        <f>Estação!C534</f>
        <v>26.3</v>
      </c>
      <c r="C403" s="1">
        <v>36</v>
      </c>
      <c r="D403" s="1">
        <f>Estação!D534</f>
        <v>27.32</v>
      </c>
      <c r="E403" s="1">
        <f>Estação!E534</f>
        <v>0.28999999999999998</v>
      </c>
      <c r="F403" s="1">
        <f>Estação!F534</f>
        <v>1.44</v>
      </c>
      <c r="G403" s="1">
        <f>Estação!G534</f>
        <v>1.07</v>
      </c>
      <c r="H403" s="1">
        <f>Estação!H534</f>
        <v>2.5099999999999998</v>
      </c>
      <c r="I403" s="1">
        <f>Estação!I534</f>
        <v>2.94</v>
      </c>
      <c r="J403" s="1">
        <f>Estação!J534</f>
        <v>19</v>
      </c>
      <c r="K403" s="106"/>
      <c r="L403" s="1">
        <f>Estação!L534</f>
        <v>28.7</v>
      </c>
      <c r="M403" s="1">
        <f>Estação!M534</f>
        <v>67.599999999999994</v>
      </c>
      <c r="N403" s="1">
        <f>Estação!N534</f>
        <v>1007.9</v>
      </c>
      <c r="O403" s="1">
        <f>Estação!O534</f>
        <v>137</v>
      </c>
      <c r="P403" s="1">
        <f>Estação!P534</f>
        <v>4.34</v>
      </c>
      <c r="Q403" s="1">
        <f>Estação!Q534</f>
        <v>45.89</v>
      </c>
      <c r="R403" s="1">
        <f>Estação!R534</f>
        <v>0</v>
      </c>
    </row>
    <row r="404" spans="1:18">
      <c r="A404" s="22">
        <v>44121.750023148146</v>
      </c>
      <c r="B404" s="1">
        <f>Estação!C535</f>
        <v>26.3</v>
      </c>
      <c r="C404" s="1">
        <v>36</v>
      </c>
      <c r="D404" s="1">
        <f>Estação!D535</f>
        <v>26.91</v>
      </c>
      <c r="E404" s="1">
        <f>Estação!E535</f>
        <v>0.28999999999999998</v>
      </c>
      <c r="F404" s="1">
        <f>Estação!F535</f>
        <v>1.1299999999999999</v>
      </c>
      <c r="G404" s="1">
        <f>Estação!G535</f>
        <v>1.72</v>
      </c>
      <c r="H404" s="1">
        <f>Estação!H535</f>
        <v>2.85</v>
      </c>
      <c r="I404" s="1">
        <f>Estação!I535</f>
        <v>2.93</v>
      </c>
      <c r="J404" s="1">
        <f>Estação!J535</f>
        <v>22</v>
      </c>
      <c r="K404" s="106"/>
      <c r="L404" s="1">
        <f>Estação!L535</f>
        <v>27.9</v>
      </c>
      <c r="M404" s="1">
        <f>Estação!M535</f>
        <v>73.5</v>
      </c>
      <c r="N404" s="1">
        <f>Estação!N535</f>
        <v>1008.5</v>
      </c>
      <c r="O404" s="1">
        <f>Estação!O535</f>
        <v>8</v>
      </c>
      <c r="P404" s="1">
        <f>Estação!P535</f>
        <v>3.01</v>
      </c>
      <c r="Q404" s="1">
        <f>Estação!Q535</f>
        <v>45.02</v>
      </c>
      <c r="R404" s="1">
        <f>Estação!R535</f>
        <v>0</v>
      </c>
    </row>
    <row r="405" spans="1:18">
      <c r="A405" s="22">
        <v>44121.791689814818</v>
      </c>
      <c r="B405" s="1">
        <f>Estação!C536</f>
        <v>26.5</v>
      </c>
      <c r="C405" s="1">
        <v>36</v>
      </c>
      <c r="D405" s="1">
        <f>Estação!D536</f>
        <v>28.68</v>
      </c>
      <c r="E405" s="1">
        <f>Estação!E536</f>
        <v>0.28000000000000003</v>
      </c>
      <c r="F405" s="1">
        <f>Estação!F536</f>
        <v>1.17</v>
      </c>
      <c r="G405" s="1">
        <f>Estação!G536</f>
        <v>1.56</v>
      </c>
      <c r="H405" s="1">
        <f>Estação!H536</f>
        <v>2.73</v>
      </c>
      <c r="I405" s="1">
        <f>Estação!I536</f>
        <v>3.05</v>
      </c>
      <c r="J405" s="1">
        <f>Estação!J536</f>
        <v>27</v>
      </c>
      <c r="K405" s="106"/>
      <c r="L405" s="1">
        <f>Estação!L536</f>
        <v>27.5</v>
      </c>
      <c r="M405" s="1">
        <f>Estação!M536</f>
        <v>75.8</v>
      </c>
      <c r="N405" s="1">
        <f>Estação!N536</f>
        <v>1009.1</v>
      </c>
      <c r="O405" s="1">
        <f>Estação!O536</f>
        <v>2</v>
      </c>
      <c r="P405" s="1">
        <f>Estação!P536</f>
        <v>3.66</v>
      </c>
      <c r="Q405" s="1">
        <f>Estação!Q536</f>
        <v>44.31</v>
      </c>
      <c r="R405" s="1">
        <f>Estação!R536</f>
        <v>0</v>
      </c>
    </row>
    <row r="406" spans="1:18">
      <c r="A406" s="22">
        <v>44121.833356481482</v>
      </c>
      <c r="B406" s="1">
        <f>Estação!C537</f>
        <v>26.4</v>
      </c>
      <c r="C406" s="1">
        <v>36</v>
      </c>
      <c r="D406" s="1">
        <f>Estação!D537</f>
        <v>29.44</v>
      </c>
      <c r="E406" s="1">
        <f>Estação!E537</f>
        <v>0.28000000000000003</v>
      </c>
      <c r="F406" s="1">
        <f>Estação!F537</f>
        <v>1.1100000000000001</v>
      </c>
      <c r="G406" s="1">
        <f>Estação!G537</f>
        <v>2.14</v>
      </c>
      <c r="H406" s="1">
        <f>Estação!H537</f>
        <v>3.25</v>
      </c>
      <c r="I406" s="1">
        <f>Estação!I537</f>
        <v>2.95</v>
      </c>
      <c r="J406" s="1">
        <f>Estação!J537</f>
        <v>23</v>
      </c>
      <c r="K406" s="106"/>
      <c r="L406" s="1">
        <f>Estação!L537</f>
        <v>27.4</v>
      </c>
      <c r="M406" s="1">
        <f>Estação!M537</f>
        <v>74.5</v>
      </c>
      <c r="N406" s="1">
        <f>Estação!N537</f>
        <v>1009.7</v>
      </c>
      <c r="O406" s="1">
        <f>Estação!O537</f>
        <v>2</v>
      </c>
      <c r="P406" s="1">
        <f>Estação!P537</f>
        <v>3.06</v>
      </c>
      <c r="Q406" s="1">
        <f>Estação!Q537</f>
        <v>49.44</v>
      </c>
      <c r="R406" s="1">
        <f>Estação!R537</f>
        <v>0</v>
      </c>
    </row>
    <row r="407" spans="1:18">
      <c r="A407" s="22">
        <v>44121.875023148146</v>
      </c>
      <c r="B407" s="1">
        <f>Estação!C538</f>
        <v>26.5</v>
      </c>
      <c r="C407" s="1">
        <v>36</v>
      </c>
      <c r="D407" s="1">
        <f>Estação!D538</f>
        <v>28.4</v>
      </c>
      <c r="E407" s="1">
        <f>Estação!E538</f>
        <v>0.27</v>
      </c>
      <c r="F407" s="1">
        <f>Estação!F538</f>
        <v>1.1100000000000001</v>
      </c>
      <c r="G407" s="1">
        <f>Estação!G538</f>
        <v>2.46</v>
      </c>
      <c r="H407" s="1">
        <f>Estação!H538</f>
        <v>3.56</v>
      </c>
      <c r="I407" s="1">
        <f>Estação!I538</f>
        <v>2.86</v>
      </c>
      <c r="J407" s="1">
        <f>Estação!J538</f>
        <v>23</v>
      </c>
      <c r="K407" s="106"/>
      <c r="L407" s="1">
        <f>Estação!L538</f>
        <v>27.4</v>
      </c>
      <c r="M407" s="1">
        <f>Estação!M538</f>
        <v>74.900000000000006</v>
      </c>
      <c r="N407" s="1">
        <f>Estação!N538</f>
        <v>1010.5</v>
      </c>
      <c r="O407" s="1">
        <f>Estação!O538</f>
        <v>2</v>
      </c>
      <c r="P407" s="1">
        <f>Estação!P538</f>
        <v>2.84</v>
      </c>
      <c r="Q407" s="1">
        <f>Estação!Q538</f>
        <v>55.74</v>
      </c>
      <c r="R407" s="1">
        <f>Estação!R538</f>
        <v>0</v>
      </c>
    </row>
    <row r="408" spans="1:18">
      <c r="A408" s="22">
        <v>44121.916689814818</v>
      </c>
      <c r="B408" s="1">
        <f>Estação!C539</f>
        <v>26.4</v>
      </c>
      <c r="C408" s="1">
        <v>36</v>
      </c>
      <c r="D408" s="1">
        <f>Estação!D539</f>
        <v>30.4</v>
      </c>
      <c r="E408" s="1">
        <f>Estação!E539</f>
        <v>0.26</v>
      </c>
      <c r="F408" s="1">
        <f>Estação!F539</f>
        <v>1.19</v>
      </c>
      <c r="G408" s="1">
        <f>Estação!G539</f>
        <v>1.66</v>
      </c>
      <c r="H408" s="1">
        <f>Estação!H539</f>
        <v>2.85</v>
      </c>
      <c r="I408" s="1">
        <f>Estação!I539</f>
        <v>3.14</v>
      </c>
      <c r="J408" s="1">
        <f>Estação!J539</f>
        <v>26</v>
      </c>
      <c r="K408" s="106"/>
      <c r="L408" s="1">
        <f>Estação!L539</f>
        <v>27.3</v>
      </c>
      <c r="M408" s="1">
        <f>Estação!M539</f>
        <v>75.2</v>
      </c>
      <c r="N408" s="1">
        <f>Estação!N539</f>
        <v>1010.9</v>
      </c>
      <c r="O408" s="1">
        <f>Estação!O539</f>
        <v>2</v>
      </c>
      <c r="P408" s="1">
        <f>Estação!P539</f>
        <v>3.17</v>
      </c>
      <c r="Q408" s="1">
        <f>Estação!Q539</f>
        <v>56.15</v>
      </c>
      <c r="R408" s="1">
        <f>Estação!R539</f>
        <v>0</v>
      </c>
    </row>
    <row r="409" spans="1:18">
      <c r="A409" s="22">
        <v>44121.958356481482</v>
      </c>
      <c r="B409" s="1">
        <f>Estação!C540</f>
        <v>26.4</v>
      </c>
      <c r="C409" s="1">
        <v>36</v>
      </c>
      <c r="D409" s="1">
        <f>Estação!D540</f>
        <v>30.63</v>
      </c>
      <c r="E409" s="1">
        <f>Estação!E540</f>
        <v>0.25</v>
      </c>
      <c r="F409" s="1">
        <f>Estação!F540</f>
        <v>1.1299999999999999</v>
      </c>
      <c r="G409" s="1">
        <f>Estação!G540</f>
        <v>1.46</v>
      </c>
      <c r="H409" s="1">
        <f>Estação!H540</f>
        <v>2.59</v>
      </c>
      <c r="I409" s="1">
        <f>Estação!I540</f>
        <v>3.03</v>
      </c>
      <c r="J409" s="1">
        <f>Estação!J540</f>
        <v>24</v>
      </c>
      <c r="K409" s="106"/>
      <c r="L409" s="1">
        <f>Estação!L540</f>
        <v>27.2</v>
      </c>
      <c r="M409" s="1">
        <f>Estação!M540</f>
        <v>74.8</v>
      </c>
      <c r="N409" s="1">
        <f>Estação!N540</f>
        <v>1010.6</v>
      </c>
      <c r="O409" s="1">
        <f>Estação!O540</f>
        <v>2</v>
      </c>
      <c r="P409" s="1">
        <f>Estação!P540</f>
        <v>3.2</v>
      </c>
      <c r="Q409" s="1">
        <f>Estação!Q540</f>
        <v>55.02</v>
      </c>
      <c r="R409" s="1">
        <f>Estação!R540</f>
        <v>0</v>
      </c>
    </row>
    <row r="410" spans="1:18">
      <c r="A410" s="22">
        <v>44122.000023148146</v>
      </c>
      <c r="B410" s="1">
        <f>Estação!C549</f>
        <v>26.5</v>
      </c>
      <c r="C410" s="1">
        <v>36</v>
      </c>
      <c r="D410" s="1">
        <f>Estação!D549</f>
        <v>31.79</v>
      </c>
      <c r="E410" s="1">
        <f>Estação!E549</f>
        <v>0.23</v>
      </c>
      <c r="F410" s="1">
        <f>Estação!F549</f>
        <v>1.18</v>
      </c>
      <c r="G410" s="1">
        <f>Estação!G549</f>
        <v>1.1000000000000001</v>
      </c>
      <c r="H410" s="1">
        <f>Estação!H549</f>
        <v>2.2799999999999998</v>
      </c>
      <c r="I410" s="1">
        <f>Estação!I549</f>
        <v>2.84</v>
      </c>
      <c r="J410" s="1">
        <f>Estação!J549</f>
        <v>27</v>
      </c>
      <c r="K410" s="106"/>
      <c r="L410" s="1">
        <f>Estação!L549</f>
        <v>27.1</v>
      </c>
      <c r="M410" s="1">
        <f>Estação!M549</f>
        <v>75.3</v>
      </c>
      <c r="N410" s="1">
        <f>Estação!N549</f>
        <v>1009.9</v>
      </c>
      <c r="O410" s="1">
        <f>Estação!O549</f>
        <v>3</v>
      </c>
      <c r="P410" s="1">
        <f>Estação!P549</f>
        <v>3.22</v>
      </c>
      <c r="Q410" s="1">
        <f>Estação!Q549</f>
        <v>57.66</v>
      </c>
      <c r="R410" s="1">
        <f>Estação!R549</f>
        <v>0</v>
      </c>
    </row>
    <row r="411" spans="1:18">
      <c r="A411" s="22">
        <v>44122.041689814818</v>
      </c>
      <c r="B411" s="1">
        <f>Estação!C550</f>
        <v>26.4</v>
      </c>
      <c r="C411" s="1">
        <v>36</v>
      </c>
      <c r="D411" s="1">
        <f>Estação!D550</f>
        <v>33.32</v>
      </c>
      <c r="E411" s="1">
        <f>Estação!E550</f>
        <v>0.23</v>
      </c>
      <c r="F411" s="1">
        <f>Estação!F550</f>
        <v>1.2</v>
      </c>
      <c r="G411" s="1">
        <f>Estação!G550</f>
        <v>0.61</v>
      </c>
      <c r="H411" s="1">
        <f>Estação!H550</f>
        <v>1.82</v>
      </c>
      <c r="I411" s="1">
        <f>Estação!I550</f>
        <v>2.68</v>
      </c>
      <c r="J411" s="1">
        <f>Estação!J550</f>
        <v>24</v>
      </c>
      <c r="K411" s="106"/>
      <c r="L411" s="1">
        <f>Estação!L550</f>
        <v>27</v>
      </c>
      <c r="M411" s="1">
        <f>Estação!M550</f>
        <v>74.400000000000006</v>
      </c>
      <c r="N411" s="1">
        <f>Estação!N550</f>
        <v>1008.9</v>
      </c>
      <c r="O411" s="1">
        <f>Estação!O550</f>
        <v>3</v>
      </c>
      <c r="P411" s="1">
        <f>Estação!P550</f>
        <v>3.7</v>
      </c>
      <c r="Q411" s="1">
        <f>Estação!Q550</f>
        <v>62.69</v>
      </c>
      <c r="R411" s="1">
        <f>Estação!R550</f>
        <v>0</v>
      </c>
    </row>
    <row r="412" spans="1:18">
      <c r="A412" s="22">
        <v>44122.083356481482</v>
      </c>
      <c r="B412" s="1">
        <f>Estação!C551</f>
        <v>26.3</v>
      </c>
      <c r="C412" s="1">
        <v>36</v>
      </c>
      <c r="D412" s="1">
        <f>Estação!D551</f>
        <v>34.54</v>
      </c>
      <c r="E412" s="1">
        <f>Estação!E551</f>
        <v>0.24</v>
      </c>
      <c r="F412" s="1">
        <f>Estação!F551</f>
        <v>1.17</v>
      </c>
      <c r="G412" s="1">
        <f>Estação!G551</f>
        <v>0.21</v>
      </c>
      <c r="H412" s="1">
        <f>Estação!H551</f>
        <v>1.38</v>
      </c>
      <c r="I412" s="1">
        <f>Estação!I551</f>
        <v>2.97</v>
      </c>
      <c r="J412" s="1">
        <f>Estação!J551</f>
        <v>23</v>
      </c>
      <c r="K412" s="106"/>
      <c r="L412" s="1">
        <f>Estação!L551</f>
        <v>27</v>
      </c>
      <c r="M412" s="1">
        <f>Estação!M551</f>
        <v>73.3</v>
      </c>
      <c r="N412" s="1">
        <f>Estação!N551</f>
        <v>1008.5</v>
      </c>
      <c r="O412" s="1">
        <f>Estação!O551</f>
        <v>3</v>
      </c>
      <c r="P412" s="1">
        <f>Estação!P551</f>
        <v>3.64</v>
      </c>
      <c r="Q412" s="1">
        <f>Estação!Q551</f>
        <v>63.61</v>
      </c>
      <c r="R412" s="1">
        <f>Estação!R551</f>
        <v>0</v>
      </c>
    </row>
    <row r="413" spans="1:18">
      <c r="A413" s="22">
        <v>44122.125023148146</v>
      </c>
      <c r="B413" s="1">
        <f>Estação!C552</f>
        <v>26.2</v>
      </c>
      <c r="C413" s="1">
        <v>36</v>
      </c>
      <c r="D413" s="1">
        <f>Estação!D552</f>
        <v>35.130000000000003</v>
      </c>
      <c r="E413" s="1">
        <f>Estação!E552</f>
        <v>0.23</v>
      </c>
      <c r="F413" s="1">
        <f>Estação!F552</f>
        <v>1.2</v>
      </c>
      <c r="G413" s="1">
        <f>Estação!G552</f>
        <v>0.12</v>
      </c>
      <c r="H413" s="1">
        <f>Estação!H552</f>
        <v>1.33</v>
      </c>
      <c r="I413" s="1">
        <f>Estação!I552</f>
        <v>2.81</v>
      </c>
      <c r="J413" s="1">
        <f>Estação!J552</f>
        <v>26</v>
      </c>
      <c r="K413" s="106"/>
      <c r="L413" s="1">
        <f>Estação!L552</f>
        <v>27</v>
      </c>
      <c r="M413" s="1">
        <f>Estação!M552</f>
        <v>70.7</v>
      </c>
      <c r="N413" s="1">
        <f>Estação!N552</f>
        <v>1008.2</v>
      </c>
      <c r="O413" s="1">
        <f>Estação!O552</f>
        <v>2</v>
      </c>
      <c r="P413" s="1">
        <f>Estação!P552</f>
        <v>3.94</v>
      </c>
      <c r="Q413" s="1">
        <f>Estação!Q552</f>
        <v>68.56</v>
      </c>
      <c r="R413" s="1">
        <f>Estação!R552</f>
        <v>0</v>
      </c>
    </row>
    <row r="414" spans="1:18">
      <c r="A414" s="22">
        <v>44122.166689814818</v>
      </c>
      <c r="B414" s="1">
        <f>Estação!C553</f>
        <v>26.3</v>
      </c>
      <c r="C414" s="1">
        <v>36</v>
      </c>
      <c r="D414" s="1">
        <f>Estação!D553</f>
        <v>34.43</v>
      </c>
      <c r="E414" s="1">
        <f>Estação!E553</f>
        <v>0.22</v>
      </c>
      <c r="F414" s="1">
        <f>Estação!F553</f>
        <v>1.17</v>
      </c>
      <c r="G414" s="1">
        <f>Estação!G553</f>
        <v>0.11</v>
      </c>
      <c r="H414" s="1">
        <f>Estação!H553</f>
        <v>1.27</v>
      </c>
      <c r="I414" s="1">
        <f>Estação!I553</f>
        <v>2.98</v>
      </c>
      <c r="J414" s="1">
        <f>Estação!J553</f>
        <v>21</v>
      </c>
      <c r="K414" s="106"/>
      <c r="L414" s="1">
        <f>Estação!L553</f>
        <v>26.8</v>
      </c>
      <c r="M414" s="1">
        <f>Estação!M553</f>
        <v>68.599999999999994</v>
      </c>
      <c r="N414" s="1">
        <f>Estação!N553</f>
        <v>1008.3</v>
      </c>
      <c r="O414" s="1">
        <f>Estação!O553</f>
        <v>2</v>
      </c>
      <c r="P414" s="1">
        <f>Estação!P553</f>
        <v>3.69</v>
      </c>
      <c r="Q414" s="1">
        <f>Estação!Q553</f>
        <v>79.599999999999994</v>
      </c>
      <c r="R414" s="1">
        <f>Estação!R553</f>
        <v>0</v>
      </c>
    </row>
    <row r="415" spans="1:18">
      <c r="A415" s="22">
        <v>44122.208356481482</v>
      </c>
      <c r="B415" s="1">
        <f>Estação!C554</f>
        <v>26.5</v>
      </c>
      <c r="C415" s="1">
        <v>36</v>
      </c>
      <c r="D415" s="1">
        <f>Estação!D554</f>
        <v>32.58</v>
      </c>
      <c r="E415" s="1">
        <f>Estação!E554</f>
        <v>0.21</v>
      </c>
      <c r="F415" s="1">
        <f>Estação!F554</f>
        <v>0.99</v>
      </c>
      <c r="G415" s="1">
        <f>Estação!G554</f>
        <v>0.3</v>
      </c>
      <c r="H415" s="1">
        <f>Estação!H554</f>
        <v>1.29</v>
      </c>
      <c r="I415" s="1">
        <f>Estação!I554</f>
        <v>2.79</v>
      </c>
      <c r="J415" s="1">
        <f>Estação!J554</f>
        <v>24</v>
      </c>
      <c r="K415" s="106"/>
      <c r="L415" s="1">
        <f>Estação!L554</f>
        <v>26.5</v>
      </c>
      <c r="M415" s="1">
        <f>Estação!M554</f>
        <v>68.2</v>
      </c>
      <c r="N415" s="1">
        <f>Estação!N554</f>
        <v>1008.7</v>
      </c>
      <c r="O415" s="1">
        <f>Estação!O554</f>
        <v>2</v>
      </c>
      <c r="P415" s="1">
        <f>Estação!P554</f>
        <v>3.72</v>
      </c>
      <c r="Q415" s="1">
        <f>Estação!Q554</f>
        <v>89.63</v>
      </c>
      <c r="R415" s="1">
        <f>Estação!R554</f>
        <v>0</v>
      </c>
    </row>
    <row r="416" spans="1:18">
      <c r="A416" s="22">
        <v>44122.250023148146</v>
      </c>
      <c r="B416" s="1">
        <f>Estação!C555</f>
        <v>26.5</v>
      </c>
      <c r="C416" s="1">
        <v>36</v>
      </c>
      <c r="D416" s="1">
        <f>Estação!D555</f>
        <v>32.15</v>
      </c>
      <c r="E416" s="1">
        <f>Estação!E555</f>
        <v>0.22</v>
      </c>
      <c r="F416" s="1">
        <f>Estação!F555</f>
        <v>1.0900000000000001</v>
      </c>
      <c r="G416" s="1">
        <f>Estação!G555</f>
        <v>0.72</v>
      </c>
      <c r="H416" s="1">
        <f>Estação!H555</f>
        <v>1.81</v>
      </c>
      <c r="I416" s="1">
        <f>Estação!I555</f>
        <v>2.83</v>
      </c>
      <c r="J416" s="1">
        <f>Estação!J555</f>
        <v>25</v>
      </c>
      <c r="K416" s="106"/>
      <c r="L416" s="1">
        <f>Estação!L555</f>
        <v>26.5</v>
      </c>
      <c r="M416" s="1">
        <f>Estação!M555</f>
        <v>68.099999999999994</v>
      </c>
      <c r="N416" s="1">
        <f>Estação!N555</f>
        <v>1009.2</v>
      </c>
      <c r="O416" s="1">
        <f>Estação!O555</f>
        <v>23</v>
      </c>
      <c r="P416" s="1">
        <f>Estação!P555</f>
        <v>3.62</v>
      </c>
      <c r="Q416" s="1">
        <f>Estação!Q555</f>
        <v>88.81</v>
      </c>
      <c r="R416" s="1">
        <f>Estação!R555</f>
        <v>0</v>
      </c>
    </row>
    <row r="417" spans="1:18">
      <c r="A417" s="22">
        <v>44122.291689814818</v>
      </c>
      <c r="B417" s="1">
        <f>Estação!C556</f>
        <v>26.4</v>
      </c>
      <c r="C417" s="1">
        <v>36</v>
      </c>
      <c r="D417" s="1">
        <f>Estação!D556</f>
        <v>30.75</v>
      </c>
      <c r="E417" s="1">
        <f>Estação!E556</f>
        <v>0.22</v>
      </c>
      <c r="F417" s="1">
        <f>Estação!F556</f>
        <v>1.2</v>
      </c>
      <c r="G417" s="1">
        <f>Estação!G556</f>
        <v>1.03</v>
      </c>
      <c r="H417" s="1">
        <f>Estação!H556</f>
        <v>2.2200000000000002</v>
      </c>
      <c r="I417" s="1">
        <f>Estação!I556</f>
        <v>2.79</v>
      </c>
      <c r="J417" s="1">
        <f>Estação!J556</f>
        <v>19</v>
      </c>
      <c r="K417" s="106"/>
      <c r="L417" s="1">
        <f>Estação!L556</f>
        <v>27.1</v>
      </c>
      <c r="M417" s="1">
        <f>Estação!M556</f>
        <v>65.900000000000006</v>
      </c>
      <c r="N417" s="1">
        <f>Estação!N556</f>
        <v>1009.7</v>
      </c>
      <c r="O417" s="1">
        <f>Estação!O556</f>
        <v>228</v>
      </c>
      <c r="P417" s="1">
        <f>Estação!P556</f>
        <v>3.98</v>
      </c>
      <c r="Q417" s="1">
        <f>Estação!Q556</f>
        <v>89.88</v>
      </c>
      <c r="R417" s="1">
        <f>Estação!R556</f>
        <v>0</v>
      </c>
    </row>
    <row r="418" spans="1:18">
      <c r="A418" s="22">
        <v>44122.333356481482</v>
      </c>
      <c r="B418" s="1">
        <f>Estação!C557</f>
        <v>25.9</v>
      </c>
      <c r="C418" s="1">
        <v>36</v>
      </c>
      <c r="D418" s="1">
        <f>Estação!D557</f>
        <v>33.1</v>
      </c>
      <c r="E418" s="1">
        <f>Estação!E557</f>
        <v>0.22</v>
      </c>
      <c r="F418" s="1">
        <f>Estação!F557</f>
        <v>1.3</v>
      </c>
      <c r="G418" s="1">
        <f>Estação!G557</f>
        <v>0.86</v>
      </c>
      <c r="H418" s="1">
        <f>Estação!H557</f>
        <v>2.16</v>
      </c>
      <c r="I418" s="1">
        <f>Estação!I557</f>
        <v>3.19</v>
      </c>
      <c r="J418" s="1">
        <f>Estação!J557</f>
        <v>20</v>
      </c>
      <c r="K418" s="106"/>
      <c r="L418" s="1">
        <f>Estação!L557</f>
        <v>28.2</v>
      </c>
      <c r="M418" s="1">
        <f>Estação!M557</f>
        <v>56.2</v>
      </c>
      <c r="N418" s="1">
        <f>Estação!N557</f>
        <v>1010.3</v>
      </c>
      <c r="O418" s="1">
        <f>Estação!O557</f>
        <v>541</v>
      </c>
      <c r="P418" s="1">
        <f>Estação!P557</f>
        <v>5.14</v>
      </c>
      <c r="Q418" s="1">
        <f>Estação!Q557</f>
        <v>76.709999999999994</v>
      </c>
      <c r="R418" s="1">
        <f>Estação!R557</f>
        <v>0</v>
      </c>
    </row>
    <row r="419" spans="1:18">
      <c r="A419" s="22">
        <v>44122.375023148146</v>
      </c>
      <c r="B419" s="1">
        <f>Estação!C558</f>
        <v>25.6</v>
      </c>
      <c r="C419" s="1">
        <v>36</v>
      </c>
      <c r="D419" s="1">
        <f>Estação!D558</f>
        <v>34.74</v>
      </c>
      <c r="E419" s="1">
        <f>Estação!E558</f>
        <v>0.22</v>
      </c>
      <c r="F419" s="1">
        <f>Estação!F558</f>
        <v>1.26</v>
      </c>
      <c r="G419" s="1">
        <f>Estação!G558</f>
        <v>0.77</v>
      </c>
      <c r="H419" s="1">
        <f>Estação!H558</f>
        <v>2.0299999999999998</v>
      </c>
      <c r="I419" s="1">
        <f>Estação!I558</f>
        <v>3.23</v>
      </c>
      <c r="J419" s="1">
        <f>Estação!J558</f>
        <v>22</v>
      </c>
      <c r="K419" s="106"/>
      <c r="L419" s="1">
        <f>Estação!L558</f>
        <v>29</v>
      </c>
      <c r="M419" s="1">
        <f>Estação!M558</f>
        <v>52.1</v>
      </c>
      <c r="N419" s="1">
        <f>Estação!N558</f>
        <v>1010.9</v>
      </c>
      <c r="O419" s="1">
        <f>Estação!O558</f>
        <v>777</v>
      </c>
      <c r="P419" s="1">
        <f>Estação!P558</f>
        <v>5.36</v>
      </c>
      <c r="Q419" s="1">
        <f>Estação!Q558</f>
        <v>77.400000000000006</v>
      </c>
      <c r="R419" s="1">
        <f>Estação!R558</f>
        <v>0</v>
      </c>
    </row>
    <row r="420" spans="1:18">
      <c r="A420" s="22">
        <v>44122.416689814818</v>
      </c>
      <c r="B420" s="106"/>
      <c r="C420" s="1">
        <v>36</v>
      </c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</row>
    <row r="421" spans="1:18">
      <c r="A421" s="22">
        <v>44122.458356481482</v>
      </c>
      <c r="B421" s="106"/>
      <c r="C421" s="1">
        <v>36</v>
      </c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</row>
    <row r="422" spans="1:18">
      <c r="A422" s="22">
        <v>44122.500023148146</v>
      </c>
      <c r="B422" s="106"/>
      <c r="C422" s="1">
        <v>36</v>
      </c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</row>
    <row r="423" spans="1:18">
      <c r="A423" s="22">
        <v>44122.541689814818</v>
      </c>
      <c r="B423" s="106"/>
      <c r="C423" s="1">
        <v>36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</row>
    <row r="424" spans="1:18">
      <c r="A424" s="22">
        <v>44122.583356481482</v>
      </c>
      <c r="B424" s="106"/>
      <c r="C424" s="1">
        <v>36</v>
      </c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</row>
    <row r="425" spans="1:18">
      <c r="A425" s="22">
        <v>44122.625023148146</v>
      </c>
      <c r="B425" s="106"/>
      <c r="C425" s="1">
        <v>36</v>
      </c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</row>
    <row r="426" spans="1:18">
      <c r="A426" s="22">
        <v>44122.666689814818</v>
      </c>
      <c r="B426" s="106"/>
      <c r="C426" s="1">
        <v>36</v>
      </c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</row>
    <row r="427" spans="1:18">
      <c r="A427" s="22">
        <v>44122.708356481482</v>
      </c>
      <c r="B427" s="106"/>
      <c r="C427" s="1">
        <v>36</v>
      </c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</row>
    <row r="428" spans="1:18">
      <c r="A428" s="22">
        <v>44122.750023148146</v>
      </c>
      <c r="B428" s="106"/>
      <c r="C428" s="1">
        <v>36</v>
      </c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</row>
    <row r="429" spans="1:18">
      <c r="A429" s="22">
        <v>44122.791689814818</v>
      </c>
      <c r="B429" s="106"/>
      <c r="C429" s="1">
        <v>36</v>
      </c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</row>
    <row r="430" spans="1:18">
      <c r="A430" s="22">
        <v>44122.833356481482</v>
      </c>
      <c r="B430" s="106"/>
      <c r="C430" s="1">
        <v>36</v>
      </c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</row>
    <row r="431" spans="1:18">
      <c r="A431" s="22">
        <v>44122.875023148146</v>
      </c>
      <c r="B431" s="106"/>
      <c r="C431" s="1">
        <v>36</v>
      </c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</row>
    <row r="432" spans="1:18">
      <c r="A432" s="22">
        <v>44122.916689814818</v>
      </c>
      <c r="B432" s="106"/>
      <c r="C432" s="1">
        <v>36</v>
      </c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</row>
    <row r="433" spans="1:18">
      <c r="A433" s="22">
        <v>44122.958356481482</v>
      </c>
      <c r="B433" s="106"/>
      <c r="C433" s="1">
        <v>36</v>
      </c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</row>
    <row r="434" spans="1:18">
      <c r="A434" s="22">
        <v>44123.000023148146</v>
      </c>
      <c r="B434" s="106"/>
      <c r="C434" s="1">
        <v>36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</row>
    <row r="435" spans="1:18">
      <c r="A435" s="22">
        <v>44123.041689814818</v>
      </c>
      <c r="B435" s="106"/>
      <c r="C435" s="1">
        <v>36</v>
      </c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</row>
    <row r="436" spans="1:18">
      <c r="A436" s="22">
        <v>44123.083356481482</v>
      </c>
      <c r="B436" s="106"/>
      <c r="C436" s="1">
        <v>36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</row>
    <row r="437" spans="1:18">
      <c r="A437" s="22">
        <v>44123.125023148146</v>
      </c>
      <c r="B437" s="106"/>
      <c r="C437" s="1">
        <v>36</v>
      </c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</row>
    <row r="438" spans="1:18">
      <c r="A438" s="22">
        <v>44123.166689814818</v>
      </c>
      <c r="B438" s="106"/>
      <c r="C438" s="1">
        <v>36</v>
      </c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</row>
    <row r="439" spans="1:18">
      <c r="A439" s="22">
        <v>44123.208356481482</v>
      </c>
      <c r="B439" s="106"/>
      <c r="C439" s="1">
        <v>36</v>
      </c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</row>
    <row r="440" spans="1:18">
      <c r="A440" s="22">
        <v>44123.250023148146</v>
      </c>
      <c r="B440" s="106"/>
      <c r="C440" s="1">
        <v>36</v>
      </c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</row>
    <row r="441" spans="1:18">
      <c r="A441" s="22">
        <v>44123.291689814818</v>
      </c>
      <c r="B441" s="106"/>
      <c r="C441" s="1">
        <v>36</v>
      </c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</row>
    <row r="442" spans="1:18">
      <c r="A442" s="22">
        <v>44123.333356481482</v>
      </c>
      <c r="B442" s="106"/>
      <c r="C442" s="1">
        <v>36</v>
      </c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</row>
    <row r="443" spans="1:18">
      <c r="A443" s="22">
        <v>44123.375023148146</v>
      </c>
      <c r="B443" s="1">
        <f>Estação!C590</f>
        <v>26.9</v>
      </c>
      <c r="C443" s="1">
        <v>36</v>
      </c>
      <c r="D443" s="1">
        <f>Estação!D590</f>
        <v>28.73</v>
      </c>
      <c r="E443" s="1">
        <f>Estação!E590</f>
        <v>0.53</v>
      </c>
      <c r="F443" s="1">
        <f>Estação!F590</f>
        <v>2.72</v>
      </c>
      <c r="G443" s="1">
        <f>Estação!G590</f>
        <v>4.88</v>
      </c>
      <c r="H443" s="1">
        <f>Estação!H590</f>
        <v>7.6</v>
      </c>
      <c r="I443" s="1">
        <f>Estação!I590</f>
        <v>2.21</v>
      </c>
      <c r="J443" s="1">
        <f>Estação!J590</f>
        <v>20</v>
      </c>
      <c r="K443" s="106"/>
      <c r="L443" s="1">
        <f>Estação!L590</f>
        <v>27.7</v>
      </c>
      <c r="M443" s="1">
        <f>Estação!M590</f>
        <v>68.599999999999994</v>
      </c>
      <c r="N443" s="1">
        <f>Estação!N590</f>
        <v>1011.2</v>
      </c>
      <c r="O443" s="1">
        <f>Estação!O590</f>
        <v>488</v>
      </c>
      <c r="P443" s="1">
        <f>Estação!P590</f>
        <v>4.84</v>
      </c>
      <c r="Q443" s="1">
        <f>Estação!Q590</f>
        <v>90.83</v>
      </c>
      <c r="R443" s="1">
        <f>Estação!R590</f>
        <v>0</v>
      </c>
    </row>
    <row r="444" spans="1:18">
      <c r="A444" s="22">
        <v>44123.416689814818</v>
      </c>
      <c r="B444" s="1">
        <f>Estação!C591</f>
        <v>26.7</v>
      </c>
      <c r="C444" s="1">
        <v>36</v>
      </c>
      <c r="D444" s="1">
        <f>Estação!D591</f>
        <v>34.19</v>
      </c>
      <c r="E444" s="1">
        <f>Estação!E591</f>
        <v>0.4</v>
      </c>
      <c r="F444" s="1">
        <f>Estação!F591</f>
        <v>1.94</v>
      </c>
      <c r="G444" s="1">
        <f>Estação!G591</f>
        <v>2.11</v>
      </c>
      <c r="H444" s="1">
        <f>Estação!H591</f>
        <v>4.05</v>
      </c>
      <c r="I444" s="1">
        <f>Estação!I591</f>
        <v>2.82</v>
      </c>
      <c r="J444" s="1">
        <f>Estação!J591</f>
        <v>27</v>
      </c>
      <c r="K444" s="106"/>
      <c r="L444" s="1">
        <f>Estação!L591</f>
        <v>29.8</v>
      </c>
      <c r="M444" s="1">
        <f>Estação!M591</f>
        <v>52.9</v>
      </c>
      <c r="N444" s="1">
        <f>Estação!N591</f>
        <v>1011</v>
      </c>
      <c r="O444" s="1">
        <f>Estação!O591</f>
        <v>872</v>
      </c>
      <c r="P444" s="1">
        <f>Estação!P591</f>
        <v>5.67</v>
      </c>
      <c r="Q444" s="1">
        <f>Estação!Q591</f>
        <v>88.82</v>
      </c>
      <c r="R444" s="1">
        <f>Estação!R591</f>
        <v>0</v>
      </c>
    </row>
    <row r="445" spans="1:18">
      <c r="A445" s="22">
        <v>44123.458356481482</v>
      </c>
      <c r="B445" s="1">
        <f>Estação!C592</f>
        <v>26.6</v>
      </c>
      <c r="C445" s="1">
        <v>36</v>
      </c>
      <c r="D445" s="1">
        <f>Estação!D592</f>
        <v>35.18</v>
      </c>
      <c r="E445" s="1">
        <f>Estação!E592</f>
        <v>0.44</v>
      </c>
      <c r="F445" s="1">
        <f>Estação!F592</f>
        <v>1.8</v>
      </c>
      <c r="G445" s="1">
        <f>Estação!G592</f>
        <v>2.02</v>
      </c>
      <c r="H445" s="1">
        <f>Estação!H592</f>
        <v>3.82</v>
      </c>
      <c r="I445" s="1">
        <f>Estação!I592</f>
        <v>2.04</v>
      </c>
      <c r="J445" s="1">
        <f>Estação!J592</f>
        <v>23</v>
      </c>
      <c r="K445" s="106"/>
      <c r="L445" s="1">
        <f>Estação!L592</f>
        <v>30.7</v>
      </c>
      <c r="M445" s="1">
        <f>Estação!M592</f>
        <v>47</v>
      </c>
      <c r="N445" s="1">
        <f>Estação!N592</f>
        <v>1010.4</v>
      </c>
      <c r="O445" s="1">
        <f>Estação!O592</f>
        <v>1041</v>
      </c>
      <c r="P445" s="1">
        <f>Estação!P592</f>
        <v>5.05</v>
      </c>
      <c r="Q445" s="1">
        <f>Estação!Q592</f>
        <v>78.48</v>
      </c>
      <c r="R445" s="1">
        <f>Estação!R592</f>
        <v>0</v>
      </c>
    </row>
    <row r="446" spans="1:18">
      <c r="A446" s="22">
        <v>44123.500023148146</v>
      </c>
      <c r="B446" s="1">
        <f>Estação!C593</f>
        <v>26.6</v>
      </c>
      <c r="C446" s="1">
        <v>36</v>
      </c>
      <c r="D446" s="1">
        <f>Estação!D593</f>
        <v>33.83</v>
      </c>
      <c r="E446" s="1">
        <f>Estação!E593</f>
        <v>0.44</v>
      </c>
      <c r="F446" s="1">
        <f>Estação!F593</f>
        <v>1.79</v>
      </c>
      <c r="G446" s="1">
        <f>Estação!G593</f>
        <v>1.79</v>
      </c>
      <c r="H446" s="1">
        <f>Estação!H593</f>
        <v>3.58</v>
      </c>
      <c r="I446" s="1">
        <f>Estação!I593</f>
        <v>1.36</v>
      </c>
      <c r="J446" s="1">
        <f>Estação!J593</f>
        <v>19</v>
      </c>
      <c r="K446" s="106"/>
      <c r="L446" s="1">
        <f>Estação!L593</f>
        <v>30.8</v>
      </c>
      <c r="M446" s="1">
        <f>Estação!M593</f>
        <v>49.2</v>
      </c>
      <c r="N446" s="1">
        <f>Estação!N593</f>
        <v>1009.6</v>
      </c>
      <c r="O446" s="1">
        <f>Estação!O593</f>
        <v>862</v>
      </c>
      <c r="P446" s="1">
        <f>Estação!P593</f>
        <v>5.26</v>
      </c>
      <c r="Q446" s="1">
        <f>Estação!Q593</f>
        <v>60.88</v>
      </c>
      <c r="R446" s="1">
        <f>Estação!R593</f>
        <v>0</v>
      </c>
    </row>
    <row r="447" spans="1:18">
      <c r="A447" s="22">
        <v>44123.541689814818</v>
      </c>
      <c r="B447" s="1">
        <f>Estação!C594</f>
        <v>26.6</v>
      </c>
      <c r="C447" s="1">
        <v>36</v>
      </c>
      <c r="D447" s="1">
        <f>Estação!D594</f>
        <v>31.67</v>
      </c>
      <c r="E447" s="1">
        <f>Estação!E594</f>
        <v>0.44</v>
      </c>
      <c r="F447" s="1">
        <f>Estação!F594</f>
        <v>2.12</v>
      </c>
      <c r="G447" s="1">
        <f>Estação!G594</f>
        <v>1.63</v>
      </c>
      <c r="H447" s="1">
        <f>Estação!H594</f>
        <v>3.75</v>
      </c>
      <c r="I447" s="1">
        <f>Estação!I594</f>
        <v>1.51</v>
      </c>
      <c r="J447" s="1">
        <f>Estação!J594</f>
        <v>18</v>
      </c>
      <c r="K447" s="106"/>
      <c r="L447" s="1">
        <f>Estação!L594</f>
        <v>30.5</v>
      </c>
      <c r="M447" s="1">
        <f>Estação!M594</f>
        <v>50.5</v>
      </c>
      <c r="N447" s="1">
        <f>Estação!N594</f>
        <v>1008.6</v>
      </c>
      <c r="O447" s="1">
        <f>Estação!O594</f>
        <v>969</v>
      </c>
      <c r="P447" s="1">
        <f>Estação!P594</f>
        <v>5.4</v>
      </c>
      <c r="Q447" s="1">
        <f>Estação!Q594</f>
        <v>62.59</v>
      </c>
      <c r="R447" s="1">
        <f>Estação!R594</f>
        <v>0</v>
      </c>
    </row>
    <row r="448" spans="1:18">
      <c r="A448" s="22">
        <v>44123.583356481482</v>
      </c>
      <c r="B448" s="1">
        <f>Estação!C595</f>
        <v>27</v>
      </c>
      <c r="C448" s="1">
        <v>36</v>
      </c>
      <c r="D448" s="1">
        <f>Estação!D595</f>
        <v>30.39</v>
      </c>
      <c r="E448" s="1">
        <f>Estação!E595</f>
        <v>0.42</v>
      </c>
      <c r="F448" s="1">
        <f>Estação!F595</f>
        <v>1.95</v>
      </c>
      <c r="G448" s="1">
        <f>Estação!G595</f>
        <v>1.59</v>
      </c>
      <c r="H448" s="1">
        <f>Estação!H595</f>
        <v>3.54</v>
      </c>
      <c r="I448" s="1">
        <f>Estação!I595</f>
        <v>1.29</v>
      </c>
      <c r="J448" s="1">
        <f>Estação!J595</f>
        <v>20</v>
      </c>
      <c r="K448" s="106"/>
      <c r="L448" s="1">
        <f>Estação!L595</f>
        <v>30.3</v>
      </c>
      <c r="M448" s="1">
        <f>Estação!M595</f>
        <v>51.6</v>
      </c>
      <c r="N448" s="1">
        <f>Estação!N595</f>
        <v>1007.7</v>
      </c>
      <c r="O448" s="1">
        <f>Estação!O595</f>
        <v>868</v>
      </c>
      <c r="P448" s="1">
        <f>Estação!P595</f>
        <v>5.55</v>
      </c>
      <c r="Q448" s="1">
        <f>Estação!Q595</f>
        <v>65.319999999999993</v>
      </c>
      <c r="R448" s="1">
        <f>Estação!R595</f>
        <v>0</v>
      </c>
    </row>
    <row r="449" spans="1:18">
      <c r="A449" s="22">
        <v>44123.625023148146</v>
      </c>
      <c r="B449" s="1">
        <f>Estação!C596</f>
        <v>26.9</v>
      </c>
      <c r="C449" s="1">
        <v>36</v>
      </c>
      <c r="D449" s="1">
        <f>Estação!D596</f>
        <v>29.03</v>
      </c>
      <c r="E449" s="1">
        <f>Estação!E596</f>
        <v>0.44</v>
      </c>
      <c r="F449" s="1">
        <f>Estação!F596</f>
        <v>2.0699999999999998</v>
      </c>
      <c r="G449" s="1">
        <f>Estação!G596</f>
        <v>1.96</v>
      </c>
      <c r="H449" s="1">
        <f>Estação!H596</f>
        <v>4.03</v>
      </c>
      <c r="I449" s="1">
        <f>Estação!I596</f>
        <v>1.2</v>
      </c>
      <c r="J449" s="1">
        <f>Estação!J596</f>
        <v>35</v>
      </c>
      <c r="K449" s="106"/>
      <c r="L449" s="1">
        <f>Estação!L596</f>
        <v>29.9</v>
      </c>
      <c r="M449" s="1">
        <f>Estação!M596</f>
        <v>55</v>
      </c>
      <c r="N449" s="1">
        <f>Estação!N596</f>
        <v>1007.4</v>
      </c>
      <c r="O449" s="1">
        <f>Estação!O596</f>
        <v>633</v>
      </c>
      <c r="P449" s="1">
        <f>Estação!P596</f>
        <v>5.4</v>
      </c>
      <c r="Q449" s="1">
        <f>Estação!Q596</f>
        <v>61.83</v>
      </c>
      <c r="R449" s="1">
        <f>Estação!R596</f>
        <v>0</v>
      </c>
    </row>
    <row r="450" spans="1:18">
      <c r="A450" s="22">
        <v>44123.666689814818</v>
      </c>
      <c r="B450" s="1">
        <f>Estação!C597</f>
        <v>27.5</v>
      </c>
      <c r="C450" s="1">
        <v>36</v>
      </c>
      <c r="D450" s="1">
        <f>Estação!D597</f>
        <v>27.7</v>
      </c>
      <c r="E450" s="1">
        <f>Estação!E597</f>
        <v>0.41</v>
      </c>
      <c r="F450" s="1">
        <f>Estação!F597</f>
        <v>2.02</v>
      </c>
      <c r="G450" s="1">
        <f>Estação!G597</f>
        <v>1.59</v>
      </c>
      <c r="H450" s="1">
        <f>Estação!H597</f>
        <v>3.61</v>
      </c>
      <c r="I450" s="1">
        <f>Estação!I597</f>
        <v>0.73</v>
      </c>
      <c r="J450" s="1">
        <f>Estação!J597</f>
        <v>19</v>
      </c>
      <c r="K450" s="106"/>
      <c r="L450" s="1">
        <f>Estação!L597</f>
        <v>29</v>
      </c>
      <c r="M450" s="1">
        <f>Estação!M597</f>
        <v>62</v>
      </c>
      <c r="N450" s="1">
        <f>Estação!N597</f>
        <v>1007.4</v>
      </c>
      <c r="O450" s="1">
        <f>Estação!O597</f>
        <v>387</v>
      </c>
      <c r="P450" s="1">
        <f>Estação!P597</f>
        <v>5.48</v>
      </c>
      <c r="Q450" s="1">
        <f>Estação!Q597</f>
        <v>48.25</v>
      </c>
      <c r="R450" s="1">
        <f>Estação!R597</f>
        <v>0</v>
      </c>
    </row>
    <row r="451" spans="1:18">
      <c r="A451" s="22">
        <v>44123.708356481482</v>
      </c>
      <c r="B451" s="1">
        <f>Estação!C598</f>
        <v>27</v>
      </c>
      <c r="C451" s="1">
        <v>36</v>
      </c>
      <c r="D451" s="1">
        <f>Estação!D598</f>
        <v>25.79</v>
      </c>
      <c r="E451" s="1">
        <f>Estação!E598</f>
        <v>0.44</v>
      </c>
      <c r="F451" s="1">
        <f>Estação!F598</f>
        <v>1.79</v>
      </c>
      <c r="G451" s="1">
        <f>Estação!G598</f>
        <v>1.99</v>
      </c>
      <c r="H451" s="1">
        <f>Estação!H598</f>
        <v>3.78</v>
      </c>
      <c r="I451" s="1">
        <f>Estação!I598</f>
        <v>0.75</v>
      </c>
      <c r="J451" s="1">
        <f>Estação!J598</f>
        <v>24</v>
      </c>
      <c r="K451" s="106"/>
      <c r="L451" s="1">
        <f>Estação!L598</f>
        <v>28.5</v>
      </c>
      <c r="M451" s="1">
        <f>Estação!M598</f>
        <v>66.599999999999994</v>
      </c>
      <c r="N451" s="1">
        <f>Estação!N598</f>
        <v>1007.4</v>
      </c>
      <c r="O451" s="1">
        <f>Estação!O598</f>
        <v>132</v>
      </c>
      <c r="P451" s="1">
        <f>Estação!P598</f>
        <v>4.43</v>
      </c>
      <c r="Q451" s="1">
        <f>Estação!Q598</f>
        <v>41.93</v>
      </c>
      <c r="R451" s="1">
        <f>Estação!R598</f>
        <v>0</v>
      </c>
    </row>
    <row r="452" spans="1:18">
      <c r="A452" s="22">
        <v>44123.750023148146</v>
      </c>
      <c r="B452" s="1">
        <f>Estação!C599</f>
        <v>26.3</v>
      </c>
      <c r="C452" s="1">
        <v>36</v>
      </c>
      <c r="D452" s="1">
        <f>Estação!D599</f>
        <v>23.63</v>
      </c>
      <c r="E452" s="1">
        <f>Estação!E599</f>
        <v>0.53</v>
      </c>
      <c r="F452" s="1">
        <f>Estação!F599</f>
        <v>2.17</v>
      </c>
      <c r="G452" s="1">
        <f>Estação!G599</f>
        <v>2.82</v>
      </c>
      <c r="H452" s="1">
        <f>Estação!H599</f>
        <v>5</v>
      </c>
      <c r="I452" s="1">
        <f>Estação!I599</f>
        <v>1.25</v>
      </c>
      <c r="J452" s="1">
        <f>Estação!J599</f>
        <v>23</v>
      </c>
      <c r="K452" s="106"/>
      <c r="L452" s="1">
        <f>Estação!L599</f>
        <v>27.7</v>
      </c>
      <c r="M452" s="1">
        <f>Estação!M599</f>
        <v>70.400000000000006</v>
      </c>
      <c r="N452" s="1">
        <f>Estação!N599</f>
        <v>1007.9</v>
      </c>
      <c r="O452" s="1">
        <f>Estação!O599</f>
        <v>7</v>
      </c>
      <c r="P452" s="1">
        <f>Estação!P599</f>
        <v>3.96</v>
      </c>
      <c r="Q452" s="1">
        <f>Estação!Q599</f>
        <v>41.8</v>
      </c>
      <c r="R452" s="1">
        <f>Estação!R599</f>
        <v>0</v>
      </c>
    </row>
    <row r="453" spans="1:18">
      <c r="A453" s="22">
        <v>44123.791689814818</v>
      </c>
      <c r="B453" s="1">
        <f>Estação!C600</f>
        <v>26.4</v>
      </c>
      <c r="C453" s="1">
        <v>36</v>
      </c>
      <c r="D453" s="1">
        <f>Estação!D600</f>
        <v>23.04</v>
      </c>
      <c r="E453" s="1">
        <f>Estação!E600</f>
        <v>0.45</v>
      </c>
      <c r="F453" s="1">
        <f>Estação!F600</f>
        <v>1.38</v>
      </c>
      <c r="G453" s="1">
        <f>Estação!G600</f>
        <v>3.04</v>
      </c>
      <c r="H453" s="1">
        <f>Estação!H600</f>
        <v>4.42</v>
      </c>
      <c r="I453" s="1">
        <f>Estação!I600</f>
        <v>1.31</v>
      </c>
      <c r="J453" s="1">
        <f>Estação!J600</f>
        <v>22</v>
      </c>
      <c r="K453" s="106"/>
      <c r="L453" s="1">
        <f>Estação!L600</f>
        <v>27.4</v>
      </c>
      <c r="M453" s="1">
        <f>Estação!M600</f>
        <v>72.5</v>
      </c>
      <c r="N453" s="1">
        <f>Estação!N600</f>
        <v>1008.7</v>
      </c>
      <c r="O453" s="1">
        <f>Estação!O600</f>
        <v>2</v>
      </c>
      <c r="P453" s="1">
        <f>Estação!P600</f>
        <v>3.51</v>
      </c>
      <c r="Q453" s="1">
        <f>Estação!Q600</f>
        <v>46.59</v>
      </c>
      <c r="R453" s="1">
        <f>Estação!R600</f>
        <v>0</v>
      </c>
    </row>
    <row r="454" spans="1:18">
      <c r="A454" s="22">
        <v>44123.833356481482</v>
      </c>
      <c r="B454" s="106"/>
      <c r="C454" s="1">
        <v>36</v>
      </c>
      <c r="D454" s="1">
        <f>Estação!D601</f>
        <v>22.027692999999999</v>
      </c>
      <c r="E454" s="1">
        <f>Estação!E601</f>
        <v>0.44028899999999999</v>
      </c>
      <c r="F454" s="1">
        <f>Estação!F601</f>
        <v>1.073696</v>
      </c>
      <c r="G454" s="1">
        <f>Estação!G601</f>
        <v>3.1789700000000001</v>
      </c>
      <c r="H454" s="1">
        <f>Estação!H601</f>
        <v>4.2526659999999996</v>
      </c>
      <c r="I454" s="1">
        <f>Estação!I601</f>
        <v>1.162498</v>
      </c>
      <c r="J454" s="1">
        <f>Estação!J601</f>
        <v>25</v>
      </c>
      <c r="K454" s="106"/>
      <c r="L454" s="106"/>
      <c r="M454" s="106"/>
      <c r="N454" s="106"/>
      <c r="O454" s="106"/>
      <c r="P454" s="106"/>
      <c r="Q454" s="106"/>
      <c r="R454" s="106"/>
    </row>
    <row r="455" spans="1:18">
      <c r="A455" s="22">
        <v>44123.875023148146</v>
      </c>
      <c r="B455" s="106"/>
      <c r="C455" s="1">
        <v>36</v>
      </c>
      <c r="D455" s="1">
        <f>Estação!D602</f>
        <v>24.204796000000002</v>
      </c>
      <c r="E455" s="1">
        <f>Estação!E602</f>
        <v>0.41852200000000001</v>
      </c>
      <c r="F455" s="1">
        <f>Estação!F602</f>
        <v>1.0993550000000001</v>
      </c>
      <c r="G455" s="1">
        <f>Estação!G602</f>
        <v>2.3495849999999998</v>
      </c>
      <c r="H455" s="1">
        <f>Estação!H602</f>
        <v>3.448941</v>
      </c>
      <c r="I455" s="1">
        <f>Estação!I602</f>
        <v>2.3128169999999999</v>
      </c>
      <c r="J455" s="1">
        <f>Estação!J602</f>
        <v>25</v>
      </c>
      <c r="K455" s="106"/>
      <c r="L455" s="106"/>
      <c r="M455" s="106"/>
      <c r="N455" s="106"/>
      <c r="O455" s="106"/>
      <c r="P455" s="106"/>
      <c r="Q455" s="106"/>
      <c r="R455" s="106"/>
    </row>
    <row r="456" spans="1:18">
      <c r="A456" s="22">
        <v>44123.916689814818</v>
      </c>
      <c r="B456" s="106"/>
      <c r="C456" s="1">
        <v>36</v>
      </c>
      <c r="D456" s="1">
        <f>Estação!D603</f>
        <v>26.332550000000001</v>
      </c>
      <c r="E456" s="1">
        <f>Estação!E603</f>
        <v>0.41159899999999999</v>
      </c>
      <c r="F456" s="1">
        <f>Estação!F603</f>
        <v>1.2500990000000001</v>
      </c>
      <c r="G456" s="1">
        <f>Estação!G603</f>
        <v>1.4735940000000001</v>
      </c>
      <c r="H456" s="1">
        <f>Estação!H603</f>
        <v>2.7236929999999999</v>
      </c>
      <c r="I456" s="1">
        <f>Estação!I603</f>
        <v>2.6540029999999999</v>
      </c>
      <c r="J456" s="1">
        <f>Estação!J603</f>
        <v>27</v>
      </c>
      <c r="K456" s="106"/>
      <c r="L456" s="106"/>
      <c r="M456" s="106"/>
      <c r="N456" s="106"/>
      <c r="O456" s="106"/>
      <c r="P456" s="106"/>
      <c r="Q456" s="106"/>
      <c r="R456" s="106"/>
    </row>
    <row r="457" spans="1:18">
      <c r="A457" s="22">
        <v>44123.958356481482</v>
      </c>
      <c r="B457" s="106"/>
      <c r="C457" s="1">
        <v>36</v>
      </c>
      <c r="D457" s="1">
        <f>Estação!D604</f>
        <v>26.900154000000001</v>
      </c>
      <c r="E457" s="1">
        <f>Estação!E604</f>
        <v>0.38850699999999999</v>
      </c>
      <c r="F457" s="1">
        <f>Estação!F604</f>
        <v>1.096276</v>
      </c>
      <c r="G457" s="1">
        <f>Estação!G604</f>
        <v>1.410739</v>
      </c>
      <c r="H457" s="1">
        <f>Estação!H604</f>
        <v>2.5070160000000001</v>
      </c>
      <c r="I457" s="1">
        <f>Estação!I604</f>
        <v>2.7029939999999999</v>
      </c>
      <c r="J457" s="1">
        <f>Estação!J604</f>
        <v>29</v>
      </c>
      <c r="K457" s="106"/>
      <c r="L457" s="106"/>
      <c r="M457" s="106"/>
      <c r="N457" s="106"/>
      <c r="O457" s="106"/>
      <c r="P457" s="106"/>
      <c r="Q457" s="106"/>
      <c r="R457" s="106"/>
    </row>
    <row r="458" spans="1:18">
      <c r="A458" s="22">
        <v>44124.000023148146</v>
      </c>
      <c r="B458" s="106"/>
      <c r="C458" s="1">
        <v>36</v>
      </c>
      <c r="D458" s="1">
        <f>Estação!D613</f>
        <v>28.082169</v>
      </c>
      <c r="E458" s="1">
        <f>Estação!E613</f>
        <v>0.36007099999999997</v>
      </c>
      <c r="F458" s="1">
        <f>Estação!F613</f>
        <v>1.2754970000000001</v>
      </c>
      <c r="G458" s="1">
        <f>Estação!G613</f>
        <v>1.6212530000000001</v>
      </c>
      <c r="H458" s="1">
        <f>Estação!H613</f>
        <v>2.8967499999999999</v>
      </c>
      <c r="I458" s="1">
        <f>Estação!I613</f>
        <v>2.3450669999999998</v>
      </c>
      <c r="J458" s="1">
        <f>Estação!J613</f>
        <v>22</v>
      </c>
      <c r="K458" s="106"/>
      <c r="L458" s="106"/>
      <c r="M458" s="106"/>
      <c r="N458" s="106"/>
      <c r="O458" s="106"/>
      <c r="P458" s="106"/>
      <c r="Q458" s="106"/>
      <c r="R458" s="106"/>
    </row>
    <row r="459" spans="1:18">
      <c r="A459" s="22">
        <v>44124.041689814818</v>
      </c>
      <c r="B459" s="106"/>
      <c r="C459" s="1">
        <v>36</v>
      </c>
      <c r="D459" s="1">
        <f>Estação!D614</f>
        <v>28.330112</v>
      </c>
      <c r="E459" s="1">
        <f>Estação!E614</f>
        <v>0.310006</v>
      </c>
      <c r="F459" s="1">
        <f>Estação!F614</f>
        <v>2.1554989999999998</v>
      </c>
      <c r="G459" s="1">
        <f>Estação!G614</f>
        <v>1.5737540000000001</v>
      </c>
      <c r="H459" s="1">
        <f>Estação!H614</f>
        <v>3.7292540000000001</v>
      </c>
      <c r="I459" s="1">
        <f>Estação!I614</f>
        <v>2.0114390000000002</v>
      </c>
      <c r="J459" s="1">
        <f>Estação!J614</f>
        <v>22</v>
      </c>
      <c r="K459" s="106"/>
      <c r="L459" s="106"/>
      <c r="M459" s="106"/>
      <c r="N459" s="106"/>
      <c r="O459" s="106"/>
      <c r="P459" s="106"/>
      <c r="Q459" s="106"/>
      <c r="R459" s="106"/>
    </row>
    <row r="460" spans="1:18">
      <c r="A460" s="22">
        <v>44124.083356481482</v>
      </c>
      <c r="B460" s="106"/>
      <c r="C460" s="1">
        <v>36</v>
      </c>
      <c r="D460" s="1">
        <f>Estação!D615</f>
        <v>30.638877999999998</v>
      </c>
      <c r="E460" s="1">
        <f>Estação!E615</f>
        <v>0.30614400000000003</v>
      </c>
      <c r="F460" s="1">
        <f>Estação!F615</f>
        <v>1.183081</v>
      </c>
      <c r="G460" s="1">
        <f>Estação!G615</f>
        <v>6.4476000000000006E-2</v>
      </c>
      <c r="H460" s="1">
        <f>Estação!H615</f>
        <v>1.247557</v>
      </c>
      <c r="I460" s="1">
        <f>Estação!I615</f>
        <v>2.7966639999999998</v>
      </c>
      <c r="J460" s="1">
        <f>Estação!J615</f>
        <v>22</v>
      </c>
      <c r="K460" s="106"/>
      <c r="L460" s="106"/>
      <c r="M460" s="106"/>
      <c r="N460" s="106"/>
      <c r="O460" s="106"/>
      <c r="P460" s="106"/>
      <c r="Q460" s="106"/>
      <c r="R460" s="106"/>
    </row>
    <row r="461" spans="1:18">
      <c r="A461" s="22">
        <v>44124.125023148146</v>
      </c>
      <c r="B461" s="106"/>
      <c r="C461" s="1">
        <v>36</v>
      </c>
      <c r="D461" s="1">
        <f>Estação!D616</f>
        <v>31.347014999999999</v>
      </c>
      <c r="E461" s="1">
        <f>Estação!E616</f>
        <v>0.29568299999999997</v>
      </c>
      <c r="F461" s="1">
        <f>Estação!F616</f>
        <v>0.94269999999999998</v>
      </c>
      <c r="G461" s="1">
        <f>Estação!G616</f>
        <v>-3.7950000000000002E-3</v>
      </c>
      <c r="H461" s="1">
        <f>Estação!H616</f>
        <v>0.93890499999999999</v>
      </c>
      <c r="I461" s="1">
        <f>Estação!I616</f>
        <v>3.066589</v>
      </c>
      <c r="J461" s="1">
        <f>Estação!J616</f>
        <v>23</v>
      </c>
      <c r="K461" s="106"/>
      <c r="L461" s="106"/>
      <c r="M461" s="106"/>
      <c r="N461" s="106"/>
      <c r="O461" s="106"/>
      <c r="P461" s="106"/>
      <c r="Q461" s="106"/>
      <c r="R461" s="106"/>
    </row>
    <row r="462" spans="1:18">
      <c r="A462" s="22">
        <v>44124.166689814818</v>
      </c>
      <c r="B462" s="106"/>
      <c r="C462" s="1">
        <v>36</v>
      </c>
      <c r="D462" s="1">
        <f>Estação!D617</f>
        <v>30.072952000000001</v>
      </c>
      <c r="E462" s="1">
        <f>Estação!E617</f>
        <v>0.285109</v>
      </c>
      <c r="F462" s="1">
        <f>Estação!F617</f>
        <v>1.015212</v>
      </c>
      <c r="G462" s="1">
        <f>Estação!G617</f>
        <v>7.1565000000000004E-2</v>
      </c>
      <c r="H462" s="1">
        <f>Estação!H617</f>
        <v>1.0867770000000001</v>
      </c>
      <c r="I462" s="1">
        <f>Estação!I617</f>
        <v>2.0033310000000002</v>
      </c>
      <c r="J462" s="1">
        <f>Estação!J617</f>
        <v>24</v>
      </c>
      <c r="K462" s="106"/>
      <c r="L462" s="106"/>
      <c r="M462" s="106"/>
      <c r="N462" s="106"/>
      <c r="O462" s="106"/>
      <c r="P462" s="106"/>
      <c r="Q462" s="106"/>
      <c r="R462" s="106"/>
    </row>
    <row r="463" spans="1:18">
      <c r="A463" s="22">
        <v>44124.208356481482</v>
      </c>
      <c r="B463" s="106"/>
      <c r="C463" s="1">
        <v>36</v>
      </c>
      <c r="D463" s="1">
        <f>Estação!D618</f>
        <v>31.398754</v>
      </c>
      <c r="E463" s="1">
        <f>Estação!E618</f>
        <v>0.30158699999999999</v>
      </c>
      <c r="F463" s="1">
        <f>Estação!F618</f>
        <v>1.147416</v>
      </c>
      <c r="G463" s="1">
        <f>Estação!G618</f>
        <v>0.39281100000000002</v>
      </c>
      <c r="H463" s="1">
        <f>Estação!H618</f>
        <v>1.540227</v>
      </c>
      <c r="I463" s="1">
        <f>Estação!I618</f>
        <v>2.582036</v>
      </c>
      <c r="J463" s="1">
        <f>Estação!J618</f>
        <v>22</v>
      </c>
      <c r="K463" s="106"/>
      <c r="L463" s="106"/>
      <c r="M463" s="106"/>
      <c r="N463" s="106"/>
      <c r="O463" s="106"/>
      <c r="P463" s="106"/>
      <c r="Q463" s="106"/>
      <c r="R463" s="106"/>
    </row>
    <row r="464" spans="1:18">
      <c r="A464" s="22">
        <v>44124.250023148146</v>
      </c>
      <c r="B464" s="106"/>
      <c r="C464" s="1">
        <v>36</v>
      </c>
      <c r="D464" s="1">
        <f>Estação!D619</f>
        <v>32.341560000000001</v>
      </c>
      <c r="E464" s="1">
        <f>Estação!E619</f>
        <v>0.32937699999999998</v>
      </c>
      <c r="F464" s="1">
        <f>Estação!F619</f>
        <v>1.2480329999999999</v>
      </c>
      <c r="G464" s="1">
        <f>Estação!G619</f>
        <v>1.7995300000000001</v>
      </c>
      <c r="H464" s="1">
        <f>Estação!H619</f>
        <v>3.0475620000000001</v>
      </c>
      <c r="I464" s="1">
        <f>Estação!I619</f>
        <v>2.396757</v>
      </c>
      <c r="J464" s="1">
        <f>Estação!J619</f>
        <v>31</v>
      </c>
      <c r="K464" s="106"/>
      <c r="L464" s="106"/>
      <c r="M464" s="106"/>
      <c r="N464" s="106"/>
      <c r="O464" s="106"/>
      <c r="P464" s="106"/>
      <c r="Q464" s="106"/>
      <c r="R464" s="106"/>
    </row>
    <row r="465" spans="1:18">
      <c r="A465" s="22">
        <v>44124.291689814818</v>
      </c>
      <c r="B465" s="106"/>
      <c r="C465" s="1">
        <v>36</v>
      </c>
      <c r="D465" s="1">
        <f>Estação!D620</f>
        <v>33.942757</v>
      </c>
      <c r="E465" s="1">
        <f>Estação!E620</f>
        <v>0.37890200000000002</v>
      </c>
      <c r="F465" s="1">
        <f>Estação!F620</f>
        <v>1.658609</v>
      </c>
      <c r="G465" s="1">
        <f>Estação!G620</f>
        <v>2.8042479999999999</v>
      </c>
      <c r="H465" s="1">
        <f>Estação!H620</f>
        <v>4.4628569999999996</v>
      </c>
      <c r="I465" s="1">
        <f>Estação!I620</f>
        <v>1.9586110000000001</v>
      </c>
      <c r="J465" s="1">
        <f>Estação!J620</f>
        <v>24</v>
      </c>
      <c r="K465" s="106"/>
      <c r="L465" s="106"/>
      <c r="M465" s="106"/>
      <c r="N465" s="106"/>
      <c r="O465" s="106"/>
      <c r="P465" s="106"/>
      <c r="Q465" s="106"/>
      <c r="R465" s="106"/>
    </row>
    <row r="466" spans="1:18">
      <c r="A466" s="22">
        <v>44124.333356481482</v>
      </c>
      <c r="B466" s="106"/>
      <c r="C466" s="1">
        <v>36</v>
      </c>
      <c r="D466" s="1">
        <f>Estação!D621</f>
        <v>32.919617000000002</v>
      </c>
      <c r="E466" s="1">
        <f>Estação!E621</f>
        <v>0.41732399999999997</v>
      </c>
      <c r="F466" s="1">
        <f>Estação!F621</f>
        <v>2.1237119999999998</v>
      </c>
      <c r="G466" s="1">
        <f>Estação!G621</f>
        <v>3.8488829999999998</v>
      </c>
      <c r="H466" s="1">
        <f>Estação!H621</f>
        <v>5.972594</v>
      </c>
      <c r="I466" s="1">
        <f>Estação!I621</f>
        <v>1.7568299999999999</v>
      </c>
      <c r="J466" s="1">
        <f>Estação!J621</f>
        <v>28</v>
      </c>
      <c r="K466" s="106"/>
      <c r="L466" s="106"/>
      <c r="M466" s="106"/>
      <c r="N466" s="106"/>
      <c r="O466" s="106"/>
      <c r="P466" s="106"/>
      <c r="Q466" s="106"/>
      <c r="R466" s="106"/>
    </row>
    <row r="467" spans="1:18">
      <c r="A467" s="22">
        <v>44124.375023148146</v>
      </c>
      <c r="B467" s="1">
        <f>Estação!C622</f>
        <v>27.1</v>
      </c>
      <c r="C467" s="1">
        <v>36</v>
      </c>
      <c r="D467" s="1">
        <f>Estação!D622</f>
        <v>35.700000000000003</v>
      </c>
      <c r="E467" s="1">
        <f>Estação!E622</f>
        <v>0.36</v>
      </c>
      <c r="F467" s="1">
        <f>Estação!F622</f>
        <v>1.88</v>
      </c>
      <c r="G467" s="1">
        <f>Estação!G622</f>
        <v>2.42</v>
      </c>
      <c r="H467" s="1">
        <f>Estação!H622</f>
        <v>4.3099999999999996</v>
      </c>
      <c r="I467" s="1">
        <f>Estação!I622</f>
        <v>1.53</v>
      </c>
      <c r="J467" s="1">
        <f>Estação!J622</f>
        <v>31</v>
      </c>
      <c r="K467" s="106"/>
      <c r="L467" s="1">
        <f>Estação!L622</f>
        <v>29.5</v>
      </c>
      <c r="M467" s="1">
        <f>Estação!M622</f>
        <v>59.1</v>
      </c>
      <c r="N467" s="1">
        <f>Estação!N622</f>
        <v>1012</v>
      </c>
      <c r="O467" s="1">
        <f>Estação!O622</f>
        <v>743</v>
      </c>
      <c r="P467" s="1">
        <f>Estação!P622</f>
        <v>5.16</v>
      </c>
      <c r="Q467" s="1">
        <f>Estação!Q622</f>
        <v>71.16</v>
      </c>
      <c r="R467" s="1">
        <f>Estação!R622</f>
        <v>0</v>
      </c>
    </row>
    <row r="468" spans="1:18">
      <c r="A468" s="22">
        <v>44124.416689814818</v>
      </c>
      <c r="B468" s="1">
        <f>Estação!C623</f>
        <v>27.3</v>
      </c>
      <c r="C468" s="1">
        <v>36</v>
      </c>
      <c r="D468" s="1">
        <f>Estação!D623</f>
        <v>36.06</v>
      </c>
      <c r="E468" s="1">
        <f>Estação!E623</f>
        <v>0.34</v>
      </c>
      <c r="F468" s="1">
        <f>Estação!F623</f>
        <v>1.9</v>
      </c>
      <c r="G468" s="1">
        <f>Estação!G623</f>
        <v>2.1</v>
      </c>
      <c r="H468" s="1">
        <f>Estação!H623</f>
        <v>4</v>
      </c>
      <c r="I468" s="1">
        <f>Estação!I623</f>
        <v>3.53</v>
      </c>
      <c r="J468" s="1">
        <f>Estação!J623</f>
        <v>26</v>
      </c>
      <c r="K468" s="106"/>
      <c r="L468" s="1">
        <f>Estação!L623</f>
        <v>29.6</v>
      </c>
      <c r="M468" s="1">
        <f>Estação!M623</f>
        <v>57.4</v>
      </c>
      <c r="N468" s="1">
        <f>Estação!N623</f>
        <v>1011.9</v>
      </c>
      <c r="O468" s="1">
        <f>Estação!O623</f>
        <v>878</v>
      </c>
      <c r="P468" s="1">
        <f>Estação!P623</f>
        <v>5.5</v>
      </c>
      <c r="Q468" s="1">
        <f>Estação!Q623</f>
        <v>71.98</v>
      </c>
      <c r="R468" s="1">
        <f>Estação!R623</f>
        <v>0</v>
      </c>
    </row>
    <row r="469" spans="1:18">
      <c r="A469" s="22">
        <v>44124.458356481482</v>
      </c>
      <c r="B469" s="1">
        <f>Estação!C624</f>
        <v>27.2</v>
      </c>
      <c r="C469" s="1">
        <v>36</v>
      </c>
      <c r="D469" s="1">
        <f>Estação!D624</f>
        <v>35.75</v>
      </c>
      <c r="E469" s="1">
        <f>Estação!E624</f>
        <v>0.34</v>
      </c>
      <c r="F469" s="1">
        <f>Estação!F624</f>
        <v>1.97</v>
      </c>
      <c r="G469" s="1">
        <f>Estação!G624</f>
        <v>1.84</v>
      </c>
      <c r="H469" s="1">
        <f>Estação!H624</f>
        <v>3.82</v>
      </c>
      <c r="I469" s="1">
        <f>Estação!I624</f>
        <v>2.73</v>
      </c>
      <c r="J469" s="1">
        <f>Estação!J624</f>
        <v>29</v>
      </c>
      <c r="K469" s="106"/>
      <c r="L469" s="1">
        <f>Estação!L624</f>
        <v>30</v>
      </c>
      <c r="M469" s="1">
        <f>Estação!M624</f>
        <v>55.2</v>
      </c>
      <c r="N469" s="1">
        <f>Estação!N624</f>
        <v>1011.5</v>
      </c>
      <c r="O469" s="1">
        <f>Estação!O624</f>
        <v>948</v>
      </c>
      <c r="P469" s="1">
        <f>Estação!P624</f>
        <v>5.32</v>
      </c>
      <c r="Q469" s="1">
        <f>Estação!Q624</f>
        <v>75.48</v>
      </c>
      <c r="R469" s="1">
        <f>Estação!R624</f>
        <v>0</v>
      </c>
    </row>
    <row r="470" spans="1:18">
      <c r="A470" s="22">
        <v>44124.500023148146</v>
      </c>
      <c r="B470" s="1">
        <f>Estação!C625</f>
        <v>27.5</v>
      </c>
      <c r="C470" s="1">
        <v>36</v>
      </c>
      <c r="D470" s="1">
        <f>Estação!D625</f>
        <v>36.200000000000003</v>
      </c>
      <c r="E470" s="1">
        <f>Estação!E625</f>
        <v>0.31</v>
      </c>
      <c r="F470" s="1">
        <f>Estação!F625</f>
        <v>2.0499999999999998</v>
      </c>
      <c r="G470" s="1">
        <f>Estação!G625</f>
        <v>1.53</v>
      </c>
      <c r="H470" s="1">
        <f>Estação!H625</f>
        <v>3.58</v>
      </c>
      <c r="I470" s="1">
        <f>Estação!I625</f>
        <v>1.37</v>
      </c>
      <c r="J470" s="1">
        <f>Estação!J625</f>
        <v>18</v>
      </c>
      <c r="K470" s="106"/>
      <c r="L470" s="1">
        <f>Estação!L625</f>
        <v>30.2</v>
      </c>
      <c r="M470" s="1">
        <f>Estação!M625</f>
        <v>53.1</v>
      </c>
      <c r="N470" s="1">
        <f>Estação!N625</f>
        <v>1011.1</v>
      </c>
      <c r="O470" s="1">
        <f>Estação!O625</f>
        <v>851</v>
      </c>
      <c r="P470" s="1">
        <f>Estação!P625</f>
        <v>5.29</v>
      </c>
      <c r="Q470" s="1">
        <f>Estação!Q625</f>
        <v>63.68</v>
      </c>
      <c r="R470" s="1">
        <f>Estação!R625</f>
        <v>0</v>
      </c>
    </row>
    <row r="471" spans="1:18">
      <c r="A471" s="22">
        <v>44124.541689814818</v>
      </c>
      <c r="B471" s="1">
        <f>Estação!C626</f>
        <v>26.9</v>
      </c>
      <c r="C471" s="1">
        <v>36</v>
      </c>
      <c r="D471" s="1">
        <f>Estação!D626</f>
        <v>35.799999999999997</v>
      </c>
      <c r="E471" s="1">
        <f>Estação!E626</f>
        <v>0.34</v>
      </c>
      <c r="F471" s="1">
        <f>Estação!F626</f>
        <v>2.4900000000000002</v>
      </c>
      <c r="G471" s="1">
        <f>Estação!G626</f>
        <v>1.46</v>
      </c>
      <c r="H471" s="1">
        <f>Estação!H626</f>
        <v>3.95</v>
      </c>
      <c r="I471" s="1">
        <f>Estação!I626</f>
        <v>1.1599999999999999</v>
      </c>
      <c r="J471" s="1">
        <f>Estação!J626</f>
        <v>23</v>
      </c>
      <c r="K471" s="106"/>
      <c r="L471" s="1">
        <f>Estação!L626</f>
        <v>30.1</v>
      </c>
      <c r="M471" s="1">
        <f>Estação!M626</f>
        <v>52.7</v>
      </c>
      <c r="N471" s="1">
        <f>Estação!N626</f>
        <v>1010.1</v>
      </c>
      <c r="O471" s="1">
        <f>Estação!O626</f>
        <v>942</v>
      </c>
      <c r="P471" s="1">
        <f>Estação!P626</f>
        <v>4.93</v>
      </c>
      <c r="Q471" s="1">
        <f>Estação!Q626</f>
        <v>64.09</v>
      </c>
      <c r="R471" s="1">
        <f>Estação!R626</f>
        <v>0</v>
      </c>
    </row>
    <row r="472" spans="1:18">
      <c r="A472" s="22">
        <v>44124.583356481482</v>
      </c>
      <c r="B472" s="1">
        <f>Estação!C627</f>
        <v>27.1</v>
      </c>
      <c r="C472" s="1">
        <v>36</v>
      </c>
      <c r="D472" s="1">
        <f>Estação!D627</f>
        <v>34.44</v>
      </c>
      <c r="E472" s="1">
        <f>Estação!E627</f>
        <v>0.32</v>
      </c>
      <c r="F472" s="1">
        <f>Estação!F627</f>
        <v>1.85</v>
      </c>
      <c r="G472" s="1">
        <f>Estação!G627</f>
        <v>1.72</v>
      </c>
      <c r="H472" s="1">
        <f>Estação!H627</f>
        <v>3.57</v>
      </c>
      <c r="I472" s="1">
        <f>Estação!I627</f>
        <v>1.31</v>
      </c>
      <c r="J472" s="1">
        <f>Estação!J627</f>
        <v>19</v>
      </c>
      <c r="K472" s="106"/>
      <c r="L472" s="1">
        <f>Estação!L627</f>
        <v>30.2</v>
      </c>
      <c r="M472" s="1">
        <f>Estação!M627</f>
        <v>54.1</v>
      </c>
      <c r="N472" s="1">
        <f>Estação!N627</f>
        <v>1009.5</v>
      </c>
      <c r="O472" s="1">
        <f>Estação!O627</f>
        <v>835</v>
      </c>
      <c r="P472" s="1">
        <f>Estação!P627</f>
        <v>4.5999999999999996</v>
      </c>
      <c r="Q472" s="1">
        <f>Estação!Q627</f>
        <v>61.32</v>
      </c>
      <c r="R472" s="1">
        <f>Estação!R627</f>
        <v>0</v>
      </c>
    </row>
    <row r="473" spans="1:18">
      <c r="A473" s="22">
        <v>44124.625023148146</v>
      </c>
      <c r="B473" s="1">
        <f>Estação!C628</f>
        <v>27.2</v>
      </c>
      <c r="C473" s="1">
        <v>36</v>
      </c>
      <c r="D473" s="1">
        <f>Estação!D628</f>
        <v>34.049999999999997</v>
      </c>
      <c r="E473" s="1">
        <f>Estação!E628</f>
        <v>0.32</v>
      </c>
      <c r="F473" s="1">
        <f>Estação!F628</f>
        <v>1.8</v>
      </c>
      <c r="G473" s="1">
        <f>Estação!G628</f>
        <v>1.77</v>
      </c>
      <c r="H473" s="1">
        <f>Estação!H628</f>
        <v>3.57</v>
      </c>
      <c r="I473" s="1">
        <f>Estação!I628</f>
        <v>1.49</v>
      </c>
      <c r="J473" s="1">
        <f>Estação!J628</f>
        <v>21</v>
      </c>
      <c r="K473" s="106"/>
      <c r="L473" s="1">
        <f>Estação!L628</f>
        <v>30.2</v>
      </c>
      <c r="M473" s="1">
        <f>Estação!M628</f>
        <v>53.3</v>
      </c>
      <c r="N473" s="1">
        <f>Estação!N628</f>
        <v>1009</v>
      </c>
      <c r="O473" s="1">
        <f>Estação!O628</f>
        <v>654</v>
      </c>
      <c r="P473" s="1">
        <f>Estação!P628</f>
        <v>4.42</v>
      </c>
      <c r="Q473" s="1">
        <f>Estação!Q628</f>
        <v>55.24</v>
      </c>
      <c r="R473" s="1">
        <f>Estação!R628</f>
        <v>0</v>
      </c>
    </row>
    <row r="474" spans="1:18">
      <c r="A474" s="22">
        <v>44124.666689814818</v>
      </c>
      <c r="B474" s="1">
        <f>Estação!C629</f>
        <v>27.5</v>
      </c>
      <c r="C474" s="1">
        <v>36</v>
      </c>
      <c r="D474" s="1">
        <f>Estação!D629</f>
        <v>33.479999999999997</v>
      </c>
      <c r="E474" s="1">
        <f>Estação!E629</f>
        <v>0.33</v>
      </c>
      <c r="F474" s="1">
        <f>Estação!F629</f>
        <v>1.66</v>
      </c>
      <c r="G474" s="1">
        <f>Estação!G629</f>
        <v>1.79</v>
      </c>
      <c r="H474" s="1">
        <f>Estação!H629</f>
        <v>3.45</v>
      </c>
      <c r="I474" s="1">
        <f>Estação!I629</f>
        <v>1.81</v>
      </c>
      <c r="J474" s="1">
        <f>Estação!J629</f>
        <v>29</v>
      </c>
      <c r="K474" s="106"/>
      <c r="L474" s="1">
        <f>Estação!L629</f>
        <v>29.9</v>
      </c>
      <c r="M474" s="1">
        <f>Estação!M629</f>
        <v>56.3</v>
      </c>
      <c r="N474" s="1">
        <f>Estação!N629</f>
        <v>1008.5</v>
      </c>
      <c r="O474" s="1">
        <f>Estação!O629</f>
        <v>392</v>
      </c>
      <c r="P474" s="1">
        <f>Estação!P629</f>
        <v>4.79</v>
      </c>
      <c r="Q474" s="1">
        <f>Estação!Q629</f>
        <v>33.200000000000003</v>
      </c>
      <c r="R474" s="1">
        <f>Estação!R629</f>
        <v>0</v>
      </c>
    </row>
    <row r="475" spans="1:18">
      <c r="A475" s="22">
        <v>44124.708356481482</v>
      </c>
      <c r="B475" s="1">
        <f>Estação!C630</f>
        <v>27.2</v>
      </c>
      <c r="C475" s="1">
        <v>36</v>
      </c>
      <c r="D475" s="1">
        <f>Estação!D630</f>
        <v>32.340000000000003</v>
      </c>
      <c r="E475" s="1">
        <f>Estação!E630</f>
        <v>0.34</v>
      </c>
      <c r="F475" s="1">
        <f>Estação!F630</f>
        <v>2</v>
      </c>
      <c r="G475" s="1">
        <f>Estação!G630</f>
        <v>1.95</v>
      </c>
      <c r="H475" s="1">
        <f>Estação!H630</f>
        <v>3.95</v>
      </c>
      <c r="I475" s="1">
        <f>Estação!I630</f>
        <v>1.63</v>
      </c>
      <c r="J475" s="1">
        <f>Estação!J630</f>
        <v>27</v>
      </c>
      <c r="K475" s="106"/>
      <c r="L475" s="1">
        <f>Estação!L630</f>
        <v>29</v>
      </c>
      <c r="M475" s="1">
        <f>Estação!M630</f>
        <v>61.3</v>
      </c>
      <c r="N475" s="1">
        <f>Estação!N630</f>
        <v>1008.6</v>
      </c>
      <c r="O475" s="1">
        <f>Estação!O630</f>
        <v>135</v>
      </c>
      <c r="P475" s="1">
        <f>Estação!P630</f>
        <v>4.07</v>
      </c>
      <c r="Q475" s="1">
        <f>Estação!Q630</f>
        <v>35.89</v>
      </c>
      <c r="R475" s="1">
        <f>Estação!R630</f>
        <v>0</v>
      </c>
    </row>
    <row r="476" spans="1:18">
      <c r="A476" s="22">
        <v>44124.750023148146</v>
      </c>
      <c r="B476" s="1">
        <f>Estação!C631</f>
        <v>26.5</v>
      </c>
      <c r="C476" s="1">
        <v>36</v>
      </c>
      <c r="D476" s="1">
        <f>Estação!D631</f>
        <v>28.25</v>
      </c>
      <c r="E476" s="1">
        <f>Estação!E631</f>
        <v>0.49</v>
      </c>
      <c r="F476" s="1">
        <f>Estação!F631</f>
        <v>3.84</v>
      </c>
      <c r="G476" s="1">
        <f>Estação!G631</f>
        <v>3.89</v>
      </c>
      <c r="H476" s="1">
        <f>Estação!H631</f>
        <v>7.73</v>
      </c>
      <c r="I476" s="1">
        <f>Estação!I631</f>
        <v>1.75</v>
      </c>
      <c r="J476" s="1">
        <f>Estação!J631</f>
        <v>31</v>
      </c>
      <c r="K476" s="106"/>
      <c r="L476" s="1">
        <f>Estação!L631</f>
        <v>27.9</v>
      </c>
      <c r="M476" s="1">
        <f>Estação!M631</f>
        <v>68.5</v>
      </c>
      <c r="N476" s="1">
        <f>Estação!N631</f>
        <v>1009.4</v>
      </c>
      <c r="O476" s="1">
        <f>Estação!O631</f>
        <v>7</v>
      </c>
      <c r="P476" s="1">
        <f>Estação!P631</f>
        <v>3.02</v>
      </c>
      <c r="Q476" s="1">
        <f>Estação!Q631</f>
        <v>42.91</v>
      </c>
      <c r="R476" s="1">
        <f>Estação!R631</f>
        <v>0</v>
      </c>
    </row>
    <row r="477" spans="1:18">
      <c r="A477" s="22">
        <v>44124.791689814818</v>
      </c>
      <c r="B477" s="1">
        <f>Estação!C632</f>
        <v>26.4</v>
      </c>
      <c r="C477" s="1">
        <v>36</v>
      </c>
      <c r="D477" s="1">
        <f>Estação!D632</f>
        <v>28.98</v>
      </c>
      <c r="E477" s="1">
        <f>Estação!E632</f>
        <v>0.35</v>
      </c>
      <c r="F477" s="1">
        <f>Estação!F632</f>
        <v>1.29</v>
      </c>
      <c r="G477" s="1">
        <f>Estação!G632</f>
        <v>2.8</v>
      </c>
      <c r="H477" s="1">
        <f>Estação!H632</f>
        <v>4.09</v>
      </c>
      <c r="I477" s="1">
        <f>Estação!I632</f>
        <v>1.92</v>
      </c>
      <c r="J477" s="1">
        <f>Estação!J632</f>
        <v>26</v>
      </c>
      <c r="K477" s="106"/>
      <c r="L477" s="1">
        <f>Estação!L632</f>
        <v>27.6</v>
      </c>
      <c r="M477" s="1">
        <f>Estação!M632</f>
        <v>72.099999999999994</v>
      </c>
      <c r="N477" s="1">
        <f>Estação!N632</f>
        <v>1010.1</v>
      </c>
      <c r="O477" s="1">
        <f>Estação!O632</f>
        <v>2</v>
      </c>
      <c r="P477" s="1">
        <f>Estação!P632</f>
        <v>3.28</v>
      </c>
      <c r="Q477" s="1">
        <f>Estação!Q632</f>
        <v>46.95</v>
      </c>
      <c r="R477" s="1">
        <f>Estação!R632</f>
        <v>0</v>
      </c>
    </row>
    <row r="478" spans="1:18">
      <c r="A478" s="22">
        <v>44124.833356481482</v>
      </c>
      <c r="B478" s="1">
        <f>Estação!C633</f>
        <v>26.5</v>
      </c>
      <c r="C478" s="1">
        <v>36</v>
      </c>
      <c r="D478" s="1">
        <f>Estação!D633</f>
        <v>30.15</v>
      </c>
      <c r="E478" s="1">
        <f>Estação!E633</f>
        <v>0.33</v>
      </c>
      <c r="F478" s="1">
        <f>Estação!F633</f>
        <v>1.18</v>
      </c>
      <c r="G478" s="1">
        <f>Estação!G633</f>
        <v>2.38</v>
      </c>
      <c r="H478" s="1">
        <f>Estação!H633</f>
        <v>3.56</v>
      </c>
      <c r="I478" s="1">
        <f>Estação!I633</f>
        <v>2.72</v>
      </c>
      <c r="J478" s="1">
        <f>Estação!J633</f>
        <v>26</v>
      </c>
      <c r="K478" s="106"/>
      <c r="L478" s="1">
        <f>Estação!L633</f>
        <v>27.4</v>
      </c>
      <c r="M478" s="1">
        <f>Estação!M633</f>
        <v>73.7</v>
      </c>
      <c r="N478" s="1">
        <f>Estação!N633</f>
        <v>1010.8</v>
      </c>
      <c r="O478" s="1">
        <f>Estação!O633</f>
        <v>2</v>
      </c>
      <c r="P478" s="1">
        <f>Estação!P633</f>
        <v>3.1</v>
      </c>
      <c r="Q478" s="1">
        <f>Estação!Q633</f>
        <v>43.98</v>
      </c>
      <c r="R478" s="1">
        <f>Estação!R633</f>
        <v>0</v>
      </c>
    </row>
    <row r="479" spans="1:18">
      <c r="A479" s="22">
        <v>44124.875023148146</v>
      </c>
      <c r="B479" s="1">
        <f>Estação!C634</f>
        <v>26.6</v>
      </c>
      <c r="C479" s="1">
        <v>36</v>
      </c>
      <c r="D479" s="1">
        <f>Estação!D634</f>
        <v>32.049999999999997</v>
      </c>
      <c r="E479" s="1">
        <f>Estação!E634</f>
        <v>0.31</v>
      </c>
      <c r="F479" s="1">
        <f>Estação!F634</f>
        <v>1.1100000000000001</v>
      </c>
      <c r="G479" s="1">
        <f>Estação!G634</f>
        <v>1.65</v>
      </c>
      <c r="H479" s="1">
        <f>Estação!H634</f>
        <v>2.76</v>
      </c>
      <c r="I479" s="1">
        <f>Estação!I634</f>
        <v>2.72</v>
      </c>
      <c r="J479" s="1">
        <f>Estação!J634</f>
        <v>25</v>
      </c>
      <c r="K479" s="106"/>
      <c r="L479" s="1">
        <f>Estação!L634</f>
        <v>27.3</v>
      </c>
      <c r="M479" s="1">
        <f>Estação!M634</f>
        <v>74.3</v>
      </c>
      <c r="N479" s="1">
        <f>Estação!N634</f>
        <v>1011.5</v>
      </c>
      <c r="O479" s="1">
        <f>Estação!O634</f>
        <v>2</v>
      </c>
      <c r="P479" s="1">
        <f>Estação!P634</f>
        <v>3.21</v>
      </c>
      <c r="Q479" s="1">
        <f>Estação!Q634</f>
        <v>45.65</v>
      </c>
      <c r="R479" s="1">
        <f>Estação!R634</f>
        <v>0</v>
      </c>
    </row>
    <row r="480" spans="1:18">
      <c r="A480" s="22">
        <v>44124.916689814818</v>
      </c>
      <c r="B480" s="1">
        <f>Estação!C635</f>
        <v>26.7</v>
      </c>
      <c r="C480" s="1">
        <v>36</v>
      </c>
      <c r="D480" s="1">
        <f>Estação!D635</f>
        <v>31.73</v>
      </c>
      <c r="E480" s="1">
        <f>Estação!E635</f>
        <v>0.31</v>
      </c>
      <c r="F480" s="1">
        <f>Estação!F635</f>
        <v>1.1200000000000001</v>
      </c>
      <c r="G480" s="1">
        <f>Estação!G635</f>
        <v>1.88</v>
      </c>
      <c r="H480" s="1">
        <f>Estação!H635</f>
        <v>3</v>
      </c>
      <c r="I480" s="1">
        <f>Estação!I635</f>
        <v>2.82</v>
      </c>
      <c r="J480" s="1">
        <f>Estação!J635</f>
        <v>27</v>
      </c>
      <c r="K480" s="106"/>
      <c r="L480" s="1">
        <f>Estação!L635</f>
        <v>27.2</v>
      </c>
      <c r="M480" s="1">
        <f>Estação!M635</f>
        <v>74.400000000000006</v>
      </c>
      <c r="N480" s="1">
        <f>Estação!N635</f>
        <v>1012.1</v>
      </c>
      <c r="O480" s="1">
        <f>Estação!O635</f>
        <v>2</v>
      </c>
      <c r="P480" s="1">
        <f>Estação!P635</f>
        <v>2.94</v>
      </c>
      <c r="Q480" s="1">
        <f>Estação!Q635</f>
        <v>52.6</v>
      </c>
      <c r="R480" s="1">
        <f>Estação!R635</f>
        <v>0</v>
      </c>
    </row>
    <row r="481" spans="1:18">
      <c r="A481" s="22">
        <v>44124.958356481482</v>
      </c>
      <c r="B481" s="1">
        <f>Estação!C636</f>
        <v>26.7</v>
      </c>
      <c r="C481" s="1">
        <v>36</v>
      </c>
      <c r="D481" s="1">
        <f>Estação!D636</f>
        <v>33.799999999999997</v>
      </c>
      <c r="E481" s="1">
        <f>Estação!E636</f>
        <v>0.3</v>
      </c>
      <c r="F481" s="1">
        <f>Estação!F636</f>
        <v>1.17</v>
      </c>
      <c r="G481" s="1">
        <f>Estação!G636</f>
        <v>1.47</v>
      </c>
      <c r="H481" s="1">
        <f>Estação!H636</f>
        <v>2.64</v>
      </c>
      <c r="I481" s="1">
        <f>Estação!I636</f>
        <v>2.31</v>
      </c>
      <c r="J481" s="1">
        <f>Estação!J636</f>
        <v>24</v>
      </c>
      <c r="K481" s="106"/>
      <c r="L481" s="1">
        <f>Estação!L636</f>
        <v>27.1</v>
      </c>
      <c r="M481" s="1">
        <f>Estação!M636</f>
        <v>73.099999999999994</v>
      </c>
      <c r="N481" s="1">
        <f>Estação!N636</f>
        <v>1012.1</v>
      </c>
      <c r="O481" s="1">
        <f>Estação!O636</f>
        <v>2</v>
      </c>
      <c r="P481" s="1">
        <f>Estação!P636</f>
        <v>3.12</v>
      </c>
      <c r="Q481" s="1">
        <f>Estação!Q636</f>
        <v>53.84</v>
      </c>
      <c r="R481" s="1">
        <f>Estação!R636</f>
        <v>0</v>
      </c>
    </row>
    <row r="482" spans="1:18">
      <c r="A482" s="22">
        <v>44125.000023148146</v>
      </c>
      <c r="B482" s="1">
        <f>Estação!C645</f>
        <v>26.7</v>
      </c>
      <c r="C482" s="1">
        <v>36</v>
      </c>
      <c r="D482" s="1">
        <f>Estação!D645</f>
        <v>34.81</v>
      </c>
      <c r="E482" s="1">
        <f>Estação!E645</f>
        <v>0.28999999999999998</v>
      </c>
      <c r="F482" s="1">
        <f>Estação!F645</f>
        <v>1.1100000000000001</v>
      </c>
      <c r="G482" s="1">
        <f>Estação!G645</f>
        <v>1.31</v>
      </c>
      <c r="H482" s="1">
        <f>Estação!H645</f>
        <v>2.42</v>
      </c>
      <c r="I482" s="1">
        <f>Estação!I645</f>
        <v>2.27</v>
      </c>
      <c r="J482" s="1">
        <f>Estação!J645</f>
        <v>24</v>
      </c>
      <c r="K482" s="106"/>
      <c r="L482" s="1">
        <f>Estação!L645</f>
        <v>27</v>
      </c>
      <c r="M482" s="1">
        <f>Estação!M645</f>
        <v>73.400000000000006</v>
      </c>
      <c r="N482" s="1">
        <f>Estação!N645</f>
        <v>1011.7</v>
      </c>
      <c r="O482" s="1">
        <f>Estação!O645</f>
        <v>2</v>
      </c>
      <c r="P482" s="1">
        <f>Estação!P645</f>
        <v>2.66</v>
      </c>
      <c r="Q482" s="1">
        <f>Estação!Q645</f>
        <v>58.87</v>
      </c>
      <c r="R482" s="1">
        <f>Estação!R645</f>
        <v>0</v>
      </c>
    </row>
    <row r="483" spans="1:18">
      <c r="A483" s="22">
        <v>44125.041689814818</v>
      </c>
      <c r="B483" s="1">
        <f>Estação!C646</f>
        <v>26.6</v>
      </c>
      <c r="C483" s="1">
        <v>36</v>
      </c>
      <c r="D483" s="1">
        <f>Estação!D646</f>
        <v>35.119999999999997</v>
      </c>
      <c r="E483" s="1">
        <f>Estação!E646</f>
        <v>0.27</v>
      </c>
      <c r="F483" s="1">
        <f>Estação!F646</f>
        <v>1.08</v>
      </c>
      <c r="G483" s="1">
        <f>Estação!G646</f>
        <v>0.41</v>
      </c>
      <c r="H483" s="1">
        <f>Estação!H646</f>
        <v>1.49</v>
      </c>
      <c r="I483" s="1">
        <f>Estação!I646</f>
        <v>1.71</v>
      </c>
      <c r="J483" s="1">
        <f>Estação!J646</f>
        <v>25</v>
      </c>
      <c r="K483" s="106"/>
      <c r="L483" s="1">
        <f>Estação!L646</f>
        <v>26.9</v>
      </c>
      <c r="M483" s="1">
        <f>Estação!M646</f>
        <v>72.599999999999994</v>
      </c>
      <c r="N483" s="1">
        <f>Estação!N646</f>
        <v>1011</v>
      </c>
      <c r="O483" s="1">
        <f>Estação!O646</f>
        <v>2</v>
      </c>
      <c r="P483" s="1">
        <f>Estação!P646</f>
        <v>3.07</v>
      </c>
      <c r="Q483" s="1">
        <f>Estação!Q646</f>
        <v>64.510000000000005</v>
      </c>
      <c r="R483" s="1">
        <f>Estação!R646</f>
        <v>0</v>
      </c>
    </row>
    <row r="484" spans="1:18">
      <c r="A484" s="22">
        <v>44125.083356481482</v>
      </c>
      <c r="B484" s="1">
        <f>Estação!C647</f>
        <v>26.5</v>
      </c>
      <c r="C484" s="1">
        <v>36</v>
      </c>
      <c r="D484" s="1">
        <f>Estação!D647</f>
        <v>35.25</v>
      </c>
      <c r="E484" s="1">
        <f>Estação!E647</f>
        <v>0.26</v>
      </c>
      <c r="F484" s="1">
        <f>Estação!F647</f>
        <v>1</v>
      </c>
      <c r="G484" s="1">
        <f>Estação!G647</f>
        <v>0.16</v>
      </c>
      <c r="H484" s="1">
        <f>Estação!H647</f>
        <v>1.1599999999999999</v>
      </c>
      <c r="I484" s="1">
        <f>Estação!I647</f>
        <v>1.98</v>
      </c>
      <c r="J484" s="1">
        <f>Estação!J647</f>
        <v>23</v>
      </c>
      <c r="K484" s="106"/>
      <c r="L484" s="1">
        <f>Estação!L647</f>
        <v>26.9</v>
      </c>
      <c r="M484" s="1">
        <f>Estação!M647</f>
        <v>72</v>
      </c>
      <c r="N484" s="1">
        <f>Estação!N647</f>
        <v>1010.7</v>
      </c>
      <c r="O484" s="1">
        <f>Estação!O647</f>
        <v>2</v>
      </c>
      <c r="P484" s="1">
        <f>Estação!P647</f>
        <v>2.86</v>
      </c>
      <c r="Q484" s="1">
        <f>Estação!Q647</f>
        <v>63.27</v>
      </c>
      <c r="R484" s="1">
        <f>Estação!R647</f>
        <v>0</v>
      </c>
    </row>
    <row r="485" spans="1:18">
      <c r="A485" s="22">
        <v>44125.125023148146</v>
      </c>
      <c r="B485" s="1">
        <f>Estação!C648</f>
        <v>26.5</v>
      </c>
      <c r="C485" s="1">
        <v>36</v>
      </c>
      <c r="D485" s="1">
        <f>Estação!D648</f>
        <v>34.68</v>
      </c>
      <c r="E485" s="1">
        <f>Estação!E648</f>
        <v>0.26</v>
      </c>
      <c r="F485" s="1">
        <f>Estação!F648</f>
        <v>1.07</v>
      </c>
      <c r="G485" s="1">
        <f>Estação!G648</f>
        <v>7.0000000000000007E-2</v>
      </c>
      <c r="H485" s="1">
        <f>Estação!H648</f>
        <v>1.1499999999999999</v>
      </c>
      <c r="I485" s="1">
        <f>Estação!I648</f>
        <v>2.3199999999999998</v>
      </c>
      <c r="J485" s="1">
        <f>Estação!J648</f>
        <v>21</v>
      </c>
      <c r="K485" s="106"/>
      <c r="L485" s="1">
        <f>Estação!L648</f>
        <v>26.8</v>
      </c>
      <c r="M485" s="1">
        <f>Estação!M648</f>
        <v>71.7</v>
      </c>
      <c r="N485" s="1">
        <f>Estação!N648</f>
        <v>1010.7</v>
      </c>
      <c r="O485" s="1">
        <f>Estação!O648</f>
        <v>2</v>
      </c>
      <c r="P485" s="1">
        <f>Estação!P648</f>
        <v>2.54</v>
      </c>
      <c r="Q485" s="1">
        <f>Estação!Q648</f>
        <v>69.62</v>
      </c>
      <c r="R485" s="1">
        <f>Estação!R648</f>
        <v>0</v>
      </c>
    </row>
    <row r="486" spans="1:18">
      <c r="A486" s="22">
        <v>44125.166689814818</v>
      </c>
      <c r="B486" s="1">
        <f>Estação!C649</f>
        <v>26.4</v>
      </c>
      <c r="C486" s="1">
        <v>36</v>
      </c>
      <c r="D486" s="1">
        <f>Estação!D649</f>
        <v>33.700000000000003</v>
      </c>
      <c r="E486" s="1">
        <f>Estação!E649</f>
        <v>0.26</v>
      </c>
      <c r="F486" s="1">
        <f>Estação!F649</f>
        <v>0.98</v>
      </c>
      <c r="G486" s="1">
        <f>Estação!G649</f>
        <v>0.22</v>
      </c>
      <c r="H486" s="1">
        <f>Estação!H649</f>
        <v>1.2</v>
      </c>
      <c r="I486" s="1">
        <f>Estação!I649</f>
        <v>2.0499999999999998</v>
      </c>
      <c r="J486" s="1">
        <f>Estação!J649</f>
        <v>27</v>
      </c>
      <c r="K486" s="106"/>
      <c r="L486" s="1">
        <f>Estação!L649</f>
        <v>26.7</v>
      </c>
      <c r="M486" s="1">
        <f>Estação!M649</f>
        <v>72.599999999999994</v>
      </c>
      <c r="N486" s="1">
        <f>Estação!N649</f>
        <v>1010.7</v>
      </c>
      <c r="O486" s="1">
        <f>Estação!O649</f>
        <v>2</v>
      </c>
      <c r="P486" s="1">
        <f>Estação!P649</f>
        <v>2.36</v>
      </c>
      <c r="Q486" s="1">
        <f>Estação!Q649</f>
        <v>80.25</v>
      </c>
      <c r="R486" s="1">
        <f>Estação!R649</f>
        <v>0</v>
      </c>
    </row>
    <row r="487" spans="1:18">
      <c r="A487" s="22">
        <v>44125.208356481482</v>
      </c>
      <c r="B487" s="1">
        <f>Estação!C650</f>
        <v>26.5</v>
      </c>
      <c r="C487" s="1">
        <v>36</v>
      </c>
      <c r="D487" s="1">
        <f>Estação!D650</f>
        <v>32.049999999999997</v>
      </c>
      <c r="E487" s="1">
        <f>Estação!E650</f>
        <v>0.26</v>
      </c>
      <c r="F487" s="1">
        <f>Estação!F650</f>
        <v>1</v>
      </c>
      <c r="G487" s="1">
        <f>Estação!G650</f>
        <v>0.54</v>
      </c>
      <c r="H487" s="1">
        <f>Estação!H650</f>
        <v>1.54</v>
      </c>
      <c r="I487" s="1">
        <f>Estação!I650</f>
        <v>2.14</v>
      </c>
      <c r="J487" s="1">
        <f>Estação!J650</f>
        <v>28</v>
      </c>
      <c r="K487" s="106"/>
      <c r="L487" s="1">
        <f>Estação!L650</f>
        <v>26.6</v>
      </c>
      <c r="M487" s="1">
        <f>Estação!M650</f>
        <v>73.099999999999994</v>
      </c>
      <c r="N487" s="1">
        <f>Estação!N650</f>
        <v>1011</v>
      </c>
      <c r="O487" s="1">
        <f>Estação!O650</f>
        <v>2</v>
      </c>
      <c r="P487" s="1">
        <f>Estação!P650</f>
        <v>2.37</v>
      </c>
      <c r="Q487" s="1">
        <f>Estação!Q650</f>
        <v>81.41</v>
      </c>
      <c r="R487" s="1">
        <f>Estação!R650</f>
        <v>0</v>
      </c>
    </row>
    <row r="488" spans="1:18">
      <c r="A488" s="22">
        <v>44125.250023148146</v>
      </c>
      <c r="B488" s="1">
        <f>Estação!C651</f>
        <v>26.5</v>
      </c>
      <c r="C488" s="1">
        <v>36</v>
      </c>
      <c r="D488" s="1">
        <f>Estação!D651</f>
        <v>21.15</v>
      </c>
      <c r="E488" s="1">
        <f>Estação!E651</f>
        <v>0.34</v>
      </c>
      <c r="F488" s="1">
        <f>Estação!F651</f>
        <v>1.38</v>
      </c>
      <c r="G488" s="1">
        <f>Estação!G651</f>
        <v>5.88</v>
      </c>
      <c r="H488" s="1">
        <f>Estação!H651</f>
        <v>7.26</v>
      </c>
      <c r="I488" s="1">
        <f>Estação!I651</f>
        <v>2.2000000000000002</v>
      </c>
      <c r="J488" s="1">
        <f>Estação!J651</f>
        <v>33</v>
      </c>
      <c r="K488" s="106"/>
      <c r="L488" s="1">
        <f>Estação!L651</f>
        <v>25.9</v>
      </c>
      <c r="M488" s="1">
        <f>Estação!M651</f>
        <v>76.7</v>
      </c>
      <c r="N488" s="1">
        <f>Estação!N651</f>
        <v>1011.3</v>
      </c>
      <c r="O488" s="1">
        <f>Estação!O651</f>
        <v>24</v>
      </c>
      <c r="P488" s="1">
        <f>Estação!P651</f>
        <v>1.95</v>
      </c>
      <c r="Q488" s="1">
        <f>Estação!Q651</f>
        <v>125.76</v>
      </c>
      <c r="R488" s="1">
        <f>Estação!R651</f>
        <v>0</v>
      </c>
    </row>
    <row r="489" spans="1:18">
      <c r="A489" s="22">
        <v>44125.291689814818</v>
      </c>
      <c r="B489" s="1">
        <f>Estação!C652</f>
        <v>26.5</v>
      </c>
      <c r="C489" s="1">
        <v>36</v>
      </c>
      <c r="D489" s="1">
        <f>Estação!D652</f>
        <v>18.3</v>
      </c>
      <c r="E489" s="1">
        <f>Estação!E652</f>
        <v>0.42</v>
      </c>
      <c r="F489" s="1">
        <f>Estação!F652</f>
        <v>4</v>
      </c>
      <c r="G489" s="1">
        <f>Estação!G652</f>
        <v>11.52</v>
      </c>
      <c r="H489" s="1">
        <f>Estação!H652</f>
        <v>15.52</v>
      </c>
      <c r="I489" s="1">
        <f>Estação!I652</f>
        <v>2.04</v>
      </c>
      <c r="J489" s="1">
        <f>Estação!J652</f>
        <v>46</v>
      </c>
      <c r="K489" s="106"/>
      <c r="L489" s="1">
        <f>Estação!L652</f>
        <v>26.5</v>
      </c>
      <c r="M489" s="1">
        <f>Estação!M652</f>
        <v>75.8</v>
      </c>
      <c r="N489" s="1">
        <f>Estação!N652</f>
        <v>1011.7</v>
      </c>
      <c r="O489" s="1">
        <f>Estação!O652</f>
        <v>169</v>
      </c>
      <c r="P489" s="1">
        <f>Estação!P652</f>
        <v>2.36</v>
      </c>
      <c r="Q489" s="1">
        <f>Estação!Q652</f>
        <v>120.91</v>
      </c>
      <c r="R489" s="1">
        <f>Estação!R652</f>
        <v>0</v>
      </c>
    </row>
    <row r="490" spans="1:18">
      <c r="A490" s="22">
        <v>44125.333356481482</v>
      </c>
      <c r="B490" s="1">
        <f>Estação!C653</f>
        <v>26.5</v>
      </c>
      <c r="C490" s="1">
        <v>36</v>
      </c>
      <c r="D490" s="1">
        <f>Estação!D653</f>
        <v>25.63</v>
      </c>
      <c r="E490" s="1">
        <f>Estação!E653</f>
        <v>0.38</v>
      </c>
      <c r="F490" s="1">
        <f>Estação!F653</f>
        <v>2.81</v>
      </c>
      <c r="G490" s="1">
        <f>Estação!G653</f>
        <v>4.7</v>
      </c>
      <c r="H490" s="1">
        <f>Estação!H653</f>
        <v>7.5</v>
      </c>
      <c r="I490" s="1">
        <f>Estação!I653</f>
        <v>2.15</v>
      </c>
      <c r="J490" s="1">
        <f>Estação!J653</f>
        <v>36</v>
      </c>
      <c r="K490" s="106"/>
      <c r="L490" s="1">
        <f>Estação!L653</f>
        <v>27.8</v>
      </c>
      <c r="M490" s="1">
        <f>Estação!M653</f>
        <v>70</v>
      </c>
      <c r="N490" s="1">
        <f>Estação!N653</f>
        <v>1012.3</v>
      </c>
      <c r="O490" s="1">
        <f>Estação!O653</f>
        <v>372</v>
      </c>
      <c r="P490" s="1">
        <f>Estação!P653</f>
        <v>3.32</v>
      </c>
      <c r="Q490" s="1">
        <f>Estação!Q653</f>
        <v>110.65</v>
      </c>
      <c r="R490" s="1">
        <f>Estação!R653</f>
        <v>0</v>
      </c>
    </row>
    <row r="491" spans="1:18">
      <c r="A491" s="22">
        <v>44125.375023148146</v>
      </c>
      <c r="B491" s="1">
        <f>Estação!C654</f>
        <v>26.5</v>
      </c>
      <c r="C491" s="1">
        <v>36</v>
      </c>
      <c r="D491" s="1">
        <f>Estação!D654</f>
        <v>28.51</v>
      </c>
      <c r="E491" s="1">
        <f>Estação!E654</f>
        <v>0.33</v>
      </c>
      <c r="F491" s="1">
        <f>Estação!F654</f>
        <v>2.2000000000000002</v>
      </c>
      <c r="G491" s="1">
        <f>Estação!G654</f>
        <v>3</v>
      </c>
      <c r="H491" s="1">
        <f>Estação!H654</f>
        <v>5.19</v>
      </c>
      <c r="I491" s="1">
        <f>Estação!I654</f>
        <v>1.81</v>
      </c>
      <c r="J491" s="1">
        <f>Estação!J654</f>
        <v>28</v>
      </c>
      <c r="K491" s="106"/>
      <c r="L491" s="1">
        <f>Estação!L654</f>
        <v>29.4</v>
      </c>
      <c r="M491" s="1">
        <f>Estação!M654</f>
        <v>61.3</v>
      </c>
      <c r="N491" s="1">
        <f>Estação!N654</f>
        <v>1012.7</v>
      </c>
      <c r="O491" s="1">
        <f>Estação!O654</f>
        <v>651</v>
      </c>
      <c r="P491" s="1">
        <f>Estação!P654</f>
        <v>3.98</v>
      </c>
      <c r="Q491" s="1">
        <f>Estação!Q654</f>
        <v>81.25</v>
      </c>
      <c r="R491" s="1">
        <f>Estação!R654</f>
        <v>0</v>
      </c>
    </row>
    <row r="492" spans="1:18">
      <c r="A492" s="22">
        <v>44125.416689814818</v>
      </c>
      <c r="B492" s="1">
        <f>Estação!C655</f>
        <v>26.9</v>
      </c>
      <c r="C492" s="1">
        <v>36</v>
      </c>
      <c r="D492" s="1">
        <f>Estação!D655</f>
        <v>29.87</v>
      </c>
      <c r="E492" s="1">
        <f>Estação!E655</f>
        <v>0.31</v>
      </c>
      <c r="F492" s="1">
        <f>Estação!F655</f>
        <v>2</v>
      </c>
      <c r="G492" s="1">
        <f>Estação!G655</f>
        <v>2.2599999999999998</v>
      </c>
      <c r="H492" s="1">
        <f>Estação!H655</f>
        <v>4.26</v>
      </c>
      <c r="I492" s="1">
        <f>Estação!I655</f>
        <v>1.5</v>
      </c>
      <c r="J492" s="1">
        <f>Estação!J655</f>
        <v>20</v>
      </c>
      <c r="K492" s="106"/>
      <c r="L492" s="1">
        <f>Estação!L655</f>
        <v>30.4</v>
      </c>
      <c r="M492" s="1">
        <f>Estação!M655</f>
        <v>57.4</v>
      </c>
      <c r="N492" s="1">
        <f>Estação!N655</f>
        <v>1012.7</v>
      </c>
      <c r="O492" s="1">
        <f>Estação!O655</f>
        <v>971</v>
      </c>
      <c r="P492" s="1">
        <f>Estação!P655</f>
        <v>4.45</v>
      </c>
      <c r="Q492" s="1">
        <f>Estação!Q655</f>
        <v>71.86</v>
      </c>
      <c r="R492" s="1">
        <f>Estação!R655</f>
        <v>0</v>
      </c>
    </row>
    <row r="493" spans="1:18">
      <c r="A493" s="22">
        <v>44125.458356481482</v>
      </c>
      <c r="B493" s="1">
        <f>Estação!C656</f>
        <v>27.4</v>
      </c>
      <c r="C493" s="1">
        <v>36</v>
      </c>
      <c r="D493" s="1">
        <f>Estação!D656</f>
        <v>29.19</v>
      </c>
      <c r="E493" s="1">
        <f>Estação!E656</f>
        <v>0.31</v>
      </c>
      <c r="F493" s="1">
        <f>Estação!F656</f>
        <v>2.0299999999999998</v>
      </c>
      <c r="G493" s="1">
        <f>Estação!G656</f>
        <v>2.0299999999999998</v>
      </c>
      <c r="H493" s="1">
        <f>Estação!H656</f>
        <v>4.0599999999999996</v>
      </c>
      <c r="I493" s="1">
        <f>Estação!I656</f>
        <v>1.35</v>
      </c>
      <c r="J493" s="1">
        <f>Estação!J656</f>
        <v>18</v>
      </c>
      <c r="K493" s="106"/>
      <c r="L493" s="1">
        <f>Estação!L656</f>
        <v>30.3</v>
      </c>
      <c r="M493" s="1">
        <f>Estação!M656</f>
        <v>59.2</v>
      </c>
      <c r="N493" s="1">
        <f>Estação!N656</f>
        <v>1012.4</v>
      </c>
      <c r="O493" s="1">
        <f>Estação!O656</f>
        <v>993</v>
      </c>
      <c r="P493" s="1">
        <f>Estação!P656</f>
        <v>4.84</v>
      </c>
      <c r="Q493" s="1">
        <f>Estação!Q656</f>
        <v>64.400000000000006</v>
      </c>
      <c r="R493" s="1">
        <f>Estação!R656</f>
        <v>0</v>
      </c>
    </row>
    <row r="494" spans="1:18">
      <c r="A494" s="22">
        <v>44125.500023148146</v>
      </c>
      <c r="B494" s="1">
        <f>Estação!C657</f>
        <v>27.4</v>
      </c>
      <c r="C494" s="1">
        <v>36</v>
      </c>
      <c r="D494" s="1">
        <f>Estação!D657</f>
        <v>28.53</v>
      </c>
      <c r="E494" s="1">
        <f>Estação!E657</f>
        <v>0.31</v>
      </c>
      <c r="F494" s="1">
        <f>Estação!F657</f>
        <v>1.87</v>
      </c>
      <c r="G494" s="1">
        <f>Estação!G657</f>
        <v>1.89</v>
      </c>
      <c r="H494" s="1">
        <f>Estação!H657</f>
        <v>3.76</v>
      </c>
      <c r="I494" s="1">
        <f>Estação!I657</f>
        <v>1.43</v>
      </c>
      <c r="J494" s="1">
        <f>Estação!J657</f>
        <v>16</v>
      </c>
      <c r="K494" s="106"/>
      <c r="L494" s="1">
        <f>Estação!L657</f>
        <v>30.6</v>
      </c>
      <c r="M494" s="1">
        <f>Estação!M657</f>
        <v>58.3</v>
      </c>
      <c r="N494" s="1">
        <f>Estação!N657</f>
        <v>1011.5</v>
      </c>
      <c r="O494" s="1">
        <f>Estação!O657</f>
        <v>805</v>
      </c>
      <c r="P494" s="1">
        <f>Estação!P657</f>
        <v>4.58</v>
      </c>
      <c r="Q494" s="1">
        <f>Estação!Q657</f>
        <v>59.91</v>
      </c>
      <c r="R494" s="1">
        <f>Estação!R657</f>
        <v>0</v>
      </c>
    </row>
    <row r="495" spans="1:18">
      <c r="A495" s="22">
        <v>44125.541689814818</v>
      </c>
      <c r="B495" s="1">
        <f>Estação!C658</f>
        <v>26.9</v>
      </c>
      <c r="C495" s="1">
        <v>36</v>
      </c>
      <c r="D495" s="1">
        <f>Estação!D658</f>
        <v>27.49</v>
      </c>
      <c r="E495" s="1">
        <f>Estação!E658</f>
        <v>0.31</v>
      </c>
      <c r="F495" s="1">
        <f>Estação!F658</f>
        <v>2</v>
      </c>
      <c r="G495" s="1">
        <f>Estação!G658</f>
        <v>1.57</v>
      </c>
      <c r="H495" s="1">
        <f>Estação!H658</f>
        <v>3.57</v>
      </c>
      <c r="I495" s="1">
        <f>Estação!I658</f>
        <v>1.49</v>
      </c>
      <c r="J495" s="1">
        <f>Estação!J658</f>
        <v>16</v>
      </c>
      <c r="K495" s="106"/>
      <c r="L495" s="1">
        <f>Estação!L658</f>
        <v>30.3</v>
      </c>
      <c r="M495" s="1">
        <f>Estação!M658</f>
        <v>57.4</v>
      </c>
      <c r="N495" s="1">
        <f>Estação!N658</f>
        <v>1010.4</v>
      </c>
      <c r="O495" s="1">
        <f>Estação!O658</f>
        <v>932</v>
      </c>
      <c r="P495" s="1">
        <f>Estação!P658</f>
        <v>4.74</v>
      </c>
      <c r="Q495" s="1">
        <f>Estação!Q658</f>
        <v>70.63</v>
      </c>
      <c r="R495" s="1">
        <f>Estação!R658</f>
        <v>0</v>
      </c>
    </row>
    <row r="496" spans="1:18">
      <c r="A496" s="22">
        <v>44125.583356481482</v>
      </c>
      <c r="B496" s="1">
        <f>Estação!C659</f>
        <v>27.2</v>
      </c>
      <c r="C496" s="1">
        <v>36</v>
      </c>
      <c r="D496" s="1">
        <f>Estação!D659</f>
        <v>25.53</v>
      </c>
      <c r="E496" s="1">
        <f>Estação!E659</f>
        <v>0.28999999999999998</v>
      </c>
      <c r="F496" s="1">
        <f>Estação!F659</f>
        <v>1.93</v>
      </c>
      <c r="G496" s="1">
        <f>Estação!G659</f>
        <v>1.63</v>
      </c>
      <c r="H496" s="1">
        <f>Estação!H659</f>
        <v>3.57</v>
      </c>
      <c r="I496" s="1">
        <f>Estação!I659</f>
        <v>1.52</v>
      </c>
      <c r="J496" s="1">
        <f>Estação!J659</f>
        <v>10</v>
      </c>
      <c r="K496" s="106"/>
      <c r="L496" s="1">
        <f>Estação!L659</f>
        <v>30.5</v>
      </c>
      <c r="M496" s="1">
        <f>Estação!M659</f>
        <v>56.8</v>
      </c>
      <c r="N496" s="1">
        <f>Estação!N659</f>
        <v>1009.3</v>
      </c>
      <c r="O496" s="1">
        <f>Estação!O659</f>
        <v>864</v>
      </c>
      <c r="P496" s="1">
        <f>Estação!P659</f>
        <v>4.2699999999999996</v>
      </c>
      <c r="Q496" s="1">
        <f>Estação!Q659</f>
        <v>63.49</v>
      </c>
      <c r="R496" s="1">
        <f>Estação!R659</f>
        <v>0</v>
      </c>
    </row>
    <row r="497" spans="1:18">
      <c r="A497" s="22">
        <v>44125.625023148146</v>
      </c>
      <c r="B497" s="1">
        <f>Estação!C660</f>
        <v>27.7</v>
      </c>
      <c r="C497" s="1">
        <v>36</v>
      </c>
      <c r="D497" s="1">
        <f>Estação!D660</f>
        <v>25.61</v>
      </c>
      <c r="E497" s="1">
        <f>Estação!E660</f>
        <v>0.28999999999999998</v>
      </c>
      <c r="F497" s="1">
        <f>Estação!F660</f>
        <v>1.91</v>
      </c>
      <c r="G497" s="1">
        <f>Estação!G660</f>
        <v>1.67</v>
      </c>
      <c r="H497" s="1">
        <f>Estação!H660</f>
        <v>3.58</v>
      </c>
      <c r="I497" s="1">
        <f>Estação!I660</f>
        <v>0.83</v>
      </c>
      <c r="J497" s="1">
        <f>Estação!J660</f>
        <v>15</v>
      </c>
      <c r="K497" s="106"/>
      <c r="L497" s="1">
        <f>Estação!L660</f>
        <v>30.5</v>
      </c>
      <c r="M497" s="1">
        <f>Estação!M660</f>
        <v>58.1</v>
      </c>
      <c r="N497" s="1">
        <f>Estação!N660</f>
        <v>1008.7</v>
      </c>
      <c r="O497" s="1">
        <f>Estação!O660</f>
        <v>651</v>
      </c>
      <c r="P497" s="1">
        <f>Estação!P660</f>
        <v>3.95</v>
      </c>
      <c r="Q497" s="1">
        <f>Estação!Q660</f>
        <v>47.17</v>
      </c>
      <c r="R497" s="1">
        <f>Estação!R660</f>
        <v>0</v>
      </c>
    </row>
    <row r="498" spans="1:18">
      <c r="A498" s="22">
        <v>44125.666689814818</v>
      </c>
      <c r="B498" s="1">
        <f>Estação!C661</f>
        <v>27.7</v>
      </c>
      <c r="C498" s="1">
        <v>36</v>
      </c>
      <c r="D498" s="1">
        <f>Estação!D661</f>
        <v>25.85</v>
      </c>
      <c r="E498" s="1">
        <f>Estação!E661</f>
        <v>0.28999999999999998</v>
      </c>
      <c r="F498" s="1">
        <f>Estação!F661</f>
        <v>1.86</v>
      </c>
      <c r="G498" s="1">
        <f>Estação!G661</f>
        <v>1.6</v>
      </c>
      <c r="H498" s="1">
        <f>Estação!H661</f>
        <v>3.46</v>
      </c>
      <c r="I498" s="1">
        <f>Estação!I661</f>
        <v>0.94</v>
      </c>
      <c r="J498" s="1">
        <f>Estação!J661</f>
        <v>16</v>
      </c>
      <c r="K498" s="106"/>
      <c r="L498" s="1">
        <f>Estação!L661</f>
        <v>29.8</v>
      </c>
      <c r="M498" s="1">
        <f>Estação!M661</f>
        <v>63.6</v>
      </c>
      <c r="N498" s="1">
        <f>Estação!N661</f>
        <v>1008.9</v>
      </c>
      <c r="O498" s="1">
        <f>Estação!O661</f>
        <v>388</v>
      </c>
      <c r="P498" s="1">
        <f>Estação!P661</f>
        <v>4.6100000000000003</v>
      </c>
      <c r="Q498" s="1">
        <f>Estação!Q661</f>
        <v>33.700000000000003</v>
      </c>
      <c r="R498" s="1">
        <f>Estação!R661</f>
        <v>0</v>
      </c>
    </row>
    <row r="499" spans="1:18">
      <c r="A499" s="22">
        <v>44125.708356481482</v>
      </c>
      <c r="B499" s="1">
        <f>Estação!C662</f>
        <v>27.6</v>
      </c>
      <c r="C499" s="1">
        <v>36</v>
      </c>
      <c r="D499" s="1">
        <f>Estação!D662</f>
        <v>22.71</v>
      </c>
      <c r="E499" s="1">
        <f>Estação!E662</f>
        <v>0.34</v>
      </c>
      <c r="F499" s="1">
        <f>Estação!F662</f>
        <v>1.96</v>
      </c>
      <c r="G499" s="1">
        <f>Estação!G662</f>
        <v>2.27</v>
      </c>
      <c r="H499" s="1">
        <f>Estação!H662</f>
        <v>4.24</v>
      </c>
      <c r="I499" s="1">
        <f>Estação!I662</f>
        <v>0.92</v>
      </c>
      <c r="J499" s="1">
        <f>Estação!J662</f>
        <v>14</v>
      </c>
      <c r="K499" s="106"/>
      <c r="L499" s="1">
        <f>Estação!L662</f>
        <v>29.1</v>
      </c>
      <c r="M499" s="1">
        <f>Estação!M662</f>
        <v>67.400000000000006</v>
      </c>
      <c r="N499" s="1">
        <f>Estação!N662</f>
        <v>1009.2</v>
      </c>
      <c r="O499" s="1">
        <f>Estação!O662</f>
        <v>135</v>
      </c>
      <c r="P499" s="1">
        <f>Estação!P662</f>
        <v>3.92</v>
      </c>
      <c r="Q499" s="1">
        <f>Estação!Q662</f>
        <v>38.43</v>
      </c>
      <c r="R499" s="1">
        <f>Estação!R662</f>
        <v>0</v>
      </c>
    </row>
    <row r="500" spans="1:18">
      <c r="A500" s="22">
        <v>44125.750023148146</v>
      </c>
      <c r="B500" s="1">
        <f>Estação!C663</f>
        <v>26.5</v>
      </c>
      <c r="C500" s="1">
        <v>36</v>
      </c>
      <c r="D500" s="1">
        <f>Estação!D663</f>
        <v>20.22</v>
      </c>
      <c r="E500" s="1">
        <f>Estação!E663</f>
        <v>0.46</v>
      </c>
      <c r="F500" s="1">
        <f>Estação!F663</f>
        <v>3.31</v>
      </c>
      <c r="G500" s="1">
        <f>Estação!G663</f>
        <v>4.1100000000000003</v>
      </c>
      <c r="H500" s="1">
        <f>Estação!H663</f>
        <v>7.41</v>
      </c>
      <c r="I500" s="1">
        <f>Estação!I663</f>
        <v>1.47</v>
      </c>
      <c r="J500" s="1">
        <f>Estação!J663</f>
        <v>17</v>
      </c>
      <c r="K500" s="106"/>
      <c r="L500" s="1">
        <f>Estação!L663</f>
        <v>28.2</v>
      </c>
      <c r="M500" s="1">
        <f>Estação!M663</f>
        <v>73.7</v>
      </c>
      <c r="N500" s="1">
        <f>Estação!N663</f>
        <v>1010</v>
      </c>
      <c r="O500" s="1">
        <f>Estação!O663</f>
        <v>8</v>
      </c>
      <c r="P500" s="1">
        <f>Estação!P663</f>
        <v>3.26</v>
      </c>
      <c r="Q500" s="1">
        <f>Estação!Q663</f>
        <v>47.53</v>
      </c>
      <c r="R500" s="1">
        <f>Estação!R663</f>
        <v>0</v>
      </c>
    </row>
    <row r="501" spans="1:18">
      <c r="A501" s="22">
        <v>44125.791689814818</v>
      </c>
      <c r="B501" s="1">
        <f>Estação!C664</f>
        <v>26.4</v>
      </c>
      <c r="C501" s="1">
        <v>36</v>
      </c>
      <c r="D501" s="1">
        <f>Estação!D664</f>
        <v>18.670000000000002</v>
      </c>
      <c r="E501" s="1">
        <f>Estação!E664</f>
        <v>0.32</v>
      </c>
      <c r="F501" s="1">
        <f>Estação!F664</f>
        <v>1.35</v>
      </c>
      <c r="G501" s="1">
        <f>Estação!G664</f>
        <v>3.92</v>
      </c>
      <c r="H501" s="1">
        <f>Estação!H664</f>
        <v>5.26</v>
      </c>
      <c r="I501" s="1">
        <f>Estação!I664</f>
        <v>1.53</v>
      </c>
      <c r="J501" s="1">
        <f>Estação!J664</f>
        <v>14</v>
      </c>
      <c r="K501" s="106"/>
      <c r="L501" s="1">
        <f>Estação!L664</f>
        <v>28</v>
      </c>
      <c r="M501" s="1">
        <f>Estação!M664</f>
        <v>75.5</v>
      </c>
      <c r="N501" s="1">
        <f>Estação!N664</f>
        <v>1011</v>
      </c>
      <c r="O501" s="1">
        <f>Estação!O664</f>
        <v>3</v>
      </c>
      <c r="P501" s="1">
        <f>Estação!P664</f>
        <v>3.3</v>
      </c>
      <c r="Q501" s="1">
        <f>Estação!Q664</f>
        <v>54.13</v>
      </c>
      <c r="R501" s="1">
        <f>Estação!R664</f>
        <v>0</v>
      </c>
    </row>
    <row r="502" spans="1:18">
      <c r="A502" s="22">
        <v>44125.833356481482</v>
      </c>
      <c r="B502" s="1">
        <f>Estação!C665</f>
        <v>26.3</v>
      </c>
      <c r="C502" s="1">
        <v>36</v>
      </c>
      <c r="D502" s="1">
        <f>Estação!D665</f>
        <v>17.09</v>
      </c>
      <c r="E502" s="1">
        <f>Estação!E665</f>
        <v>0.28999999999999998</v>
      </c>
      <c r="F502" s="1">
        <f>Estação!F665</f>
        <v>1.32</v>
      </c>
      <c r="G502" s="1">
        <f>Estação!G665</f>
        <v>2.73</v>
      </c>
      <c r="H502" s="1">
        <f>Estação!H665</f>
        <v>4.0599999999999996</v>
      </c>
      <c r="I502" s="1">
        <f>Estação!I665</f>
        <v>1.43</v>
      </c>
      <c r="J502" s="1">
        <f>Estação!J665</f>
        <v>15</v>
      </c>
      <c r="K502" s="106"/>
      <c r="L502" s="1">
        <f>Estação!L665</f>
        <v>27.9</v>
      </c>
      <c r="M502" s="1">
        <f>Estação!M665</f>
        <v>77.3</v>
      </c>
      <c r="N502" s="1">
        <f>Estação!N665</f>
        <v>1011.6</v>
      </c>
      <c r="O502" s="1">
        <f>Estação!O665</f>
        <v>3</v>
      </c>
      <c r="P502" s="1">
        <f>Estação!P665</f>
        <v>3.27</v>
      </c>
      <c r="Q502" s="1">
        <f>Estação!Q665</f>
        <v>59.49</v>
      </c>
      <c r="R502" s="1">
        <f>Estação!R665</f>
        <v>0</v>
      </c>
    </row>
    <row r="503" spans="1:18">
      <c r="A503" s="22">
        <v>44125.875023148146</v>
      </c>
      <c r="B503" s="1">
        <f>Estação!C666</f>
        <v>26.5</v>
      </c>
      <c r="C503" s="1">
        <v>36</v>
      </c>
      <c r="D503" s="1">
        <f>Estação!D666</f>
        <v>17.440000000000001</v>
      </c>
      <c r="E503" s="1">
        <f>Estação!E666</f>
        <v>0.26</v>
      </c>
      <c r="F503" s="1">
        <f>Estação!F666</f>
        <v>1.37</v>
      </c>
      <c r="G503" s="1">
        <f>Estação!G666</f>
        <v>1.87</v>
      </c>
      <c r="H503" s="1">
        <f>Estação!H666</f>
        <v>3.24</v>
      </c>
      <c r="I503" s="1">
        <f>Estação!I666</f>
        <v>1.55</v>
      </c>
      <c r="J503" s="1">
        <f>Estação!J666</f>
        <v>9</v>
      </c>
      <c r="K503" s="106"/>
      <c r="L503" s="1">
        <f>Estação!L666</f>
        <v>27.6</v>
      </c>
      <c r="M503" s="1">
        <f>Estação!M666</f>
        <v>77.8</v>
      </c>
      <c r="N503" s="1">
        <f>Estação!N666</f>
        <v>1012.3</v>
      </c>
      <c r="O503" s="1">
        <f>Estação!O666</f>
        <v>3</v>
      </c>
      <c r="P503" s="1">
        <f>Estação!P666</f>
        <v>3.47</v>
      </c>
      <c r="Q503" s="1">
        <f>Estação!Q666</f>
        <v>52.15</v>
      </c>
      <c r="R503" s="1">
        <f>Estação!R666</f>
        <v>0</v>
      </c>
    </row>
    <row r="504" spans="1:18">
      <c r="A504" s="22">
        <v>44125.916689814818</v>
      </c>
      <c r="B504" s="1">
        <f>Estação!C667</f>
        <v>26.5</v>
      </c>
      <c r="C504" s="1">
        <v>36</v>
      </c>
      <c r="D504" s="1">
        <f>Estação!D667</f>
        <v>17.670000000000002</v>
      </c>
      <c r="E504" s="1">
        <f>Estação!E667</f>
        <v>0.25</v>
      </c>
      <c r="F504" s="1">
        <f>Estação!F667</f>
        <v>1.17</v>
      </c>
      <c r="G504" s="1">
        <f>Estação!G667</f>
        <v>1.31</v>
      </c>
      <c r="H504" s="1">
        <f>Estação!H667</f>
        <v>2.4900000000000002</v>
      </c>
      <c r="I504" s="1">
        <f>Estação!I667</f>
        <v>1.67</v>
      </c>
      <c r="J504" s="1">
        <f>Estação!J667</f>
        <v>10</v>
      </c>
      <c r="K504" s="106"/>
      <c r="L504" s="1">
        <f>Estação!L667</f>
        <v>27.5</v>
      </c>
      <c r="M504" s="1">
        <f>Estação!M667</f>
        <v>77.3</v>
      </c>
      <c r="N504" s="1">
        <f>Estação!N667</f>
        <v>1012.3</v>
      </c>
      <c r="O504" s="1">
        <f>Estação!O667</f>
        <v>2</v>
      </c>
      <c r="P504" s="1">
        <f>Estação!P667</f>
        <v>3.61</v>
      </c>
      <c r="Q504" s="1">
        <f>Estação!Q667</f>
        <v>50.39</v>
      </c>
      <c r="R504" s="1">
        <f>Estação!R667</f>
        <v>0</v>
      </c>
    </row>
    <row r="505" spans="1:18">
      <c r="A505" s="22">
        <v>44125.958356481482</v>
      </c>
      <c r="B505" s="1">
        <f>Estação!C668</f>
        <v>26.5</v>
      </c>
      <c r="C505" s="1">
        <v>36</v>
      </c>
      <c r="D505" s="1">
        <f>Estação!D668</f>
        <v>17.63</v>
      </c>
      <c r="E505" s="1">
        <f>Estação!E668</f>
        <v>0.25</v>
      </c>
      <c r="F505" s="1">
        <f>Estação!F668</f>
        <v>1.1100000000000001</v>
      </c>
      <c r="G505" s="1">
        <f>Estação!G668</f>
        <v>1.29</v>
      </c>
      <c r="H505" s="1">
        <f>Estação!H668</f>
        <v>2.4</v>
      </c>
      <c r="I505" s="1">
        <f>Estação!I668</f>
        <v>2.34</v>
      </c>
      <c r="J505" s="1">
        <f>Estação!J668</f>
        <v>8</v>
      </c>
      <c r="K505" s="106"/>
      <c r="L505" s="1">
        <f>Estação!L668</f>
        <v>27.4</v>
      </c>
      <c r="M505" s="1">
        <f>Estação!M668</f>
        <v>77.400000000000006</v>
      </c>
      <c r="N505" s="1">
        <f>Estação!N668</f>
        <v>1011.9</v>
      </c>
      <c r="O505" s="1">
        <f>Estação!O668</f>
        <v>3</v>
      </c>
      <c r="P505" s="1">
        <f>Estação!P668</f>
        <v>3.47</v>
      </c>
      <c r="Q505" s="1">
        <f>Estação!Q668</f>
        <v>51.1</v>
      </c>
      <c r="R505" s="1">
        <f>Estação!R668</f>
        <v>0</v>
      </c>
    </row>
    <row r="506" spans="1:18">
      <c r="A506" s="22">
        <v>44126.000023148146</v>
      </c>
      <c r="B506" s="1">
        <f>Estação!C677</f>
        <v>26.4</v>
      </c>
      <c r="C506" s="1">
        <v>36</v>
      </c>
      <c r="D506" s="1">
        <f>Estação!D677</f>
        <v>18.03</v>
      </c>
      <c r="E506" s="1">
        <f>Estação!E677</f>
        <v>0.25</v>
      </c>
      <c r="F506" s="1">
        <f>Estação!F677</f>
        <v>1.1599999999999999</v>
      </c>
      <c r="G506" s="1">
        <f>Estação!G677</f>
        <v>0.96</v>
      </c>
      <c r="H506" s="1">
        <f>Estação!H677</f>
        <v>2.12</v>
      </c>
      <c r="I506" s="1">
        <f>Estação!I677</f>
        <v>2.35</v>
      </c>
      <c r="J506" s="1">
        <f>Estação!J677</f>
        <v>13</v>
      </c>
      <c r="K506" s="106"/>
      <c r="L506" s="1">
        <f>Estação!L677</f>
        <v>27.5</v>
      </c>
      <c r="M506" s="1">
        <f>Estação!M677</f>
        <v>78</v>
      </c>
      <c r="N506" s="1">
        <f>Estação!N677</f>
        <v>1011.1</v>
      </c>
      <c r="O506" s="1">
        <f>Estação!O677</f>
        <v>3</v>
      </c>
      <c r="P506" s="1">
        <f>Estação!P677</f>
        <v>3.59</v>
      </c>
      <c r="Q506" s="1">
        <f>Estação!Q677</f>
        <v>55.27</v>
      </c>
      <c r="R506" s="1">
        <f>Estação!R677</f>
        <v>0</v>
      </c>
    </row>
    <row r="507" spans="1:18">
      <c r="A507" s="22">
        <v>44126.041689814818</v>
      </c>
      <c r="B507" s="1">
        <f>Estação!C678</f>
        <v>26.4</v>
      </c>
      <c r="C507" s="1">
        <v>36</v>
      </c>
      <c r="D507" s="1">
        <f>Estação!D678</f>
        <v>17.82</v>
      </c>
      <c r="E507" s="1">
        <f>Estação!E678</f>
        <v>0.28000000000000003</v>
      </c>
      <c r="F507" s="1">
        <f>Estação!F678</f>
        <v>1.45</v>
      </c>
      <c r="G507" s="1">
        <f>Estação!G678</f>
        <v>0.53</v>
      </c>
      <c r="H507" s="1">
        <f>Estação!H678</f>
        <v>1.98</v>
      </c>
      <c r="I507" s="1">
        <f>Estação!I678</f>
        <v>2.63</v>
      </c>
      <c r="J507" s="1">
        <f>Estação!J678</f>
        <v>11</v>
      </c>
      <c r="K507" s="106"/>
      <c r="L507" s="1">
        <f>Estação!L678</f>
        <v>26.9</v>
      </c>
      <c r="M507" s="1">
        <f>Estação!M678</f>
        <v>82</v>
      </c>
      <c r="N507" s="1">
        <f>Estação!N678</f>
        <v>1010.3</v>
      </c>
      <c r="O507" s="1">
        <f>Estação!O678</f>
        <v>4</v>
      </c>
      <c r="P507" s="1">
        <f>Estação!P678</f>
        <v>3.6</v>
      </c>
      <c r="Q507" s="1">
        <f>Estação!Q678</f>
        <v>56.17</v>
      </c>
      <c r="R507" s="1">
        <f>Estação!R678</f>
        <v>0</v>
      </c>
    </row>
    <row r="508" spans="1:18">
      <c r="A508" s="22">
        <v>44126.083356481482</v>
      </c>
      <c r="B508" s="1">
        <f>Estação!C679</f>
        <v>26.5</v>
      </c>
      <c r="C508" s="1">
        <v>36</v>
      </c>
      <c r="D508" s="1">
        <f>Estação!D679</f>
        <v>19.32</v>
      </c>
      <c r="E508" s="1">
        <f>Estação!E679</f>
        <v>0.28000000000000003</v>
      </c>
      <c r="F508" s="1">
        <f>Estação!F679</f>
        <v>1.1399999999999999</v>
      </c>
      <c r="G508" s="1">
        <f>Estação!G679</f>
        <v>0.54</v>
      </c>
      <c r="H508" s="1">
        <f>Estação!H679</f>
        <v>1.68</v>
      </c>
      <c r="I508" s="1">
        <f>Estação!I679</f>
        <v>3.12</v>
      </c>
      <c r="J508" s="1">
        <f>Estação!J679</f>
        <v>17</v>
      </c>
      <c r="K508" s="106"/>
      <c r="L508" s="1">
        <f>Estação!L679</f>
        <v>27</v>
      </c>
      <c r="M508" s="1">
        <f>Estação!M679</f>
        <v>79.2</v>
      </c>
      <c r="N508" s="1">
        <f>Estação!N679</f>
        <v>1009.6</v>
      </c>
      <c r="O508" s="1">
        <f>Estação!O679</f>
        <v>4</v>
      </c>
      <c r="P508" s="1">
        <f>Estação!P679</f>
        <v>3.6</v>
      </c>
      <c r="Q508" s="1">
        <f>Estação!Q679</f>
        <v>60.03</v>
      </c>
      <c r="R508" s="1">
        <f>Estação!R679</f>
        <v>0</v>
      </c>
    </row>
    <row r="509" spans="1:18">
      <c r="A509" s="22">
        <v>44126.125023148146</v>
      </c>
      <c r="B509" s="1">
        <f>Estação!C680</f>
        <v>26.5</v>
      </c>
      <c r="C509" s="1">
        <v>36</v>
      </c>
      <c r="D509" s="1">
        <f>Estação!D680</f>
        <v>20.65</v>
      </c>
      <c r="E509" s="1">
        <f>Estação!E680</f>
        <v>0.27</v>
      </c>
      <c r="F509" s="1">
        <f>Estação!F680</f>
        <v>1.21</v>
      </c>
      <c r="G509" s="1">
        <f>Estação!G680</f>
        <v>0.27</v>
      </c>
      <c r="H509" s="1">
        <f>Estação!H680</f>
        <v>1.48</v>
      </c>
      <c r="I509" s="1">
        <f>Estação!I680</f>
        <v>3.17</v>
      </c>
      <c r="J509" s="1">
        <f>Estação!J680</f>
        <v>17</v>
      </c>
      <c r="K509" s="106"/>
      <c r="L509" s="1">
        <f>Estação!L680</f>
        <v>27.1</v>
      </c>
      <c r="M509" s="1">
        <f>Estação!M680</f>
        <v>77.8</v>
      </c>
      <c r="N509" s="1">
        <f>Estação!N680</f>
        <v>1009.4</v>
      </c>
      <c r="O509" s="1">
        <f>Estação!O680</f>
        <v>3</v>
      </c>
      <c r="P509" s="1">
        <f>Estação!P680</f>
        <v>3.37</v>
      </c>
      <c r="Q509" s="1">
        <f>Estação!Q680</f>
        <v>65.47</v>
      </c>
      <c r="R509" s="1">
        <f>Estação!R680</f>
        <v>0</v>
      </c>
    </row>
    <row r="510" spans="1:18">
      <c r="A510" s="22">
        <v>44126.166689814818</v>
      </c>
      <c r="B510" s="1">
        <f>Estação!C681</f>
        <v>26.5</v>
      </c>
      <c r="C510" s="1">
        <v>36</v>
      </c>
      <c r="D510" s="1">
        <f>Estação!D681</f>
        <v>20.63</v>
      </c>
      <c r="E510" s="1">
        <f>Estação!E681</f>
        <v>0.27</v>
      </c>
      <c r="F510" s="1">
        <f>Estação!F681</f>
        <v>1.1100000000000001</v>
      </c>
      <c r="G510" s="1">
        <f>Estação!G681</f>
        <v>0.15</v>
      </c>
      <c r="H510" s="1">
        <f>Estação!H681</f>
        <v>1.26</v>
      </c>
      <c r="I510" s="1">
        <f>Estação!I681</f>
        <v>3.63</v>
      </c>
      <c r="J510" s="1">
        <f>Estação!J681</f>
        <v>21</v>
      </c>
      <c r="K510" s="106"/>
      <c r="L510" s="1">
        <f>Estação!L681</f>
        <v>27</v>
      </c>
      <c r="M510" s="1">
        <f>Estação!M681</f>
        <v>78.400000000000006</v>
      </c>
      <c r="N510" s="1">
        <f>Estação!N681</f>
        <v>1009.3</v>
      </c>
      <c r="O510" s="1">
        <f>Estação!O681</f>
        <v>2</v>
      </c>
      <c r="P510" s="1">
        <f>Estação!P681</f>
        <v>3.3</v>
      </c>
      <c r="Q510" s="1">
        <f>Estação!Q681</f>
        <v>64.13</v>
      </c>
      <c r="R510" s="1">
        <f>Estação!R681</f>
        <v>0</v>
      </c>
    </row>
    <row r="511" spans="1:18">
      <c r="A511" s="22">
        <v>44126.208356481482</v>
      </c>
      <c r="B511" s="1">
        <f>Estação!C682</f>
        <v>26.5</v>
      </c>
      <c r="C511" s="1">
        <v>36</v>
      </c>
      <c r="D511" s="1">
        <f>Estação!D682</f>
        <v>19.34</v>
      </c>
      <c r="E511" s="1">
        <f>Estação!E682</f>
        <v>0.27</v>
      </c>
      <c r="F511" s="1">
        <f>Estação!F682</f>
        <v>1.21</v>
      </c>
      <c r="G511" s="1">
        <f>Estação!G682</f>
        <v>0.37</v>
      </c>
      <c r="H511" s="1">
        <f>Estação!H682</f>
        <v>1.59</v>
      </c>
      <c r="I511" s="1">
        <f>Estação!I682</f>
        <v>3.11</v>
      </c>
      <c r="J511" s="1">
        <f>Estação!J682</f>
        <v>17</v>
      </c>
      <c r="K511" s="106"/>
      <c r="L511" s="1">
        <f>Estação!L682</f>
        <v>26.9</v>
      </c>
      <c r="M511" s="1">
        <f>Estação!M682</f>
        <v>80.7</v>
      </c>
      <c r="N511" s="1">
        <f>Estação!N682</f>
        <v>1009.6</v>
      </c>
      <c r="O511" s="1">
        <f>Estação!O682</f>
        <v>2</v>
      </c>
      <c r="P511" s="1">
        <f>Estação!P682</f>
        <v>2.78</v>
      </c>
      <c r="Q511" s="1">
        <f>Estação!Q682</f>
        <v>73.88</v>
      </c>
      <c r="R511" s="1">
        <f>Estação!R682</f>
        <v>0</v>
      </c>
    </row>
    <row r="512" spans="1:18">
      <c r="A512" s="22">
        <v>44126.250023148146</v>
      </c>
      <c r="B512" s="1">
        <f>Estação!C683</f>
        <v>26.6</v>
      </c>
      <c r="C512" s="1">
        <v>36</v>
      </c>
      <c r="D512" s="1">
        <f>Estação!D683</f>
        <v>15.74</v>
      </c>
      <c r="E512" s="1">
        <f>Estação!E683</f>
        <v>0.28000000000000003</v>
      </c>
      <c r="F512" s="1">
        <f>Estação!F683</f>
        <v>1.29</v>
      </c>
      <c r="G512" s="1">
        <f>Estação!G683</f>
        <v>1.66</v>
      </c>
      <c r="H512" s="1">
        <f>Estação!H683</f>
        <v>2.95</v>
      </c>
      <c r="I512" s="1">
        <f>Estação!I683</f>
        <v>3.18</v>
      </c>
      <c r="J512" s="1">
        <f>Estação!J683</f>
        <v>14</v>
      </c>
      <c r="K512" s="106"/>
      <c r="L512" s="1">
        <f>Estação!L683</f>
        <v>26.2</v>
      </c>
      <c r="M512" s="1">
        <f>Estação!M683</f>
        <v>86.2</v>
      </c>
      <c r="N512" s="1">
        <f>Estação!N683</f>
        <v>1010.1</v>
      </c>
      <c r="O512" s="1">
        <f>Estação!O683</f>
        <v>15</v>
      </c>
      <c r="P512" s="1">
        <f>Estação!P683</f>
        <v>2.1</v>
      </c>
      <c r="Q512" s="1">
        <f>Estação!Q683</f>
        <v>78.349999999999994</v>
      </c>
      <c r="R512" s="1">
        <f>Estação!R683</f>
        <v>0.6</v>
      </c>
    </row>
    <row r="513" spans="1:18">
      <c r="A513" s="22">
        <v>44126.291689814818</v>
      </c>
      <c r="B513" s="1">
        <f>Estação!C684</f>
        <v>26.7</v>
      </c>
      <c r="C513" s="1">
        <v>36</v>
      </c>
      <c r="D513" s="1">
        <f>Estação!D684</f>
        <v>13.58</v>
      </c>
      <c r="E513" s="1">
        <f>Estação!E684</f>
        <v>0.33</v>
      </c>
      <c r="F513" s="1">
        <f>Estação!F684</f>
        <v>2.21</v>
      </c>
      <c r="G513" s="1">
        <f>Estação!G684</f>
        <v>4.34</v>
      </c>
      <c r="H513" s="1">
        <f>Estação!H684</f>
        <v>6.55</v>
      </c>
      <c r="I513" s="1">
        <f>Estação!I684</f>
        <v>3.46</v>
      </c>
      <c r="J513" s="1">
        <f>Estação!J684</f>
        <v>14</v>
      </c>
      <c r="K513" s="106"/>
      <c r="L513" s="1">
        <f>Estação!L684</f>
        <v>26</v>
      </c>
      <c r="M513" s="1">
        <f>Estação!M684</f>
        <v>87.7</v>
      </c>
      <c r="N513" s="1">
        <f>Estação!N684</f>
        <v>1011.1</v>
      </c>
      <c r="O513" s="1">
        <f>Estação!O684</f>
        <v>106</v>
      </c>
      <c r="P513" s="1">
        <f>Estação!P684</f>
        <v>2.36</v>
      </c>
      <c r="Q513" s="1">
        <f>Estação!Q684</f>
        <v>79.53</v>
      </c>
      <c r="R513" s="1">
        <f>Estação!R684</f>
        <v>2</v>
      </c>
    </row>
    <row r="514" spans="1:18">
      <c r="A514" s="22">
        <v>44126.333356481482</v>
      </c>
      <c r="B514" s="1">
        <f>Estação!C685</f>
        <v>26.7</v>
      </c>
      <c r="C514" s="1">
        <v>36</v>
      </c>
      <c r="D514" s="1">
        <f>Estação!D685</f>
        <v>11.6</v>
      </c>
      <c r="E514" s="1">
        <f>Estação!E685</f>
        <v>0.43</v>
      </c>
      <c r="F514" s="1">
        <f>Estação!F685</f>
        <v>3.95</v>
      </c>
      <c r="G514" s="1">
        <f>Estação!G685</f>
        <v>6.76</v>
      </c>
      <c r="H514" s="1">
        <f>Estação!H685</f>
        <v>10.71</v>
      </c>
      <c r="I514" s="1">
        <f>Estação!I685</f>
        <v>3.45</v>
      </c>
      <c r="J514" s="1">
        <f>Estação!J685</f>
        <v>16</v>
      </c>
      <c r="K514" s="106"/>
      <c r="L514" s="1">
        <f>Estação!L685</f>
        <v>26.7</v>
      </c>
      <c r="M514" s="1">
        <f>Estação!M685</f>
        <v>85.7</v>
      </c>
      <c r="N514" s="1">
        <f>Estação!N685</f>
        <v>1011.8</v>
      </c>
      <c r="O514" s="1">
        <f>Estação!O685</f>
        <v>152</v>
      </c>
      <c r="P514" s="1">
        <f>Estação!P685</f>
        <v>2.41</v>
      </c>
      <c r="Q514" s="1">
        <f>Estação!Q685</f>
        <v>95.61</v>
      </c>
      <c r="R514" s="1">
        <f>Estação!R685</f>
        <v>0</v>
      </c>
    </row>
    <row r="515" spans="1:18">
      <c r="A515" s="22">
        <v>44126.375023148146</v>
      </c>
      <c r="B515" s="1">
        <f>Estação!C686</f>
        <v>26.5</v>
      </c>
      <c r="C515" s="1">
        <v>36</v>
      </c>
      <c r="D515" s="1">
        <f>Estação!D686</f>
        <v>19.059999999999999</v>
      </c>
      <c r="E515" s="1">
        <f>Estação!E686</f>
        <v>0.34</v>
      </c>
      <c r="F515" s="1">
        <f>Estação!F686</f>
        <v>3.33</v>
      </c>
      <c r="G515" s="1">
        <f>Estação!G686</f>
        <v>3.89</v>
      </c>
      <c r="H515" s="1">
        <f>Estação!H686</f>
        <v>7.21</v>
      </c>
      <c r="I515" s="1">
        <f>Estação!I686</f>
        <v>2.95</v>
      </c>
      <c r="J515" s="1">
        <f>Estação!J686</f>
        <v>16</v>
      </c>
      <c r="K515" s="106"/>
      <c r="L515" s="1">
        <f>Estação!L686</f>
        <v>28.3</v>
      </c>
      <c r="M515" s="1">
        <f>Estação!M686</f>
        <v>73.900000000000006</v>
      </c>
      <c r="N515" s="1">
        <f>Estação!N686</f>
        <v>1012</v>
      </c>
      <c r="O515" s="1">
        <f>Estação!O686</f>
        <v>380</v>
      </c>
      <c r="P515" s="1">
        <f>Estação!P686</f>
        <v>4.16</v>
      </c>
      <c r="Q515" s="1">
        <f>Estação!Q686</f>
        <v>76.45</v>
      </c>
      <c r="R515" s="1">
        <f>Estação!R686</f>
        <v>0.2</v>
      </c>
    </row>
    <row r="516" spans="1:18">
      <c r="A516" s="22">
        <v>44126.416689814818</v>
      </c>
      <c r="B516" s="1">
        <f>Estação!C687</f>
        <v>26.6</v>
      </c>
      <c r="C516" s="1">
        <v>36</v>
      </c>
      <c r="D516" s="1">
        <f>Estação!D687</f>
        <v>17.170000000000002</v>
      </c>
      <c r="E516" s="1">
        <f>Estação!E687</f>
        <v>0.3</v>
      </c>
      <c r="F516" s="1">
        <f>Estação!F687</f>
        <v>2.61</v>
      </c>
      <c r="G516" s="1">
        <f>Estação!G687</f>
        <v>2.8</v>
      </c>
      <c r="H516" s="1">
        <f>Estação!H687</f>
        <v>5.41</v>
      </c>
      <c r="I516" s="1">
        <f>Estação!I687</f>
        <v>2.65</v>
      </c>
      <c r="J516" s="1">
        <f>Estação!J687</f>
        <v>12</v>
      </c>
      <c r="K516" s="106"/>
      <c r="L516" s="1">
        <f>Estação!L687</f>
        <v>25.8</v>
      </c>
      <c r="M516" s="1">
        <f>Estação!M687</f>
        <v>87.1</v>
      </c>
      <c r="N516" s="1">
        <f>Estação!N687</f>
        <v>1012.3</v>
      </c>
      <c r="O516" s="1">
        <f>Estação!O687</f>
        <v>168</v>
      </c>
      <c r="P516" s="1">
        <f>Estação!P687</f>
        <v>4.41</v>
      </c>
      <c r="Q516" s="1">
        <f>Estação!Q687</f>
        <v>64.680000000000007</v>
      </c>
      <c r="R516" s="1">
        <f>Estação!R687</f>
        <v>7.2</v>
      </c>
    </row>
    <row r="517" spans="1:18">
      <c r="A517" s="22">
        <v>44126.458356481482</v>
      </c>
      <c r="B517" s="1">
        <f>Estação!C688</f>
        <v>26.8</v>
      </c>
      <c r="C517" s="1">
        <v>36</v>
      </c>
      <c r="D517" s="1">
        <f>Estação!D688</f>
        <v>17.52</v>
      </c>
      <c r="E517" s="1">
        <f>Estação!E688</f>
        <v>0.31</v>
      </c>
      <c r="F517" s="1">
        <f>Estação!F688</f>
        <v>2.86</v>
      </c>
      <c r="G517" s="1">
        <f>Estação!G688</f>
        <v>2.84</v>
      </c>
      <c r="H517" s="1">
        <f>Estação!H688</f>
        <v>5.7</v>
      </c>
      <c r="I517" s="1">
        <f>Estação!I688</f>
        <v>2.3199999999999998</v>
      </c>
      <c r="J517" s="1">
        <f>Estação!J688</f>
        <v>7</v>
      </c>
      <c r="K517" s="106"/>
      <c r="L517" s="1">
        <f>Estação!L688</f>
        <v>27.2</v>
      </c>
      <c r="M517" s="1">
        <f>Estação!M688</f>
        <v>80.599999999999994</v>
      </c>
      <c r="N517" s="1">
        <f>Estação!N688</f>
        <v>1011.7</v>
      </c>
      <c r="O517" s="1">
        <f>Estação!O688</f>
        <v>620</v>
      </c>
      <c r="P517" s="1">
        <f>Estação!P688</f>
        <v>4.21</v>
      </c>
      <c r="Q517" s="1">
        <f>Estação!Q688</f>
        <v>77.89</v>
      </c>
      <c r="R517" s="1">
        <f>Estação!R688</f>
        <v>0.2</v>
      </c>
    </row>
    <row r="518" spans="1:18">
      <c r="A518" s="22">
        <v>44126.500023148146</v>
      </c>
      <c r="B518" s="1">
        <f>Estação!C689</f>
        <v>26.3</v>
      </c>
      <c r="C518" s="1">
        <v>36</v>
      </c>
      <c r="D518" s="1">
        <f>Estação!D689</f>
        <v>19.32</v>
      </c>
      <c r="E518" s="1">
        <f>Estação!E689</f>
        <v>0.31</v>
      </c>
      <c r="F518" s="1">
        <f>Estação!F689</f>
        <v>2.66</v>
      </c>
      <c r="G518" s="1">
        <f>Estação!G689</f>
        <v>1.98</v>
      </c>
      <c r="H518" s="1">
        <f>Estação!H689</f>
        <v>4.6399999999999997</v>
      </c>
      <c r="I518" s="1">
        <f>Estação!I689</f>
        <v>2.35</v>
      </c>
      <c r="J518" s="1">
        <f>Estação!J689</f>
        <v>8</v>
      </c>
      <c r="K518" s="106"/>
      <c r="L518" s="1">
        <f>Estação!L689</f>
        <v>29.1</v>
      </c>
      <c r="M518" s="1">
        <f>Estação!M689</f>
        <v>70</v>
      </c>
      <c r="N518" s="1">
        <f>Estação!N689</f>
        <v>1011</v>
      </c>
      <c r="O518" s="1">
        <f>Estação!O689</f>
        <v>643</v>
      </c>
      <c r="P518" s="1">
        <f>Estação!P689</f>
        <v>4.84</v>
      </c>
      <c r="Q518" s="1">
        <f>Estação!Q689</f>
        <v>76.22</v>
      </c>
      <c r="R518" s="1">
        <f>Estação!R689</f>
        <v>0</v>
      </c>
    </row>
    <row r="519" spans="1:18">
      <c r="A519" s="22">
        <v>44126.541689814818</v>
      </c>
      <c r="B519" s="1">
        <f>Estação!C690</f>
        <v>26.2</v>
      </c>
      <c r="C519" s="1">
        <v>36</v>
      </c>
      <c r="D519" s="1">
        <f>Estação!D690</f>
        <v>19.77</v>
      </c>
      <c r="E519" s="1">
        <f>Estação!E690</f>
        <v>0.32</v>
      </c>
      <c r="F519" s="1">
        <f>Estação!F690</f>
        <v>2.66</v>
      </c>
      <c r="G519" s="1">
        <f>Estação!G690</f>
        <v>1.74</v>
      </c>
      <c r="H519" s="1">
        <f>Estação!H690</f>
        <v>4.4000000000000004</v>
      </c>
      <c r="I519" s="1">
        <f>Estação!I690</f>
        <v>2.4</v>
      </c>
      <c r="J519" s="1">
        <f>Estação!J690</f>
        <v>13</v>
      </c>
      <c r="K519" s="106"/>
      <c r="L519" s="1">
        <f>Estação!L690</f>
        <v>29.5</v>
      </c>
      <c r="M519" s="1">
        <f>Estação!M690</f>
        <v>67.3</v>
      </c>
      <c r="N519" s="1">
        <f>Estação!N690</f>
        <v>1010.1</v>
      </c>
      <c r="O519" s="1">
        <f>Estação!O690</f>
        <v>864</v>
      </c>
      <c r="P519" s="1">
        <f>Estação!P690</f>
        <v>4.8099999999999996</v>
      </c>
      <c r="Q519" s="1">
        <f>Estação!Q690</f>
        <v>66.58</v>
      </c>
      <c r="R519" s="1">
        <f>Estação!R690</f>
        <v>0</v>
      </c>
    </row>
    <row r="520" spans="1:18">
      <c r="A520" s="22">
        <v>44126.583356481482</v>
      </c>
      <c r="B520" s="1">
        <f>Estação!C691</f>
        <v>26.5</v>
      </c>
      <c r="C520" s="1">
        <v>36</v>
      </c>
      <c r="D520" s="1">
        <f>Estação!D691</f>
        <v>19.510000000000002</v>
      </c>
      <c r="E520" s="1">
        <f>Estação!E691</f>
        <v>0.3</v>
      </c>
      <c r="F520" s="1">
        <f>Estação!F691</f>
        <v>2.16</v>
      </c>
      <c r="G520" s="1">
        <f>Estação!G691</f>
        <v>1.91</v>
      </c>
      <c r="H520" s="1">
        <f>Estação!H691</f>
        <v>4.07</v>
      </c>
      <c r="I520" s="1">
        <f>Estação!I691</f>
        <v>3.05</v>
      </c>
      <c r="J520" s="1">
        <f>Estação!J691</f>
        <v>16</v>
      </c>
      <c r="K520" s="106"/>
      <c r="L520" s="1">
        <f>Estação!L691</f>
        <v>29.6</v>
      </c>
      <c r="M520" s="1">
        <f>Estação!M691</f>
        <v>67.2</v>
      </c>
      <c r="N520" s="1">
        <f>Estação!N691</f>
        <v>1009.5</v>
      </c>
      <c r="O520" s="1">
        <f>Estação!O691</f>
        <v>667</v>
      </c>
      <c r="P520" s="1">
        <f>Estação!P691</f>
        <v>4.2699999999999996</v>
      </c>
      <c r="Q520" s="1">
        <f>Estação!Q691</f>
        <v>64.42</v>
      </c>
      <c r="R520" s="1">
        <f>Estação!R691</f>
        <v>0</v>
      </c>
    </row>
    <row r="521" spans="1:18">
      <c r="A521" s="22">
        <v>44126.625023148146</v>
      </c>
      <c r="B521" s="1">
        <f>Estação!C692</f>
        <v>26.3</v>
      </c>
      <c r="C521" s="1">
        <v>36</v>
      </c>
      <c r="D521" s="1">
        <f>Estação!D692</f>
        <v>19.52</v>
      </c>
      <c r="E521" s="1">
        <f>Estação!E692</f>
        <v>0.3</v>
      </c>
      <c r="F521" s="1">
        <f>Estação!F692</f>
        <v>2.2200000000000002</v>
      </c>
      <c r="G521" s="1">
        <f>Estação!G692</f>
        <v>1.87</v>
      </c>
      <c r="H521" s="1">
        <f>Estação!H692</f>
        <v>4.09</v>
      </c>
      <c r="I521" s="1">
        <f>Estação!I692</f>
        <v>2.61</v>
      </c>
      <c r="J521" s="1">
        <f>Estação!J692</f>
        <v>12</v>
      </c>
      <c r="K521" s="106"/>
      <c r="L521" s="1">
        <f>Estação!L692</f>
        <v>29.4</v>
      </c>
      <c r="M521" s="1">
        <f>Estação!M692</f>
        <v>67.8</v>
      </c>
      <c r="N521" s="1">
        <f>Estação!N692</f>
        <v>1009.2</v>
      </c>
      <c r="O521" s="1">
        <f>Estação!O692</f>
        <v>532</v>
      </c>
      <c r="P521" s="1">
        <f>Estação!P692</f>
        <v>4.46</v>
      </c>
      <c r="Q521" s="1">
        <f>Estação!Q692</f>
        <v>63.19</v>
      </c>
      <c r="R521" s="1">
        <f>Estação!R692</f>
        <v>0</v>
      </c>
    </row>
    <row r="522" spans="1:18">
      <c r="A522" s="22">
        <v>44126.666689814818</v>
      </c>
      <c r="B522" s="1">
        <f>Estação!C693</f>
        <v>26.4</v>
      </c>
      <c r="C522" s="1">
        <v>36</v>
      </c>
      <c r="D522" s="1">
        <f>Estação!D693</f>
        <v>19.489999999999998</v>
      </c>
      <c r="E522" s="1">
        <f>Estação!E693</f>
        <v>0.28999999999999998</v>
      </c>
      <c r="F522" s="1">
        <f>Estação!F693</f>
        <v>2.2000000000000002</v>
      </c>
      <c r="G522" s="1">
        <f>Estação!G693</f>
        <v>1.71</v>
      </c>
      <c r="H522" s="1">
        <f>Estação!H693</f>
        <v>3.91</v>
      </c>
      <c r="I522" s="1">
        <f>Estação!I693</f>
        <v>2.68</v>
      </c>
      <c r="J522" s="1">
        <f>Estação!J693</f>
        <v>16</v>
      </c>
      <c r="K522" s="106"/>
      <c r="L522" s="1">
        <f>Estação!L693</f>
        <v>29</v>
      </c>
      <c r="M522" s="1">
        <f>Estação!M693</f>
        <v>68.900000000000006</v>
      </c>
      <c r="N522" s="1">
        <f>Estação!N693</f>
        <v>1009</v>
      </c>
      <c r="O522" s="1">
        <f>Estação!O693</f>
        <v>375</v>
      </c>
      <c r="P522" s="1">
        <f>Estação!P693</f>
        <v>4.8</v>
      </c>
      <c r="Q522" s="1">
        <f>Estação!Q693</f>
        <v>55.36</v>
      </c>
      <c r="R522" s="1">
        <f>Estação!R693</f>
        <v>0</v>
      </c>
    </row>
    <row r="523" spans="1:18">
      <c r="A523" s="22">
        <v>44126.708356481482</v>
      </c>
      <c r="B523" s="1">
        <f>Estação!C694</f>
        <v>26.5</v>
      </c>
      <c r="C523" s="1">
        <v>36</v>
      </c>
      <c r="D523" s="1">
        <f>Estação!D694</f>
        <v>18.59</v>
      </c>
      <c r="E523" s="1">
        <f>Estação!E694</f>
        <v>0.3</v>
      </c>
      <c r="F523" s="1">
        <f>Estação!F694</f>
        <v>1.98</v>
      </c>
      <c r="G523" s="1">
        <f>Estação!G694</f>
        <v>2.4300000000000002</v>
      </c>
      <c r="H523" s="1">
        <f>Estação!H694</f>
        <v>4.41</v>
      </c>
      <c r="I523" s="1">
        <f>Estação!I694</f>
        <v>2.72</v>
      </c>
      <c r="J523" s="1">
        <f>Estação!J694</f>
        <v>20</v>
      </c>
      <c r="K523" s="106"/>
      <c r="L523" s="1">
        <f>Estação!L694</f>
        <v>28.2</v>
      </c>
      <c r="M523" s="1">
        <f>Estação!M694</f>
        <v>73.7</v>
      </c>
      <c r="N523" s="1">
        <f>Estação!N694</f>
        <v>1009.3</v>
      </c>
      <c r="O523" s="1">
        <f>Estação!O694</f>
        <v>79</v>
      </c>
      <c r="P523" s="1">
        <f>Estação!P694</f>
        <v>4.5199999999999996</v>
      </c>
      <c r="Q523" s="1">
        <f>Estação!Q694</f>
        <v>49.05</v>
      </c>
      <c r="R523" s="1">
        <f>Estação!R694</f>
        <v>0</v>
      </c>
    </row>
    <row r="524" spans="1:18">
      <c r="A524" s="22">
        <v>44126.750023148146</v>
      </c>
      <c r="B524" s="1">
        <f>Estação!C695</f>
        <v>26.3</v>
      </c>
      <c r="C524" s="1">
        <v>36</v>
      </c>
      <c r="D524" s="1">
        <f>Estação!D695</f>
        <v>13.9</v>
      </c>
      <c r="E524" s="1">
        <f>Estação!E695</f>
        <v>0.47</v>
      </c>
      <c r="F524" s="1">
        <f>Estação!F695</f>
        <v>3.23</v>
      </c>
      <c r="G524" s="1">
        <f>Estação!G695</f>
        <v>6.01</v>
      </c>
      <c r="H524" s="1">
        <f>Estação!H695</f>
        <v>9.25</v>
      </c>
      <c r="I524" s="1">
        <f>Estação!I695</f>
        <v>2.59</v>
      </c>
      <c r="J524" s="1">
        <f>Estação!J695</f>
        <v>25</v>
      </c>
      <c r="K524" s="106"/>
      <c r="L524" s="1">
        <f>Estação!L695</f>
        <v>27.7</v>
      </c>
      <c r="M524" s="1">
        <f>Estação!M695</f>
        <v>75.099999999999994</v>
      </c>
      <c r="N524" s="1">
        <f>Estação!N695</f>
        <v>1009.8</v>
      </c>
      <c r="O524" s="1">
        <f>Estação!O695</f>
        <v>7</v>
      </c>
      <c r="P524" s="1">
        <f>Estação!P695</f>
        <v>2.86</v>
      </c>
      <c r="Q524" s="1">
        <f>Estação!Q695</f>
        <v>49.2</v>
      </c>
      <c r="R524" s="1">
        <f>Estação!R695</f>
        <v>0</v>
      </c>
    </row>
    <row r="525" spans="1:18">
      <c r="A525" s="22">
        <v>44126.791689814818</v>
      </c>
      <c r="B525" s="1">
        <f>Estação!C696</f>
        <v>26.5</v>
      </c>
      <c r="C525" s="1">
        <v>36</v>
      </c>
      <c r="D525" s="1">
        <f>Estação!D696</f>
        <v>12.76</v>
      </c>
      <c r="E525" s="1">
        <f>Estação!E696</f>
        <v>0.37</v>
      </c>
      <c r="F525" s="1">
        <f>Estação!F696</f>
        <v>2.04</v>
      </c>
      <c r="G525" s="1">
        <f>Estação!G696</f>
        <v>6.99</v>
      </c>
      <c r="H525" s="1">
        <f>Estação!H696</f>
        <v>9.0299999999999994</v>
      </c>
      <c r="I525" s="1">
        <f>Estação!I696</f>
        <v>3.08</v>
      </c>
      <c r="J525" s="1">
        <f>Estação!J696</f>
        <v>20</v>
      </c>
      <c r="K525" s="106"/>
      <c r="L525" s="1">
        <f>Estação!L696</f>
        <v>27.4</v>
      </c>
      <c r="M525" s="1">
        <f>Estação!M696</f>
        <v>76.2</v>
      </c>
      <c r="N525" s="1">
        <f>Estação!N696</f>
        <v>1010.4</v>
      </c>
      <c r="O525" s="1">
        <f>Estação!O696</f>
        <v>2</v>
      </c>
      <c r="P525" s="1">
        <f>Estação!P696</f>
        <v>2.46</v>
      </c>
      <c r="Q525" s="1">
        <f>Estação!Q696</f>
        <v>53.41</v>
      </c>
      <c r="R525" s="1">
        <f>Estação!R696</f>
        <v>0</v>
      </c>
    </row>
    <row r="526" spans="1:18">
      <c r="A526" s="22">
        <v>44126.833356481482</v>
      </c>
      <c r="B526" s="1">
        <f>Estação!C697</f>
        <v>26.5</v>
      </c>
      <c r="C526" s="1">
        <v>36</v>
      </c>
      <c r="D526" s="1">
        <f>Estação!D697</f>
        <v>15.87</v>
      </c>
      <c r="E526" s="1">
        <f>Estação!E697</f>
        <v>0.33</v>
      </c>
      <c r="F526" s="1">
        <f>Estação!F697</f>
        <v>1.61</v>
      </c>
      <c r="G526" s="1">
        <f>Estação!G697</f>
        <v>4.96</v>
      </c>
      <c r="H526" s="1">
        <f>Estação!H697</f>
        <v>6.56</v>
      </c>
      <c r="I526" s="1">
        <f>Estação!I697</f>
        <v>2.98</v>
      </c>
      <c r="J526" s="1">
        <f>Estação!J697</f>
        <v>23</v>
      </c>
      <c r="K526" s="106"/>
      <c r="L526" s="1">
        <f>Estação!L697</f>
        <v>27.2</v>
      </c>
      <c r="M526" s="1">
        <f>Estação!M697</f>
        <v>77.2</v>
      </c>
      <c r="N526" s="1">
        <f>Estação!N697</f>
        <v>1011.1</v>
      </c>
      <c r="O526" s="1">
        <f>Estação!O697</f>
        <v>2</v>
      </c>
      <c r="P526" s="1">
        <f>Estação!P697</f>
        <v>2.99</v>
      </c>
      <c r="Q526" s="1">
        <f>Estação!Q697</f>
        <v>44.69</v>
      </c>
      <c r="R526" s="1">
        <f>Estação!R697</f>
        <v>0</v>
      </c>
    </row>
    <row r="527" spans="1:18">
      <c r="A527" s="22">
        <v>44126.875023148146</v>
      </c>
      <c r="B527" s="1">
        <f>Estação!C698</f>
        <v>26.6</v>
      </c>
      <c r="C527" s="1">
        <v>36</v>
      </c>
      <c r="D527" s="1">
        <f>Estação!D698</f>
        <v>16.64</v>
      </c>
      <c r="E527" s="1">
        <f>Estação!E698</f>
        <v>0.32</v>
      </c>
      <c r="F527" s="1">
        <f>Estação!F698</f>
        <v>1.32</v>
      </c>
      <c r="G527" s="1">
        <f>Estação!G698</f>
        <v>3.11</v>
      </c>
      <c r="H527" s="1">
        <f>Estação!H698</f>
        <v>4.43</v>
      </c>
      <c r="I527" s="1">
        <f>Estação!I698</f>
        <v>2.91</v>
      </c>
      <c r="J527" s="1">
        <f>Estação!J698</f>
        <v>19</v>
      </c>
      <c r="K527" s="106"/>
      <c r="L527" s="1">
        <f>Estação!L698</f>
        <v>27</v>
      </c>
      <c r="M527" s="1">
        <f>Estação!M698</f>
        <v>77.599999999999994</v>
      </c>
      <c r="N527" s="1">
        <f>Estação!N698</f>
        <v>1011.8</v>
      </c>
      <c r="O527" s="1">
        <f>Estação!O698</f>
        <v>2</v>
      </c>
      <c r="P527" s="1">
        <f>Estação!P698</f>
        <v>2.3199999999999998</v>
      </c>
      <c r="Q527" s="1">
        <f>Estação!Q698</f>
        <v>52.42</v>
      </c>
      <c r="R527" s="1">
        <f>Estação!R698</f>
        <v>0</v>
      </c>
    </row>
    <row r="528" spans="1:18">
      <c r="A528" s="22">
        <v>44126.916689814818</v>
      </c>
      <c r="B528" s="1">
        <f>Estação!C699</f>
        <v>26.7</v>
      </c>
      <c r="C528" s="1">
        <v>36</v>
      </c>
      <c r="D528" s="1">
        <f>Estação!D699</f>
        <v>15.76</v>
      </c>
      <c r="E528" s="1">
        <f>Estação!E699</f>
        <v>0.34</v>
      </c>
      <c r="F528" s="1">
        <f>Estação!F699</f>
        <v>1.22</v>
      </c>
      <c r="G528" s="1">
        <f>Estação!G699</f>
        <v>4.17</v>
      </c>
      <c r="H528" s="1">
        <f>Estação!H699</f>
        <v>5.39</v>
      </c>
      <c r="I528" s="1">
        <f>Estação!I699</f>
        <v>2.97</v>
      </c>
      <c r="J528" s="1">
        <f>Estação!J699</f>
        <v>19</v>
      </c>
      <c r="K528" s="106"/>
      <c r="L528" s="1">
        <f>Estação!L699</f>
        <v>26.9</v>
      </c>
      <c r="M528" s="1">
        <f>Estação!M699</f>
        <v>78.400000000000006</v>
      </c>
      <c r="N528" s="1">
        <f>Estação!N699</f>
        <v>1011.9</v>
      </c>
      <c r="O528" s="1">
        <f>Estação!O699</f>
        <v>2</v>
      </c>
      <c r="P528" s="1">
        <f>Estação!P699</f>
        <v>2.5499999999999998</v>
      </c>
      <c r="Q528" s="1">
        <f>Estação!Q699</f>
        <v>56.31</v>
      </c>
      <c r="R528" s="1">
        <f>Estação!R699</f>
        <v>0</v>
      </c>
    </row>
    <row r="529" spans="1:18">
      <c r="A529" s="22">
        <v>44126.958356481482</v>
      </c>
      <c r="B529" s="1">
        <f>Estação!C700</f>
        <v>26.6</v>
      </c>
      <c r="C529" s="1">
        <v>36</v>
      </c>
      <c r="D529" s="1">
        <f>Estação!D700</f>
        <v>16.91</v>
      </c>
      <c r="E529" s="1">
        <f>Estação!E700</f>
        <v>0.32</v>
      </c>
      <c r="F529" s="1">
        <f>Estação!F700</f>
        <v>1.22</v>
      </c>
      <c r="G529" s="1">
        <f>Estação!G700</f>
        <v>2.7</v>
      </c>
      <c r="H529" s="1">
        <f>Estação!H700</f>
        <v>3.92</v>
      </c>
      <c r="I529" s="1">
        <f>Estação!I700</f>
        <v>3.66</v>
      </c>
      <c r="J529" s="1">
        <f>Estação!J700</f>
        <v>16</v>
      </c>
      <c r="K529" s="106"/>
      <c r="L529" s="1">
        <f>Estação!L700</f>
        <v>26.8</v>
      </c>
      <c r="M529" s="1">
        <f>Estação!M700</f>
        <v>80.099999999999994</v>
      </c>
      <c r="N529" s="1">
        <f>Estação!N700</f>
        <v>1011.6</v>
      </c>
      <c r="O529" s="1">
        <f>Estação!O700</f>
        <v>2</v>
      </c>
      <c r="P529" s="1">
        <f>Estação!P700</f>
        <v>2.81</v>
      </c>
      <c r="Q529" s="1">
        <f>Estação!Q700</f>
        <v>56.95</v>
      </c>
      <c r="R529" s="1">
        <f>Estação!R700</f>
        <v>0</v>
      </c>
    </row>
    <row r="530" spans="1:18">
      <c r="A530" s="22">
        <v>44127.000023148146</v>
      </c>
      <c r="B530" s="1">
        <f>Estação!C709</f>
        <v>26.6</v>
      </c>
      <c r="C530" s="1">
        <v>36</v>
      </c>
      <c r="D530" s="1">
        <f>Estação!D709</f>
        <v>17.23</v>
      </c>
      <c r="E530" s="1">
        <f>Estação!E709</f>
        <v>0.3</v>
      </c>
      <c r="F530" s="1">
        <f>Estação!F709</f>
        <v>1.1599999999999999</v>
      </c>
      <c r="G530" s="1">
        <f>Estação!G709</f>
        <v>1.89</v>
      </c>
      <c r="H530" s="1">
        <f>Estação!H709</f>
        <v>3.05</v>
      </c>
      <c r="I530" s="1">
        <f>Estação!I709</f>
        <v>3.36</v>
      </c>
      <c r="J530" s="1">
        <f>Estação!J709</f>
        <v>19</v>
      </c>
      <c r="K530" s="106"/>
      <c r="L530" s="1">
        <f>Estação!L709</f>
        <v>26.8</v>
      </c>
      <c r="M530" s="1">
        <f>Estação!M709</f>
        <v>78.7</v>
      </c>
      <c r="N530" s="1">
        <f>Estação!N709</f>
        <v>1010.9</v>
      </c>
      <c r="O530" s="1">
        <f>Estação!O709</f>
        <v>2</v>
      </c>
      <c r="P530" s="1">
        <f>Estação!P709</f>
        <v>3</v>
      </c>
      <c r="Q530" s="1">
        <f>Estação!Q709</f>
        <v>55.32</v>
      </c>
      <c r="R530" s="1">
        <f>Estação!R709</f>
        <v>0</v>
      </c>
    </row>
    <row r="531" spans="1:18">
      <c r="A531" s="22">
        <v>44127.041689814818</v>
      </c>
      <c r="B531" s="1">
        <f>Estação!C710</f>
        <v>26.6</v>
      </c>
      <c r="C531" s="1">
        <v>36</v>
      </c>
      <c r="D531" s="1">
        <f>Estação!D710</f>
        <v>18.510000000000002</v>
      </c>
      <c r="E531" s="1">
        <f>Estação!E710</f>
        <v>0.28000000000000003</v>
      </c>
      <c r="F531" s="1">
        <f>Estação!F710</f>
        <v>1.07</v>
      </c>
      <c r="G531" s="1">
        <f>Estação!G710</f>
        <v>1.4</v>
      </c>
      <c r="H531" s="1">
        <f>Estação!H710</f>
        <v>2.4700000000000002</v>
      </c>
      <c r="I531" s="1">
        <f>Estação!I710</f>
        <v>2.0099999999999998</v>
      </c>
      <c r="J531" s="1">
        <f>Estação!J710</f>
        <v>17</v>
      </c>
      <c r="K531" s="106"/>
      <c r="L531" s="1">
        <f>Estação!L710</f>
        <v>26.8</v>
      </c>
      <c r="M531" s="1">
        <f>Estação!M710</f>
        <v>78.900000000000006</v>
      </c>
      <c r="N531" s="1">
        <f>Estação!N710</f>
        <v>1010.3</v>
      </c>
      <c r="O531" s="1">
        <f>Estação!O710</f>
        <v>3</v>
      </c>
      <c r="P531" s="1">
        <f>Estação!P710</f>
        <v>2.75</v>
      </c>
      <c r="Q531" s="1">
        <f>Estação!Q710</f>
        <v>54.34</v>
      </c>
      <c r="R531" s="1">
        <f>Estação!R710</f>
        <v>0</v>
      </c>
    </row>
    <row r="532" spans="1:18">
      <c r="A532" s="22">
        <v>44127.083356481482</v>
      </c>
      <c r="B532" s="1">
        <f>Estação!C711</f>
        <v>26.6</v>
      </c>
      <c r="C532" s="1">
        <v>36</v>
      </c>
      <c r="D532" s="1">
        <f>Estação!D711</f>
        <v>18.75</v>
      </c>
      <c r="E532" s="1">
        <f>Estação!E711</f>
        <v>0.28000000000000003</v>
      </c>
      <c r="F532" s="1">
        <f>Estação!F711</f>
        <v>1.1299999999999999</v>
      </c>
      <c r="G532" s="1">
        <f>Estação!G711</f>
        <v>0.8</v>
      </c>
      <c r="H532" s="1">
        <f>Estação!H711</f>
        <v>1.93</v>
      </c>
      <c r="I532" s="1">
        <f>Estação!I711</f>
        <v>1.65</v>
      </c>
      <c r="J532" s="1">
        <f>Estação!J711</f>
        <v>16</v>
      </c>
      <c r="K532" s="106"/>
      <c r="L532" s="1">
        <f>Estação!L711</f>
        <v>26.8</v>
      </c>
      <c r="M532" s="1">
        <f>Estação!M711</f>
        <v>78.3</v>
      </c>
      <c r="N532" s="1">
        <f>Estação!N711</f>
        <v>1010.1</v>
      </c>
      <c r="O532" s="1">
        <f>Estação!O711</f>
        <v>3</v>
      </c>
      <c r="P532" s="1">
        <f>Estação!P711</f>
        <v>2.95</v>
      </c>
      <c r="Q532" s="1">
        <f>Estação!Q711</f>
        <v>59.04</v>
      </c>
      <c r="R532" s="1">
        <f>Estação!R711</f>
        <v>0</v>
      </c>
    </row>
    <row r="533" spans="1:18">
      <c r="A533" s="22">
        <v>44127.125023148146</v>
      </c>
      <c r="B533" s="1">
        <f>Estação!C712</f>
        <v>26.6</v>
      </c>
      <c r="C533" s="1">
        <v>36</v>
      </c>
      <c r="D533" s="1">
        <f>Estação!D712</f>
        <v>18.82</v>
      </c>
      <c r="E533" s="1">
        <f>Estação!E712</f>
        <v>0.28000000000000003</v>
      </c>
      <c r="F533" s="1">
        <f>Estação!F712</f>
        <v>1.25</v>
      </c>
      <c r="G533" s="1">
        <f>Estação!G712</f>
        <v>0.71</v>
      </c>
      <c r="H533" s="1">
        <f>Estação!H712</f>
        <v>1.97</v>
      </c>
      <c r="I533" s="1">
        <f>Estação!I712</f>
        <v>2.17</v>
      </c>
      <c r="J533" s="1">
        <f>Estação!J712</f>
        <v>15</v>
      </c>
      <c r="K533" s="106"/>
      <c r="L533" s="1">
        <f>Estação!L712</f>
        <v>26.7</v>
      </c>
      <c r="M533" s="1">
        <f>Estação!M712</f>
        <v>78.400000000000006</v>
      </c>
      <c r="N533" s="1">
        <f>Estação!N712</f>
        <v>1009.7</v>
      </c>
      <c r="O533" s="1">
        <f>Estação!O712</f>
        <v>2</v>
      </c>
      <c r="P533" s="1">
        <f>Estação!P712</f>
        <v>2.89</v>
      </c>
      <c r="Q533" s="1">
        <f>Estação!Q712</f>
        <v>60.6</v>
      </c>
      <c r="R533" s="1">
        <f>Estação!R712</f>
        <v>0</v>
      </c>
    </row>
    <row r="534" spans="1:18">
      <c r="A534" s="22">
        <v>44127.166689814818</v>
      </c>
      <c r="B534" s="1">
        <f>Estação!C713</f>
        <v>26.5</v>
      </c>
      <c r="C534" s="1">
        <v>36</v>
      </c>
      <c r="D534" s="1">
        <f>Estação!D713</f>
        <v>18.850000000000001</v>
      </c>
      <c r="E534" s="1">
        <f>Estação!E713</f>
        <v>0.27</v>
      </c>
      <c r="F534" s="1">
        <f>Estação!F713</f>
        <v>0.95</v>
      </c>
      <c r="G534" s="1">
        <f>Estação!G713</f>
        <v>0.71</v>
      </c>
      <c r="H534" s="1">
        <f>Estação!H713</f>
        <v>1.66</v>
      </c>
      <c r="I534" s="1">
        <f>Estação!I713</f>
        <v>2.46</v>
      </c>
      <c r="J534" s="1">
        <f>Estação!J713</f>
        <v>10</v>
      </c>
      <c r="K534" s="106"/>
      <c r="L534" s="1">
        <f>Estação!L713</f>
        <v>26.6</v>
      </c>
      <c r="M534" s="1">
        <f>Estação!M713</f>
        <v>78.099999999999994</v>
      </c>
      <c r="N534" s="1">
        <f>Estação!N713</f>
        <v>1009.7</v>
      </c>
      <c r="O534" s="1">
        <f>Estação!O713</f>
        <v>2</v>
      </c>
      <c r="P534" s="1">
        <f>Estação!P713</f>
        <v>2.72</v>
      </c>
      <c r="Q534" s="1">
        <f>Estação!Q713</f>
        <v>67.95</v>
      </c>
      <c r="R534" s="1">
        <f>Estação!R713</f>
        <v>0</v>
      </c>
    </row>
    <row r="535" spans="1:18">
      <c r="A535" s="22">
        <v>44127.208356481482</v>
      </c>
      <c r="B535" s="1">
        <f>Estação!C714</f>
        <v>26.6</v>
      </c>
      <c r="C535" s="1">
        <v>36</v>
      </c>
      <c r="D535" s="1">
        <f>Estação!D714</f>
        <v>18.2</v>
      </c>
      <c r="E535" s="1">
        <f>Estação!E714</f>
        <v>0.27</v>
      </c>
      <c r="F535" s="1">
        <f>Estação!F714</f>
        <v>1.0900000000000001</v>
      </c>
      <c r="G535" s="1">
        <f>Estação!G714</f>
        <v>1.24</v>
      </c>
      <c r="H535" s="1">
        <f>Estação!H714</f>
        <v>2.3199999999999998</v>
      </c>
      <c r="I535" s="1">
        <f>Estação!I714</f>
        <v>2.2200000000000002</v>
      </c>
      <c r="J535" s="1">
        <f>Estação!J714</f>
        <v>16</v>
      </c>
      <c r="K535" s="106"/>
      <c r="L535" s="1">
        <f>Estação!L714</f>
        <v>26.4</v>
      </c>
      <c r="M535" s="1">
        <f>Estação!M714</f>
        <v>78.7</v>
      </c>
      <c r="N535" s="1">
        <f>Estação!N714</f>
        <v>1010</v>
      </c>
      <c r="O535" s="1">
        <f>Estação!O714</f>
        <v>2</v>
      </c>
      <c r="P535" s="1">
        <f>Estação!P714</f>
        <v>2.0499999999999998</v>
      </c>
      <c r="Q535" s="1">
        <f>Estação!Q714</f>
        <v>71.69</v>
      </c>
      <c r="R535" s="1">
        <f>Estação!R714</f>
        <v>0</v>
      </c>
    </row>
    <row r="536" spans="1:18">
      <c r="A536" s="22">
        <v>44127.250023148146</v>
      </c>
      <c r="B536" s="1">
        <f>Estação!C715</f>
        <v>26.5</v>
      </c>
      <c r="C536" s="1">
        <v>36</v>
      </c>
      <c r="D536" s="1">
        <f>Estação!D715</f>
        <v>17.07</v>
      </c>
      <c r="E536" s="1">
        <f>Estação!E715</f>
        <v>0.3</v>
      </c>
      <c r="F536" s="1">
        <f>Estação!F715</f>
        <v>1.24</v>
      </c>
      <c r="G536" s="1">
        <f>Estação!G715</f>
        <v>2.2999999999999998</v>
      </c>
      <c r="H536" s="1">
        <f>Estação!H715</f>
        <v>3.53</v>
      </c>
      <c r="I536" s="1">
        <f>Estação!I715</f>
        <v>2.33</v>
      </c>
      <c r="J536" s="1">
        <f>Estação!J715</f>
        <v>15</v>
      </c>
      <c r="K536" s="106"/>
      <c r="L536" s="1">
        <f>Estação!L715</f>
        <v>26.7</v>
      </c>
      <c r="M536" s="1">
        <f>Estação!M715</f>
        <v>79.8</v>
      </c>
      <c r="N536" s="1">
        <f>Estação!N715</f>
        <v>1010.4</v>
      </c>
      <c r="O536" s="1">
        <f>Estação!O715</f>
        <v>25</v>
      </c>
      <c r="P536" s="1">
        <f>Estação!P715</f>
        <v>2.4300000000000002</v>
      </c>
      <c r="Q536" s="1">
        <f>Estação!Q715</f>
        <v>81.86</v>
      </c>
      <c r="R536" s="1">
        <f>Estação!R715</f>
        <v>0</v>
      </c>
    </row>
    <row r="537" spans="1:18">
      <c r="A537" s="22">
        <v>44127.291689814818</v>
      </c>
      <c r="B537" s="1">
        <f>Estação!C716</f>
        <v>26.4</v>
      </c>
      <c r="C537" s="1">
        <v>36</v>
      </c>
      <c r="D537" s="1">
        <f>Estação!D716</f>
        <v>15.52</v>
      </c>
      <c r="E537" s="1">
        <f>Estação!E716</f>
        <v>0.34</v>
      </c>
      <c r="F537" s="1">
        <f>Estação!F716</f>
        <v>2.76</v>
      </c>
      <c r="G537" s="1">
        <f>Estação!G716</f>
        <v>4.08</v>
      </c>
      <c r="H537" s="1">
        <f>Estação!H716</f>
        <v>6.84</v>
      </c>
      <c r="I537" s="1">
        <f>Estação!I716</f>
        <v>1.68</v>
      </c>
      <c r="J537" s="1">
        <f>Estação!J716</f>
        <v>20</v>
      </c>
      <c r="K537" s="106"/>
      <c r="L537" s="1">
        <f>Estação!L716</f>
        <v>27.2</v>
      </c>
      <c r="M537" s="1">
        <f>Estação!M716</f>
        <v>77.599999999999994</v>
      </c>
      <c r="N537" s="1">
        <f>Estação!N716</f>
        <v>1010.9</v>
      </c>
      <c r="O537" s="1">
        <f>Estação!O716</f>
        <v>160</v>
      </c>
      <c r="P537" s="1">
        <f>Estação!P716</f>
        <v>3</v>
      </c>
      <c r="Q537" s="1">
        <f>Estação!Q716</f>
        <v>88.68</v>
      </c>
      <c r="R537" s="1">
        <f>Estação!R716</f>
        <v>0</v>
      </c>
    </row>
    <row r="538" spans="1:18">
      <c r="A538" s="22">
        <v>44127.333356481482</v>
      </c>
      <c r="B538" s="1">
        <f>Estação!C717</f>
        <v>26</v>
      </c>
      <c r="C538" s="1">
        <v>36</v>
      </c>
      <c r="D538" s="1">
        <f>Estação!D717</f>
        <v>18.96</v>
      </c>
      <c r="E538" s="1">
        <f>Estação!E717</f>
        <v>0.35</v>
      </c>
      <c r="F538" s="1">
        <f>Estação!F717</f>
        <v>2.72</v>
      </c>
      <c r="G538" s="1">
        <f>Estação!G717</f>
        <v>3.1</v>
      </c>
      <c r="H538" s="1">
        <f>Estação!H717</f>
        <v>5.82</v>
      </c>
      <c r="I538" s="1">
        <f>Estação!I717</f>
        <v>1.69</v>
      </c>
      <c r="J538" s="1">
        <f>Estação!J717</f>
        <v>21</v>
      </c>
      <c r="K538" s="106"/>
      <c r="L538" s="1">
        <f>Estação!L717</f>
        <v>28.3</v>
      </c>
      <c r="M538" s="1">
        <f>Estação!M717</f>
        <v>69.8</v>
      </c>
      <c r="N538" s="1">
        <f>Estação!N717</f>
        <v>1011.4</v>
      </c>
      <c r="O538" s="1">
        <f>Estação!O717</f>
        <v>399</v>
      </c>
      <c r="P538" s="1">
        <f>Estação!P717</f>
        <v>4.1500000000000004</v>
      </c>
      <c r="Q538" s="1">
        <f>Estação!Q717</f>
        <v>74.23</v>
      </c>
      <c r="R538" s="1">
        <f>Estação!R717</f>
        <v>0</v>
      </c>
    </row>
    <row r="539" spans="1:18">
      <c r="A539" s="22">
        <v>44127.375023148146</v>
      </c>
      <c r="B539" s="1">
        <f>Estação!C718</f>
        <v>26.2</v>
      </c>
      <c r="C539" s="1">
        <v>36</v>
      </c>
      <c r="D539" s="1">
        <f>Estação!D718</f>
        <v>18.260000000000002</v>
      </c>
      <c r="E539" s="1">
        <f>Estação!E718</f>
        <v>0.35</v>
      </c>
      <c r="F539" s="1">
        <f>Estação!F718</f>
        <v>2.79</v>
      </c>
      <c r="G539" s="1">
        <f>Estação!G718</f>
        <v>2.95</v>
      </c>
      <c r="H539" s="1">
        <f>Estação!H718</f>
        <v>5.74</v>
      </c>
      <c r="I539" s="1">
        <f>Estação!I718</f>
        <v>1.99</v>
      </c>
      <c r="J539" s="1">
        <f>Estação!J718</f>
        <v>14</v>
      </c>
      <c r="K539" s="106"/>
      <c r="L539" s="1">
        <f>Estação!L718</f>
        <v>27.9</v>
      </c>
      <c r="M539" s="1">
        <f>Estação!M718</f>
        <v>76</v>
      </c>
      <c r="N539" s="1">
        <f>Estação!N718</f>
        <v>1011.7</v>
      </c>
      <c r="O539" s="1">
        <f>Estação!O718</f>
        <v>309</v>
      </c>
      <c r="P539" s="1">
        <f>Estação!P718</f>
        <v>4.09</v>
      </c>
      <c r="Q539" s="1">
        <f>Estação!Q718</f>
        <v>73.97</v>
      </c>
      <c r="R539" s="1">
        <f>Estação!R718</f>
        <v>0.2</v>
      </c>
    </row>
    <row r="540" spans="1:18">
      <c r="A540" s="22">
        <v>44127.416689814818</v>
      </c>
      <c r="B540" s="1">
        <f>Estação!C719</f>
        <v>26.3</v>
      </c>
      <c r="C540" s="1">
        <v>36</v>
      </c>
      <c r="D540" s="1">
        <f>Estação!D719</f>
        <v>21.07</v>
      </c>
      <c r="E540" s="1">
        <f>Estação!E719</f>
        <v>0.35</v>
      </c>
      <c r="F540" s="1">
        <f>Estação!F719</f>
        <v>2.91</v>
      </c>
      <c r="G540" s="1">
        <f>Estação!G719</f>
        <v>2.67</v>
      </c>
      <c r="H540" s="1">
        <f>Estação!H719</f>
        <v>5.58</v>
      </c>
      <c r="I540" s="1">
        <f>Estação!I719</f>
        <v>1.85</v>
      </c>
      <c r="J540" s="1">
        <f>Estação!J719</f>
        <v>20</v>
      </c>
      <c r="K540" s="106"/>
      <c r="L540" s="1">
        <f>Estação!L719</f>
        <v>28.9</v>
      </c>
      <c r="M540" s="1">
        <f>Estação!M719</f>
        <v>69.8</v>
      </c>
      <c r="N540" s="1">
        <f>Estação!N719</f>
        <v>1011.7</v>
      </c>
      <c r="O540" s="1">
        <f>Estação!O719</f>
        <v>833</v>
      </c>
      <c r="P540" s="1">
        <f>Estação!P719</f>
        <v>5.01</v>
      </c>
      <c r="Q540" s="1">
        <f>Estação!Q719</f>
        <v>81.239999999999995</v>
      </c>
      <c r="R540" s="1">
        <f>Estação!R719</f>
        <v>0</v>
      </c>
    </row>
    <row r="541" spans="1:18">
      <c r="A541" s="22">
        <v>44127.458356481482</v>
      </c>
      <c r="B541" s="1">
        <f>Estação!C720</f>
        <v>26.2</v>
      </c>
      <c r="C541" s="1">
        <v>36</v>
      </c>
      <c r="D541" s="1">
        <f>Estação!D720</f>
        <v>22.64</v>
      </c>
      <c r="E541" s="1">
        <f>Estação!E720</f>
        <v>0.31</v>
      </c>
      <c r="F541" s="1">
        <f>Estação!F720</f>
        <v>2.2200000000000002</v>
      </c>
      <c r="G541" s="1">
        <f>Estação!G720</f>
        <v>1.88</v>
      </c>
      <c r="H541" s="1">
        <f>Estação!H720</f>
        <v>4.1100000000000003</v>
      </c>
      <c r="I541" s="1">
        <f>Estação!I720</f>
        <v>1.78</v>
      </c>
      <c r="J541" s="1">
        <f>Estação!J720</f>
        <v>12</v>
      </c>
      <c r="K541" s="106"/>
      <c r="L541" s="1">
        <f>Estação!L720</f>
        <v>30.4</v>
      </c>
      <c r="M541" s="1">
        <f>Estação!M720</f>
        <v>59.7</v>
      </c>
      <c r="N541" s="1">
        <f>Estação!N720</f>
        <v>1011.2</v>
      </c>
      <c r="O541" s="1">
        <f>Estação!O720</f>
        <v>1078</v>
      </c>
      <c r="P541" s="1">
        <f>Estação!P720</f>
        <v>4.95</v>
      </c>
      <c r="Q541" s="1">
        <f>Estação!Q720</f>
        <v>75.59</v>
      </c>
      <c r="R541" s="1">
        <f>Estação!R720</f>
        <v>0</v>
      </c>
    </row>
    <row r="542" spans="1:18">
      <c r="A542" s="22">
        <v>44127.500023148146</v>
      </c>
      <c r="B542" s="1">
        <f>Estação!C721</f>
        <v>26.9</v>
      </c>
      <c r="C542" s="1">
        <v>36</v>
      </c>
      <c r="D542" s="1">
        <f>Estação!D721</f>
        <v>21.46</v>
      </c>
      <c r="E542" s="1">
        <f>Estação!E721</f>
        <v>0.31</v>
      </c>
      <c r="F542" s="1">
        <f>Estação!F721</f>
        <v>2.66</v>
      </c>
      <c r="G542" s="1">
        <f>Estação!G721</f>
        <v>1.87</v>
      </c>
      <c r="H542" s="1">
        <f>Estação!H721</f>
        <v>4.53</v>
      </c>
      <c r="I542" s="1">
        <f>Estação!I721</f>
        <v>1.64</v>
      </c>
      <c r="J542" s="1">
        <f>Estação!J721</f>
        <v>11</v>
      </c>
      <c r="K542" s="106"/>
      <c r="L542" s="1">
        <f>Estação!L721</f>
        <v>30.5</v>
      </c>
      <c r="M542" s="1">
        <f>Estação!M721</f>
        <v>59.7</v>
      </c>
      <c r="N542" s="1">
        <f>Estação!N721</f>
        <v>1010.5</v>
      </c>
      <c r="O542" s="1">
        <f>Estação!O721</f>
        <v>872</v>
      </c>
      <c r="P542" s="1">
        <f>Estação!P721</f>
        <v>4.8099999999999996</v>
      </c>
      <c r="Q542" s="1">
        <f>Estação!Q721</f>
        <v>62.92</v>
      </c>
      <c r="R542" s="1">
        <f>Estação!R721</f>
        <v>0.2</v>
      </c>
    </row>
    <row r="543" spans="1:18">
      <c r="A543" s="22">
        <v>44127.541689814818</v>
      </c>
      <c r="B543" s="1">
        <f>Estação!C722</f>
        <v>26.5</v>
      </c>
      <c r="C543" s="1">
        <v>36</v>
      </c>
      <c r="D543" s="1">
        <f>Estação!D722</f>
        <v>22.48</v>
      </c>
      <c r="E543" s="1">
        <f>Estação!E722</f>
        <v>0.34</v>
      </c>
      <c r="F543" s="1">
        <f>Estação!F722</f>
        <v>2.7</v>
      </c>
      <c r="G543" s="1">
        <f>Estação!G722</f>
        <v>1.52</v>
      </c>
      <c r="H543" s="1">
        <f>Estação!H722</f>
        <v>4.22</v>
      </c>
      <c r="I543" s="1">
        <f>Estação!I722</f>
        <v>1.75</v>
      </c>
      <c r="J543" s="1">
        <f>Estação!J722</f>
        <v>16</v>
      </c>
      <c r="K543" s="106"/>
      <c r="L543" s="1">
        <f>Estação!L722</f>
        <v>30.2</v>
      </c>
      <c r="M543" s="1">
        <f>Estação!M722</f>
        <v>61</v>
      </c>
      <c r="N543" s="1">
        <f>Estação!N722</f>
        <v>1009.4</v>
      </c>
      <c r="O543" s="1">
        <f>Estação!O722</f>
        <v>840</v>
      </c>
      <c r="P543" s="1">
        <f>Estação!P722</f>
        <v>4.76</v>
      </c>
      <c r="Q543" s="1">
        <f>Estação!Q722</f>
        <v>66.34</v>
      </c>
      <c r="R543" s="1">
        <f>Estação!R722</f>
        <v>0</v>
      </c>
    </row>
    <row r="544" spans="1:18">
      <c r="A544" s="22">
        <v>44127.583356481482</v>
      </c>
      <c r="B544" s="1">
        <f>Estação!C723</f>
        <v>26.7</v>
      </c>
      <c r="C544" s="1">
        <v>36</v>
      </c>
      <c r="D544" s="1">
        <f>Estação!D723</f>
        <v>21.41</v>
      </c>
      <c r="E544" s="1">
        <f>Estação!E723</f>
        <v>0.31</v>
      </c>
      <c r="F544" s="1">
        <f>Estação!F723</f>
        <v>2.38</v>
      </c>
      <c r="G544" s="1">
        <f>Estação!G723</f>
        <v>1.84</v>
      </c>
      <c r="H544" s="1">
        <f>Estação!H723</f>
        <v>4.22</v>
      </c>
      <c r="I544" s="1">
        <f>Estação!I723</f>
        <v>2.0099999999999998</v>
      </c>
      <c r="J544" s="1">
        <f>Estação!J723</f>
        <v>10</v>
      </c>
      <c r="K544" s="106"/>
      <c r="L544" s="1">
        <f>Estação!L723</f>
        <v>30.1</v>
      </c>
      <c r="M544" s="1">
        <f>Estação!M723</f>
        <v>60.8</v>
      </c>
      <c r="N544" s="1">
        <f>Estação!N723</f>
        <v>1008.2</v>
      </c>
      <c r="O544" s="1">
        <f>Estação!O723</f>
        <v>851</v>
      </c>
      <c r="P544" s="1">
        <f>Estação!P723</f>
        <v>4.95</v>
      </c>
      <c r="Q544" s="1">
        <f>Estação!Q723</f>
        <v>64.23</v>
      </c>
      <c r="R544" s="1">
        <f>Estação!R723</f>
        <v>0</v>
      </c>
    </row>
    <row r="545" spans="1:18">
      <c r="A545" s="22">
        <v>44127.625023148146</v>
      </c>
      <c r="B545" s="1">
        <f>Estação!C724</f>
        <v>27.6</v>
      </c>
      <c r="C545" s="1">
        <v>36</v>
      </c>
      <c r="D545" s="1">
        <f>Estação!D724</f>
        <v>21.07</v>
      </c>
      <c r="E545" s="1">
        <f>Estação!E724</f>
        <v>0.3</v>
      </c>
      <c r="F545" s="1">
        <f>Estação!F724</f>
        <v>2.29</v>
      </c>
      <c r="G545" s="1">
        <f>Estação!G724</f>
        <v>1.85</v>
      </c>
      <c r="H545" s="1">
        <f>Estação!H724</f>
        <v>4.1399999999999997</v>
      </c>
      <c r="I545" s="1">
        <f>Estação!I724</f>
        <v>1.59</v>
      </c>
      <c r="J545" s="1">
        <f>Estação!J724</f>
        <v>13</v>
      </c>
      <c r="K545" s="106"/>
      <c r="L545" s="1">
        <f>Estação!L724</f>
        <v>30</v>
      </c>
      <c r="M545" s="1">
        <f>Estação!M724</f>
        <v>62.3</v>
      </c>
      <c r="N545" s="1">
        <f>Estação!N724</f>
        <v>1007.7</v>
      </c>
      <c r="O545" s="1">
        <f>Estação!O724</f>
        <v>641</v>
      </c>
      <c r="P545" s="1">
        <f>Estação!P724</f>
        <v>4.93</v>
      </c>
      <c r="Q545" s="1">
        <f>Estação!Q724</f>
        <v>54.28</v>
      </c>
      <c r="R545" s="1">
        <f>Estação!R724</f>
        <v>0</v>
      </c>
    </row>
    <row r="546" spans="1:18">
      <c r="A546" s="22">
        <v>44127.666689814818</v>
      </c>
      <c r="B546" s="1">
        <f>Estação!C725</f>
        <v>27.7</v>
      </c>
      <c r="C546" s="1">
        <v>36</v>
      </c>
      <c r="D546" s="1">
        <f>Estação!D725</f>
        <v>20.04</v>
      </c>
      <c r="E546" s="1">
        <f>Estação!E725</f>
        <v>0.31</v>
      </c>
      <c r="F546" s="1">
        <f>Estação!F725</f>
        <v>2.12</v>
      </c>
      <c r="G546" s="1">
        <f>Estação!G725</f>
        <v>1.88</v>
      </c>
      <c r="H546" s="1">
        <f>Estação!H725</f>
        <v>4</v>
      </c>
      <c r="I546" s="1">
        <f>Estação!I725</f>
        <v>1.46</v>
      </c>
      <c r="J546" s="1">
        <f>Estação!J725</f>
        <v>11</v>
      </c>
      <c r="K546" s="106"/>
      <c r="L546" s="1">
        <f>Estação!L725</f>
        <v>29.7</v>
      </c>
      <c r="M546" s="1">
        <f>Estação!M725</f>
        <v>64.3</v>
      </c>
      <c r="N546" s="1">
        <f>Estação!N725</f>
        <v>1007.5</v>
      </c>
      <c r="O546" s="1">
        <f>Estação!O725</f>
        <v>395</v>
      </c>
      <c r="P546" s="1">
        <f>Estação!P725</f>
        <v>4.3899999999999997</v>
      </c>
      <c r="Q546" s="1">
        <f>Estação!Q725</f>
        <v>45.62</v>
      </c>
      <c r="R546" s="1">
        <f>Estação!R725</f>
        <v>0</v>
      </c>
    </row>
    <row r="547" spans="1:18">
      <c r="A547" s="22">
        <v>44127.708356481482</v>
      </c>
      <c r="B547" s="1">
        <f>Estação!C726</f>
        <v>27.2</v>
      </c>
      <c r="C547" s="1">
        <v>36</v>
      </c>
      <c r="D547" s="1">
        <f>Estação!D726</f>
        <v>19.36</v>
      </c>
      <c r="E547" s="1">
        <f>Estação!E726</f>
        <v>0.33</v>
      </c>
      <c r="F547" s="1">
        <f>Estação!F726</f>
        <v>2.41</v>
      </c>
      <c r="G547" s="1">
        <f>Estação!G726</f>
        <v>2.46</v>
      </c>
      <c r="H547" s="1">
        <f>Estação!H726</f>
        <v>4.87</v>
      </c>
      <c r="I547" s="1">
        <f>Estação!I726</f>
        <v>1.51</v>
      </c>
      <c r="J547" s="1">
        <f>Estação!J726</f>
        <v>18</v>
      </c>
      <c r="K547" s="106"/>
      <c r="L547" s="1">
        <f>Estação!L726</f>
        <v>28.8</v>
      </c>
      <c r="M547" s="1">
        <f>Estação!M726</f>
        <v>69.8</v>
      </c>
      <c r="N547" s="1">
        <f>Estação!N726</f>
        <v>1007.6</v>
      </c>
      <c r="O547" s="1">
        <f>Estação!O726</f>
        <v>138</v>
      </c>
      <c r="P547" s="1">
        <f>Estação!P726</f>
        <v>4.17</v>
      </c>
      <c r="Q547" s="1">
        <f>Estação!Q726</f>
        <v>40.76</v>
      </c>
      <c r="R547" s="1">
        <f>Estação!R726</f>
        <v>0</v>
      </c>
    </row>
    <row r="548" spans="1:18">
      <c r="A548" s="22">
        <v>44127.750023148146</v>
      </c>
      <c r="B548" s="1">
        <f>Estação!C727</f>
        <v>26.5</v>
      </c>
      <c r="C548" s="1">
        <v>36</v>
      </c>
      <c r="D548" s="1">
        <f>Estação!D727</f>
        <v>17.440000000000001</v>
      </c>
      <c r="E548" s="1">
        <f>Estação!E727</f>
        <v>0.46</v>
      </c>
      <c r="F548" s="1">
        <f>Estação!F727</f>
        <v>2.96</v>
      </c>
      <c r="G548" s="1">
        <f>Estação!G727</f>
        <v>3.92</v>
      </c>
      <c r="H548" s="1">
        <f>Estação!H727</f>
        <v>6.88</v>
      </c>
      <c r="I548" s="1">
        <f>Estação!I727</f>
        <v>1.98</v>
      </c>
      <c r="J548" s="1">
        <f>Estação!J727</f>
        <v>20</v>
      </c>
      <c r="K548" s="106"/>
      <c r="L548" s="1">
        <f>Estação!L727</f>
        <v>27.9</v>
      </c>
      <c r="M548" s="1">
        <f>Estação!M727</f>
        <v>75.7</v>
      </c>
      <c r="N548" s="1">
        <f>Estação!N727</f>
        <v>1008.4</v>
      </c>
      <c r="O548" s="1">
        <f>Estação!O727</f>
        <v>6</v>
      </c>
      <c r="P548" s="1">
        <f>Estação!P727</f>
        <v>3.58</v>
      </c>
      <c r="Q548" s="1">
        <f>Estação!Q727</f>
        <v>42.83</v>
      </c>
      <c r="R548" s="1">
        <f>Estação!R727</f>
        <v>0</v>
      </c>
    </row>
    <row r="549" spans="1:18">
      <c r="A549" s="22">
        <v>44127.791689814818</v>
      </c>
      <c r="B549" s="1">
        <f>Estação!C728</f>
        <v>26.6</v>
      </c>
      <c r="C549" s="1">
        <v>36</v>
      </c>
      <c r="D549" s="1">
        <f>Estação!D728</f>
        <v>16.7</v>
      </c>
      <c r="E549" s="1">
        <f>Estação!E728</f>
        <v>0.34</v>
      </c>
      <c r="F549" s="1">
        <f>Estação!F728</f>
        <v>1.49</v>
      </c>
      <c r="G549" s="1">
        <f>Estação!G728</f>
        <v>3.59</v>
      </c>
      <c r="H549" s="1">
        <f>Estação!H728</f>
        <v>5.08</v>
      </c>
      <c r="I549" s="1">
        <f>Estação!I728</f>
        <v>2.38</v>
      </c>
      <c r="J549" s="1">
        <f>Estação!J728</f>
        <v>20</v>
      </c>
      <c r="K549" s="106"/>
      <c r="L549" s="1">
        <f>Estação!L728</f>
        <v>27.5</v>
      </c>
      <c r="M549" s="1">
        <f>Estação!M728</f>
        <v>78.400000000000006</v>
      </c>
      <c r="N549" s="1">
        <f>Estação!N728</f>
        <v>1009</v>
      </c>
      <c r="O549" s="1">
        <f>Estação!O728</f>
        <v>2</v>
      </c>
      <c r="P549" s="1">
        <f>Estação!P728</f>
        <v>3.2</v>
      </c>
      <c r="Q549" s="1">
        <f>Estação!Q728</f>
        <v>42.37</v>
      </c>
      <c r="R549" s="1">
        <f>Estação!R728</f>
        <v>0</v>
      </c>
    </row>
    <row r="550" spans="1:18">
      <c r="A550" s="22">
        <v>44127.833356481482</v>
      </c>
      <c r="B550" s="1">
        <f>Estação!C729</f>
        <v>26.6</v>
      </c>
      <c r="C550" s="1">
        <v>36</v>
      </c>
      <c r="D550" s="1">
        <f>Estação!D729</f>
        <v>14.36</v>
      </c>
      <c r="E550" s="1">
        <f>Estação!E729</f>
        <v>0.32</v>
      </c>
      <c r="F550" s="1">
        <f>Estação!F729</f>
        <v>1.47</v>
      </c>
      <c r="G550" s="1">
        <f>Estação!G729</f>
        <v>3.59</v>
      </c>
      <c r="H550" s="1">
        <f>Estação!H729</f>
        <v>5.0599999999999996</v>
      </c>
      <c r="I550" s="1">
        <f>Estação!I729</f>
        <v>2.76</v>
      </c>
      <c r="J550" s="1">
        <f>Estação!J729</f>
        <v>18</v>
      </c>
      <c r="K550" s="106"/>
      <c r="L550" s="1">
        <f>Estação!L729</f>
        <v>27.5</v>
      </c>
      <c r="M550" s="1">
        <f>Estação!M729</f>
        <v>77.8</v>
      </c>
      <c r="N550" s="1">
        <f>Estação!N729</f>
        <v>1009.8</v>
      </c>
      <c r="O550" s="1">
        <f>Estação!O729</f>
        <v>2</v>
      </c>
      <c r="P550" s="1">
        <f>Estação!P729</f>
        <v>2.92</v>
      </c>
      <c r="Q550" s="1">
        <f>Estação!Q729</f>
        <v>46.06</v>
      </c>
      <c r="R550" s="1">
        <f>Estação!R729</f>
        <v>0</v>
      </c>
    </row>
    <row r="551" spans="1:18">
      <c r="A551" s="22">
        <v>44127.875023148146</v>
      </c>
      <c r="B551" s="1">
        <f>Estação!C730</f>
        <v>26.6</v>
      </c>
      <c r="C551" s="1">
        <v>36</v>
      </c>
      <c r="D551" s="1">
        <f>Estação!D730</f>
        <v>14.62</v>
      </c>
      <c r="E551" s="1">
        <f>Estação!E730</f>
        <v>0.3</v>
      </c>
      <c r="F551" s="1">
        <f>Estação!F730</f>
        <v>1.37</v>
      </c>
      <c r="G551" s="1">
        <f>Estação!G730</f>
        <v>2.4700000000000002</v>
      </c>
      <c r="H551" s="1">
        <f>Estação!H730</f>
        <v>3.84</v>
      </c>
      <c r="I551" s="1">
        <f>Estação!I730</f>
        <v>2.5099999999999998</v>
      </c>
      <c r="J551" s="1">
        <f>Estação!J730</f>
        <v>14</v>
      </c>
      <c r="K551" s="106"/>
      <c r="L551" s="1">
        <f>Estação!L730</f>
        <v>27.5</v>
      </c>
      <c r="M551" s="1">
        <f>Estação!M730</f>
        <v>78.8</v>
      </c>
      <c r="N551" s="1">
        <f>Estação!N730</f>
        <v>1010.7</v>
      </c>
      <c r="O551" s="1">
        <f>Estação!O730</f>
        <v>3</v>
      </c>
      <c r="P551" s="1">
        <f>Estação!P730</f>
        <v>2.95</v>
      </c>
      <c r="Q551" s="1">
        <f>Estação!Q730</f>
        <v>46.3</v>
      </c>
      <c r="R551" s="1">
        <f>Estação!R730</f>
        <v>0</v>
      </c>
    </row>
    <row r="552" spans="1:18">
      <c r="A552" s="22">
        <v>44127.916689814818</v>
      </c>
      <c r="B552" s="1">
        <f>Estação!C731</f>
        <v>26.6</v>
      </c>
      <c r="C552" s="1">
        <v>36</v>
      </c>
      <c r="D552" s="1">
        <f>Estação!D731</f>
        <v>15.81</v>
      </c>
      <c r="E552" s="1">
        <f>Estação!E731</f>
        <v>0.28000000000000003</v>
      </c>
      <c r="F552" s="1">
        <f>Estação!F731</f>
        <v>1.23</v>
      </c>
      <c r="G552" s="1">
        <f>Estação!G731</f>
        <v>1.97</v>
      </c>
      <c r="H552" s="1">
        <f>Estação!H731</f>
        <v>3.19</v>
      </c>
      <c r="I552" s="1">
        <f>Estação!I731</f>
        <v>2.37</v>
      </c>
      <c r="J552" s="1">
        <f>Estação!J731</f>
        <v>12</v>
      </c>
      <c r="K552" s="106"/>
      <c r="L552" s="1">
        <f>Estação!L731</f>
        <v>27.5</v>
      </c>
      <c r="M552" s="1">
        <f>Estação!M731</f>
        <v>78.7</v>
      </c>
      <c r="N552" s="1">
        <f>Estação!N731</f>
        <v>1011</v>
      </c>
      <c r="O552" s="1">
        <f>Estação!O731</f>
        <v>3</v>
      </c>
      <c r="P552" s="1">
        <f>Estação!P731</f>
        <v>3.09</v>
      </c>
      <c r="Q552" s="1">
        <f>Estação!Q731</f>
        <v>49.42</v>
      </c>
      <c r="R552" s="1">
        <f>Estação!R731</f>
        <v>0</v>
      </c>
    </row>
    <row r="553" spans="1:18">
      <c r="A553" s="22">
        <v>44127.958356481482</v>
      </c>
      <c r="B553" s="1">
        <f>Estação!C732</f>
        <v>26.6</v>
      </c>
      <c r="C553" s="1">
        <v>36</v>
      </c>
      <c r="D553" s="1">
        <f>Estação!D732</f>
        <v>16.91</v>
      </c>
      <c r="E553" s="1">
        <f>Estação!E732</f>
        <v>0.28000000000000003</v>
      </c>
      <c r="F553" s="1">
        <f>Estação!F732</f>
        <v>1.28</v>
      </c>
      <c r="G553" s="1">
        <f>Estação!G732</f>
        <v>1.97</v>
      </c>
      <c r="H553" s="1">
        <f>Estação!H732</f>
        <v>3.25</v>
      </c>
      <c r="I553" s="1">
        <f>Estação!I732</f>
        <v>2.71</v>
      </c>
      <c r="J553" s="1">
        <f>Estação!J732</f>
        <v>10</v>
      </c>
      <c r="K553" s="106"/>
      <c r="L553" s="1">
        <f>Estação!L732</f>
        <v>27.5</v>
      </c>
      <c r="M553" s="1">
        <f>Estação!M732</f>
        <v>78</v>
      </c>
      <c r="N553" s="1">
        <f>Estação!N732</f>
        <v>1010.8</v>
      </c>
      <c r="O553" s="1">
        <f>Estação!O732</f>
        <v>3</v>
      </c>
      <c r="P553" s="1">
        <f>Estação!P732</f>
        <v>3.69</v>
      </c>
      <c r="Q553" s="1">
        <f>Estação!Q732</f>
        <v>50.03</v>
      </c>
      <c r="R553" s="1">
        <f>Estação!R732</f>
        <v>0</v>
      </c>
    </row>
    <row r="554" spans="1:18">
      <c r="A554" s="22">
        <v>44128.000023148146</v>
      </c>
      <c r="B554" s="1">
        <f>Estação!C741</f>
        <v>26.5</v>
      </c>
      <c r="C554" s="1">
        <v>36</v>
      </c>
      <c r="D554" s="1">
        <f>Estação!D741</f>
        <v>17.77</v>
      </c>
      <c r="E554" s="1">
        <f>Estação!E741</f>
        <v>0.27</v>
      </c>
      <c r="F554" s="1">
        <f>Estação!F741</f>
        <v>1.17</v>
      </c>
      <c r="G554" s="1">
        <f>Estação!G741</f>
        <v>1.3</v>
      </c>
      <c r="H554" s="1">
        <f>Estação!H741</f>
        <v>2.4700000000000002</v>
      </c>
      <c r="I554" s="1">
        <f>Estação!I741</f>
        <v>3.01</v>
      </c>
      <c r="J554" s="1">
        <f>Estação!J741</f>
        <v>12</v>
      </c>
      <c r="K554" s="106"/>
      <c r="L554" s="1">
        <f>Estação!L741</f>
        <v>27.5</v>
      </c>
      <c r="M554" s="1">
        <f>Estação!M741</f>
        <v>77.7</v>
      </c>
      <c r="N554" s="1">
        <f>Estação!N741</f>
        <v>1010.3</v>
      </c>
      <c r="O554" s="1">
        <f>Estação!O741</f>
        <v>3</v>
      </c>
      <c r="P554" s="1">
        <f>Estação!P741</f>
        <v>3.62</v>
      </c>
      <c r="Q554" s="1">
        <f>Estação!Q741</f>
        <v>56.8</v>
      </c>
      <c r="R554" s="1">
        <f>Estação!R741</f>
        <v>0</v>
      </c>
    </row>
    <row r="555" spans="1:18">
      <c r="A555" s="22">
        <v>44128.041689814818</v>
      </c>
      <c r="B555" s="1">
        <f>Estação!C742</f>
        <v>26.5</v>
      </c>
      <c r="C555" s="1">
        <v>36</v>
      </c>
      <c r="D555" s="1">
        <f>Estação!D742</f>
        <v>17.829999999999998</v>
      </c>
      <c r="E555" s="1">
        <f>Estação!E742</f>
        <v>0.28000000000000003</v>
      </c>
      <c r="F555" s="1">
        <f>Estação!F742</f>
        <v>1.28</v>
      </c>
      <c r="G555" s="1">
        <f>Estação!G742</f>
        <v>1.03</v>
      </c>
      <c r="H555" s="1">
        <f>Estação!H742</f>
        <v>2.31</v>
      </c>
      <c r="I555" s="1">
        <f>Estação!I742</f>
        <v>2.21</v>
      </c>
      <c r="J555" s="1">
        <f>Estação!J742</f>
        <v>13</v>
      </c>
      <c r="K555" s="106"/>
      <c r="L555" s="1">
        <f>Estação!L742</f>
        <v>27.3</v>
      </c>
      <c r="M555" s="1">
        <f>Estação!M742</f>
        <v>77.8</v>
      </c>
      <c r="N555" s="1">
        <f>Estação!N742</f>
        <v>1009.7</v>
      </c>
      <c r="O555" s="1">
        <f>Estação!O742</f>
        <v>3</v>
      </c>
      <c r="P555" s="1">
        <f>Estação!P742</f>
        <v>3.43</v>
      </c>
      <c r="Q555" s="1">
        <f>Estação!Q742</f>
        <v>59.13</v>
      </c>
      <c r="R555" s="1">
        <f>Estação!R742</f>
        <v>0</v>
      </c>
    </row>
    <row r="556" spans="1:18">
      <c r="A556" s="22">
        <v>44128.083356481482</v>
      </c>
      <c r="B556" s="1">
        <f>Estação!C743</f>
        <v>26.3</v>
      </c>
      <c r="C556" s="1">
        <v>36</v>
      </c>
      <c r="D556" s="1">
        <f>Estação!D743</f>
        <v>18.559999999999999</v>
      </c>
      <c r="E556" s="1">
        <f>Estação!E743</f>
        <v>0.26</v>
      </c>
      <c r="F556" s="1">
        <f>Estação!F743</f>
        <v>1.2</v>
      </c>
      <c r="G556" s="1">
        <f>Estação!G743</f>
        <v>0.5</v>
      </c>
      <c r="H556" s="1">
        <f>Estação!H743</f>
        <v>1.7</v>
      </c>
      <c r="I556" s="1">
        <f>Estação!I743</f>
        <v>2.36</v>
      </c>
      <c r="J556" s="1">
        <f>Estação!J743</f>
        <v>16</v>
      </c>
      <c r="K556" s="106"/>
      <c r="L556" s="1">
        <f>Estação!L743</f>
        <v>27.2</v>
      </c>
      <c r="M556" s="1">
        <f>Estação!M743</f>
        <v>77.5</v>
      </c>
      <c r="N556" s="1">
        <f>Estação!N743</f>
        <v>1009</v>
      </c>
      <c r="O556" s="1">
        <f>Estação!O743</f>
        <v>3</v>
      </c>
      <c r="P556" s="1">
        <f>Estação!P743</f>
        <v>4.0199999999999996</v>
      </c>
      <c r="Q556" s="1">
        <f>Estação!Q743</f>
        <v>61.39</v>
      </c>
      <c r="R556" s="1">
        <f>Estação!R743</f>
        <v>0</v>
      </c>
    </row>
    <row r="557" spans="1:18">
      <c r="A557" s="22">
        <v>44128.125023148146</v>
      </c>
      <c r="B557" s="1">
        <f>Estação!C744</f>
        <v>26.4</v>
      </c>
      <c r="C557" s="1">
        <v>36</v>
      </c>
      <c r="D557" s="1">
        <f>Estação!D744</f>
        <v>19.25</v>
      </c>
      <c r="E557" s="1">
        <f>Estação!E744</f>
        <v>0.26</v>
      </c>
      <c r="F557" s="1">
        <f>Estação!F744</f>
        <v>1.1000000000000001</v>
      </c>
      <c r="G557" s="1">
        <f>Estação!G744</f>
        <v>0.41</v>
      </c>
      <c r="H557" s="1">
        <f>Estação!H744</f>
        <v>1.51</v>
      </c>
      <c r="I557" s="1">
        <f>Estação!I744</f>
        <v>2.34</v>
      </c>
      <c r="J557" s="1">
        <f>Estação!J744</f>
        <v>12</v>
      </c>
      <c r="K557" s="106"/>
      <c r="L557" s="1">
        <f>Estação!L744</f>
        <v>27.2</v>
      </c>
      <c r="M557" s="1">
        <f>Estação!M744</f>
        <v>76.2</v>
      </c>
      <c r="N557" s="1">
        <f>Estação!N744</f>
        <v>1008.8</v>
      </c>
      <c r="O557" s="1">
        <f>Estação!O744</f>
        <v>3</v>
      </c>
      <c r="P557" s="1">
        <f>Estação!P744</f>
        <v>3.64</v>
      </c>
      <c r="Q557" s="1">
        <f>Estação!Q744</f>
        <v>69.63</v>
      </c>
      <c r="R557" s="1">
        <f>Estação!R744</f>
        <v>0</v>
      </c>
    </row>
    <row r="558" spans="1:18">
      <c r="A558" s="22">
        <v>44128.166689814818</v>
      </c>
      <c r="B558" s="1">
        <f>Estação!C745</f>
        <v>26.5</v>
      </c>
      <c r="C558" s="1">
        <v>36</v>
      </c>
      <c r="D558" s="1">
        <f>Estação!D745</f>
        <v>18.98</v>
      </c>
      <c r="E558" s="1">
        <f>Estação!E745</f>
        <v>0.25</v>
      </c>
      <c r="F558" s="1">
        <f>Estação!F745</f>
        <v>1.1399999999999999</v>
      </c>
      <c r="G558" s="1">
        <f>Estação!G745</f>
        <v>0.47</v>
      </c>
      <c r="H558" s="1">
        <f>Estação!H745</f>
        <v>1.61</v>
      </c>
      <c r="I558" s="1">
        <f>Estação!I745</f>
        <v>1.63</v>
      </c>
      <c r="J558" s="1">
        <f>Estação!J745</f>
        <v>10</v>
      </c>
      <c r="K558" s="106"/>
      <c r="L558" s="1">
        <f>Estação!L745</f>
        <v>27.2</v>
      </c>
      <c r="M558" s="1">
        <f>Estação!M745</f>
        <v>77.099999999999994</v>
      </c>
      <c r="N558" s="1">
        <f>Estação!N745</f>
        <v>1008.7</v>
      </c>
      <c r="O558" s="1">
        <f>Estação!O745</f>
        <v>3</v>
      </c>
      <c r="P558" s="1">
        <f>Estação!P745</f>
        <v>3.22</v>
      </c>
      <c r="Q558" s="1">
        <f>Estação!Q745</f>
        <v>69.56</v>
      </c>
      <c r="R558" s="1">
        <f>Estação!R745</f>
        <v>0</v>
      </c>
    </row>
    <row r="559" spans="1:18">
      <c r="A559" s="22">
        <v>44128.208356481482</v>
      </c>
      <c r="B559" s="1">
        <f>Estação!C746</f>
        <v>26.4</v>
      </c>
      <c r="C559" s="1">
        <v>36</v>
      </c>
      <c r="D559" s="1">
        <f>Estação!D746</f>
        <v>19.510000000000002</v>
      </c>
      <c r="E559" s="1">
        <f>Estação!E746</f>
        <v>0.25</v>
      </c>
      <c r="F559" s="1">
        <f>Estação!F746</f>
        <v>1.21</v>
      </c>
      <c r="G559" s="1">
        <f>Estação!G746</f>
        <v>0.41</v>
      </c>
      <c r="H559" s="1">
        <f>Estação!H746</f>
        <v>1.62</v>
      </c>
      <c r="I559" s="1">
        <f>Estação!I746</f>
        <v>2.41</v>
      </c>
      <c r="J559" s="1">
        <f>Estação!J746</f>
        <v>12</v>
      </c>
      <c r="K559" s="106"/>
      <c r="L559" s="1">
        <f>Estação!L746</f>
        <v>27.1</v>
      </c>
      <c r="M559" s="1">
        <f>Estação!M746</f>
        <v>76.900000000000006</v>
      </c>
      <c r="N559" s="1">
        <f>Estação!N746</f>
        <v>1008.9</v>
      </c>
      <c r="O559" s="1">
        <f>Estação!O746</f>
        <v>3</v>
      </c>
      <c r="P559" s="1">
        <f>Estação!P746</f>
        <v>3.28</v>
      </c>
      <c r="Q559" s="1">
        <f>Estação!Q746</f>
        <v>67.95</v>
      </c>
      <c r="R559" s="1">
        <f>Estação!R746</f>
        <v>0</v>
      </c>
    </row>
    <row r="560" spans="1:18">
      <c r="A560" s="22">
        <v>44128.250023148146</v>
      </c>
      <c r="B560" s="1">
        <f>Estação!C747</f>
        <v>26.3</v>
      </c>
      <c r="C560" s="1">
        <v>36</v>
      </c>
      <c r="D560" s="1">
        <f>Estação!D747</f>
        <v>19.22</v>
      </c>
      <c r="E560" s="1">
        <f>Estação!E747</f>
        <v>0.27</v>
      </c>
      <c r="F560" s="1">
        <f>Estação!F747</f>
        <v>1.1299999999999999</v>
      </c>
      <c r="G560" s="1">
        <f>Estação!G747</f>
        <v>0.89</v>
      </c>
      <c r="H560" s="1">
        <f>Estação!H747</f>
        <v>2.02</v>
      </c>
      <c r="I560" s="1">
        <f>Estação!I747</f>
        <v>2.31</v>
      </c>
      <c r="J560" s="1">
        <f>Estação!J747</f>
        <v>18</v>
      </c>
      <c r="K560" s="106"/>
      <c r="L560" s="1">
        <f>Estação!L747</f>
        <v>27.1</v>
      </c>
      <c r="M560" s="1">
        <f>Estação!M747</f>
        <v>78.3</v>
      </c>
      <c r="N560" s="1">
        <f>Estação!N747</f>
        <v>1009.5</v>
      </c>
      <c r="O560" s="1">
        <f>Estação!O747</f>
        <v>19</v>
      </c>
      <c r="P560" s="1">
        <f>Estação!P747</f>
        <v>3.61</v>
      </c>
      <c r="Q560" s="1">
        <f>Estação!Q747</f>
        <v>72.739999999999995</v>
      </c>
      <c r="R560" s="1">
        <f>Estação!R747</f>
        <v>0</v>
      </c>
    </row>
    <row r="561" spans="1:18">
      <c r="A561" s="22">
        <v>44128.291689814818</v>
      </c>
      <c r="B561" s="1">
        <f>Estação!C748</f>
        <v>26.5</v>
      </c>
      <c r="C561" s="1">
        <v>36</v>
      </c>
      <c r="D561" s="1">
        <f>Estação!D748</f>
        <v>16.96</v>
      </c>
      <c r="E561" s="1">
        <f>Estação!E748</f>
        <v>0.28999999999999998</v>
      </c>
      <c r="F561" s="1">
        <f>Estação!F748</f>
        <v>1.8</v>
      </c>
      <c r="G561" s="1">
        <f>Estação!G748</f>
        <v>2.23</v>
      </c>
      <c r="H561" s="1">
        <f>Estação!H748</f>
        <v>4.04</v>
      </c>
      <c r="I561" s="1">
        <f>Estação!I748</f>
        <v>2.2400000000000002</v>
      </c>
      <c r="J561" s="1">
        <f>Estação!J748</f>
        <v>17</v>
      </c>
      <c r="K561" s="106"/>
      <c r="L561" s="1">
        <f>Estação!L748</f>
        <v>26.5</v>
      </c>
      <c r="M561" s="1">
        <f>Estação!M748</f>
        <v>84.3</v>
      </c>
      <c r="N561" s="1">
        <f>Estação!N748</f>
        <v>1010.3</v>
      </c>
      <c r="O561" s="1">
        <f>Estação!O748</f>
        <v>143</v>
      </c>
      <c r="P561" s="1">
        <f>Estação!P748</f>
        <v>3.1</v>
      </c>
      <c r="Q561" s="1">
        <f>Estação!Q748</f>
        <v>88.49</v>
      </c>
      <c r="R561" s="1">
        <f>Estação!R748</f>
        <v>0.2</v>
      </c>
    </row>
    <row r="562" spans="1:18">
      <c r="A562" s="22">
        <v>44128.333356481482</v>
      </c>
      <c r="B562" s="1">
        <f>Estação!C749</f>
        <v>26.2</v>
      </c>
      <c r="C562" s="1">
        <v>36</v>
      </c>
      <c r="D562" s="1">
        <f>Estação!D749</f>
        <v>17.91</v>
      </c>
      <c r="E562" s="1">
        <f>Estação!E749</f>
        <v>0.3</v>
      </c>
      <c r="F562" s="1">
        <f>Estação!F749</f>
        <v>2.31</v>
      </c>
      <c r="G562" s="1">
        <f>Estação!G749</f>
        <v>2.59</v>
      </c>
      <c r="H562" s="1">
        <f>Estação!H749</f>
        <v>4.9000000000000004</v>
      </c>
      <c r="I562" s="1">
        <f>Estação!I749</f>
        <v>2.0099999999999998</v>
      </c>
      <c r="J562" s="1">
        <f>Estação!J749</f>
        <v>24</v>
      </c>
      <c r="K562" s="106"/>
      <c r="L562" s="1">
        <f>Estação!L749</f>
        <v>28</v>
      </c>
      <c r="M562" s="1">
        <f>Estação!M749</f>
        <v>76</v>
      </c>
      <c r="N562" s="1">
        <f>Estação!N749</f>
        <v>1010.9</v>
      </c>
      <c r="O562" s="1">
        <f>Estação!O749</f>
        <v>330</v>
      </c>
      <c r="P562" s="1">
        <f>Estação!P749</f>
        <v>4.4000000000000004</v>
      </c>
      <c r="Q562" s="1">
        <f>Estação!Q749</f>
        <v>86.22</v>
      </c>
      <c r="R562" s="1">
        <f>Estação!R749</f>
        <v>0</v>
      </c>
    </row>
    <row r="563" spans="1:18">
      <c r="A563" s="22">
        <v>44128.375023148146</v>
      </c>
      <c r="B563" s="1">
        <f>Estação!C750</f>
        <v>26.2</v>
      </c>
      <c r="C563" s="1">
        <v>36</v>
      </c>
      <c r="D563" s="1">
        <f>Estação!D750</f>
        <v>17.25</v>
      </c>
      <c r="E563" s="1">
        <f>Estação!E750</f>
        <v>0.31</v>
      </c>
      <c r="F563" s="1">
        <f>Estação!F750</f>
        <v>3.12</v>
      </c>
      <c r="G563" s="1">
        <f>Estação!G750</f>
        <v>3.03</v>
      </c>
      <c r="H563" s="1">
        <f>Estação!H750</f>
        <v>6.14</v>
      </c>
      <c r="I563" s="1">
        <f>Estação!I750</f>
        <v>1.6</v>
      </c>
      <c r="J563" s="1">
        <f>Estação!J750</f>
        <v>24</v>
      </c>
      <c r="K563" s="106"/>
      <c r="L563" s="1">
        <f>Estação!L750</f>
        <v>28.4</v>
      </c>
      <c r="M563" s="1">
        <f>Estação!M750</f>
        <v>73.5</v>
      </c>
      <c r="N563" s="1">
        <f>Estação!N750</f>
        <v>1011.5</v>
      </c>
      <c r="O563" s="1">
        <f>Estação!O750</f>
        <v>405</v>
      </c>
      <c r="P563" s="1">
        <f>Estação!P750</f>
        <v>3.73</v>
      </c>
      <c r="Q563" s="1">
        <f>Estação!Q750</f>
        <v>106.61</v>
      </c>
      <c r="R563" s="1">
        <f>Estação!R750</f>
        <v>0</v>
      </c>
    </row>
    <row r="564" spans="1:18">
      <c r="A564" s="22">
        <v>44128.416689814818</v>
      </c>
      <c r="B564" s="1">
        <f>Estação!C751</f>
        <v>25.9</v>
      </c>
      <c r="C564" s="1">
        <v>36</v>
      </c>
      <c r="D564" s="1">
        <f>Estação!D751</f>
        <v>22.69</v>
      </c>
      <c r="E564" s="1">
        <f>Estação!E751</f>
        <v>0.31</v>
      </c>
      <c r="F564" s="1">
        <f>Estação!F751</f>
        <v>2.35</v>
      </c>
      <c r="G564" s="1">
        <f>Estação!G751</f>
        <v>2.19</v>
      </c>
      <c r="H564" s="1">
        <f>Estação!H751</f>
        <v>4.55</v>
      </c>
      <c r="I564" s="1">
        <f>Estação!I751</f>
        <v>2.0499999999999998</v>
      </c>
      <c r="J564" s="1">
        <f>Estação!J751</f>
        <v>17</v>
      </c>
      <c r="K564" s="106"/>
      <c r="L564" s="1">
        <f>Estação!L751</f>
        <v>30</v>
      </c>
      <c r="M564" s="1">
        <f>Estação!M751</f>
        <v>63.9</v>
      </c>
      <c r="N564" s="1">
        <f>Estação!N751</f>
        <v>1011.3</v>
      </c>
      <c r="O564" s="1">
        <f>Estação!O751</f>
        <v>726</v>
      </c>
      <c r="P564" s="1">
        <f>Estação!P751</f>
        <v>3.8</v>
      </c>
      <c r="Q564" s="1">
        <f>Estação!Q751</f>
        <v>84.21</v>
      </c>
      <c r="R564" s="1">
        <f>Estação!R751</f>
        <v>0</v>
      </c>
    </row>
    <row r="565" spans="1:18">
      <c r="A565" s="22">
        <v>44128.458356481482</v>
      </c>
      <c r="B565" s="1">
        <f>Estação!C752</f>
        <v>25.9</v>
      </c>
      <c r="C565" s="1">
        <v>36</v>
      </c>
      <c r="D565" s="1">
        <f>Estação!D752</f>
        <v>24.38</v>
      </c>
      <c r="E565" s="1">
        <f>Estação!E752</f>
        <v>0.28000000000000003</v>
      </c>
      <c r="F565" s="1">
        <f>Estação!F752</f>
        <v>2.08</v>
      </c>
      <c r="G565" s="1">
        <f>Estação!G752</f>
        <v>2.08</v>
      </c>
      <c r="H565" s="1">
        <f>Estação!H752</f>
        <v>4.16</v>
      </c>
      <c r="I565" s="1">
        <f>Estação!I752</f>
        <v>2.2599999999999998</v>
      </c>
      <c r="J565" s="1">
        <f>Estação!J752</f>
        <v>23</v>
      </c>
      <c r="K565" s="106"/>
      <c r="L565" s="1">
        <f>Estação!L752</f>
        <v>30.7</v>
      </c>
      <c r="M565" s="1">
        <f>Estação!M752</f>
        <v>58.4</v>
      </c>
      <c r="N565" s="1">
        <f>Estação!N752</f>
        <v>1010.7</v>
      </c>
      <c r="O565" s="1">
        <f>Estação!O752</f>
        <v>820</v>
      </c>
      <c r="P565" s="1">
        <f>Estação!P752</f>
        <v>4.4400000000000004</v>
      </c>
      <c r="Q565" s="1">
        <f>Estação!Q752</f>
        <v>79.47</v>
      </c>
      <c r="R565" s="1">
        <f>Estação!R752</f>
        <v>0</v>
      </c>
    </row>
    <row r="566" spans="1:18">
      <c r="A566" s="22">
        <v>44128.500023148146</v>
      </c>
      <c r="B566" s="1">
        <f>Estação!C753</f>
        <v>26</v>
      </c>
      <c r="C566" s="1">
        <v>36</v>
      </c>
      <c r="D566" s="1">
        <f>Estação!D753</f>
        <v>24.55</v>
      </c>
      <c r="E566" s="1">
        <f>Estação!E753</f>
        <v>0.27</v>
      </c>
      <c r="F566" s="1">
        <f>Estação!F753</f>
        <v>2.0099999999999998</v>
      </c>
      <c r="G566" s="1">
        <f>Estação!G753</f>
        <v>1.56</v>
      </c>
      <c r="H566" s="1">
        <f>Estação!H753</f>
        <v>3.57</v>
      </c>
      <c r="I566" s="1">
        <f>Estação!I753</f>
        <v>1.87</v>
      </c>
      <c r="J566" s="1">
        <f>Estação!J753</f>
        <v>25</v>
      </c>
      <c r="K566" s="106"/>
      <c r="L566" s="1">
        <f>Estação!L753</f>
        <v>30.9</v>
      </c>
      <c r="M566" s="1">
        <f>Estação!M753</f>
        <v>55.9</v>
      </c>
      <c r="N566" s="1">
        <f>Estação!N753</f>
        <v>1009.8</v>
      </c>
      <c r="O566" s="1">
        <f>Estação!O753</f>
        <v>871</v>
      </c>
      <c r="P566" s="1">
        <f>Estação!P753</f>
        <v>5.24</v>
      </c>
      <c r="Q566" s="1">
        <f>Estação!Q753</f>
        <v>73.83</v>
      </c>
      <c r="R566" s="1">
        <f>Estação!R753</f>
        <v>0</v>
      </c>
    </row>
    <row r="567" spans="1:18">
      <c r="A567" s="22">
        <v>44128.541689814818</v>
      </c>
      <c r="B567" s="1">
        <f>Estação!C754</f>
        <v>25.9</v>
      </c>
      <c r="C567" s="1">
        <v>36</v>
      </c>
      <c r="D567" s="1">
        <f>Estação!D754</f>
        <v>24.24</v>
      </c>
      <c r="E567" s="1">
        <f>Estação!E754</f>
        <v>0.28000000000000003</v>
      </c>
      <c r="F567" s="1">
        <f>Estação!F754</f>
        <v>1.75</v>
      </c>
      <c r="G567" s="1">
        <f>Estação!G754</f>
        <v>1.58</v>
      </c>
      <c r="H567" s="1">
        <f>Estação!H754</f>
        <v>3.33</v>
      </c>
      <c r="I567" s="1">
        <f>Estação!I754</f>
        <v>1.68</v>
      </c>
      <c r="J567" s="1">
        <f>Estação!J754</f>
        <v>17</v>
      </c>
      <c r="K567" s="106"/>
      <c r="L567" s="1">
        <f>Estação!L754</f>
        <v>30.8</v>
      </c>
      <c r="M567" s="1">
        <f>Estação!M754</f>
        <v>55.9</v>
      </c>
      <c r="N567" s="1">
        <f>Estação!N754</f>
        <v>1008.9</v>
      </c>
      <c r="O567" s="1">
        <f>Estação!O754</f>
        <v>893</v>
      </c>
      <c r="P567" s="1">
        <f>Estação!P754</f>
        <v>5.23</v>
      </c>
      <c r="Q567" s="1">
        <f>Estação!Q754</f>
        <v>69.13</v>
      </c>
      <c r="R567" s="1">
        <f>Estação!R754</f>
        <v>0</v>
      </c>
    </row>
    <row r="568" spans="1:18">
      <c r="A568" s="22">
        <v>44128.583356481482</v>
      </c>
      <c r="B568" s="1">
        <f>Estação!C755</f>
        <v>25.8</v>
      </c>
      <c r="C568" s="1">
        <v>36</v>
      </c>
      <c r="D568" s="1">
        <f>Estação!D755</f>
        <v>23.87</v>
      </c>
      <c r="E568" s="1">
        <f>Estação!E755</f>
        <v>0.27</v>
      </c>
      <c r="F568" s="1">
        <f>Estação!F755</f>
        <v>1.8</v>
      </c>
      <c r="G568" s="1">
        <f>Estação!G755</f>
        <v>1.34</v>
      </c>
      <c r="H568" s="1">
        <f>Estação!H755</f>
        <v>3.14</v>
      </c>
      <c r="I568" s="1">
        <f>Estação!I755</f>
        <v>1.8</v>
      </c>
      <c r="J568" s="1">
        <f>Estação!J755</f>
        <v>20</v>
      </c>
      <c r="K568" s="106"/>
      <c r="L568" s="1">
        <f>Estação!L755</f>
        <v>30.4</v>
      </c>
      <c r="M568" s="1">
        <f>Estação!M755</f>
        <v>57.5</v>
      </c>
      <c r="N568" s="1">
        <f>Estação!N755</f>
        <v>1008.3</v>
      </c>
      <c r="O568" s="1">
        <f>Estação!O755</f>
        <v>786</v>
      </c>
      <c r="P568" s="1">
        <f>Estação!P755</f>
        <v>5.45</v>
      </c>
      <c r="Q568" s="1">
        <f>Estação!Q755</f>
        <v>62.09</v>
      </c>
      <c r="R568" s="1">
        <f>Estação!R755</f>
        <v>0</v>
      </c>
    </row>
    <row r="569" spans="1:18">
      <c r="A569" s="22">
        <v>44128.625023148146</v>
      </c>
      <c r="B569" s="1">
        <f>Estação!C756</f>
        <v>26.2</v>
      </c>
      <c r="C569" s="1">
        <v>36</v>
      </c>
      <c r="D569" s="1">
        <f>Estação!D756</f>
        <v>23.54</v>
      </c>
      <c r="E569" s="1">
        <f>Estação!E756</f>
        <v>0.28000000000000003</v>
      </c>
      <c r="F569" s="1">
        <f>Estação!F756</f>
        <v>1.63</v>
      </c>
      <c r="G569" s="1">
        <f>Estação!G756</f>
        <v>1.42</v>
      </c>
      <c r="H569" s="1">
        <f>Estação!H756</f>
        <v>3.05</v>
      </c>
      <c r="I569" s="1">
        <f>Estação!I756</f>
        <v>1.96</v>
      </c>
      <c r="J569" s="1">
        <f>Estação!J756</f>
        <v>22</v>
      </c>
      <c r="K569" s="106"/>
      <c r="L569" s="1">
        <f>Estação!L756</f>
        <v>29.9</v>
      </c>
      <c r="M569" s="1">
        <f>Estação!M756</f>
        <v>60.2</v>
      </c>
      <c r="N569" s="1">
        <f>Estação!N756</f>
        <v>1007.8</v>
      </c>
      <c r="O569" s="1">
        <f>Estação!O756</f>
        <v>637</v>
      </c>
      <c r="P569" s="1">
        <f>Estação!P756</f>
        <v>5.4</v>
      </c>
      <c r="Q569" s="1">
        <f>Estação!Q756</f>
        <v>52.28</v>
      </c>
      <c r="R569" s="1">
        <f>Estação!R756</f>
        <v>0</v>
      </c>
    </row>
    <row r="570" spans="1:18">
      <c r="A570" s="22">
        <v>44128.666689814818</v>
      </c>
      <c r="B570" s="1">
        <f>Estação!C757</f>
        <v>26.6</v>
      </c>
      <c r="C570" s="1">
        <v>36</v>
      </c>
      <c r="D570" s="1">
        <f>Estação!D757</f>
        <v>23.12</v>
      </c>
      <c r="E570" s="1">
        <f>Estação!E757</f>
        <v>0.28999999999999998</v>
      </c>
      <c r="F570" s="1">
        <f>Estação!F757</f>
        <v>1.8</v>
      </c>
      <c r="G570" s="1">
        <f>Estação!G757</f>
        <v>1.49</v>
      </c>
      <c r="H570" s="1">
        <f>Estação!H757</f>
        <v>3.29</v>
      </c>
      <c r="I570" s="1">
        <f>Estação!I757</f>
        <v>2.08</v>
      </c>
      <c r="J570" s="1">
        <f>Estação!J757</f>
        <v>22</v>
      </c>
      <c r="K570" s="106"/>
      <c r="L570" s="1">
        <f>Estação!L757</f>
        <v>29.6</v>
      </c>
      <c r="M570" s="1">
        <f>Estação!M757</f>
        <v>62.7</v>
      </c>
      <c r="N570" s="1">
        <f>Estação!N757</f>
        <v>1007.6</v>
      </c>
      <c r="O570" s="1">
        <f>Estação!O757</f>
        <v>383</v>
      </c>
      <c r="P570" s="1">
        <f>Estação!P757</f>
        <v>5.0999999999999996</v>
      </c>
      <c r="Q570" s="1">
        <f>Estação!Q757</f>
        <v>46.08</v>
      </c>
      <c r="R570" s="1">
        <f>Estação!R757</f>
        <v>0</v>
      </c>
    </row>
    <row r="571" spans="1:18">
      <c r="A571" s="22">
        <v>44128.708356481482</v>
      </c>
      <c r="B571" s="1">
        <f>Estação!C758</f>
        <v>26.2</v>
      </c>
      <c r="C571" s="1">
        <v>36</v>
      </c>
      <c r="D571" s="1">
        <f>Estação!D758</f>
        <v>22.21</v>
      </c>
      <c r="E571" s="1">
        <f>Estação!E758</f>
        <v>0.28000000000000003</v>
      </c>
      <c r="F571" s="1">
        <f>Estação!F758</f>
        <v>1.53</v>
      </c>
      <c r="G571" s="1">
        <f>Estação!G758</f>
        <v>1.2</v>
      </c>
      <c r="H571" s="1">
        <f>Estação!H758</f>
        <v>2.74</v>
      </c>
      <c r="I571" s="1">
        <f>Estação!I758</f>
        <v>2.2799999999999998</v>
      </c>
      <c r="J571" s="1">
        <f>Estação!J758</f>
        <v>17</v>
      </c>
      <c r="K571" s="106"/>
      <c r="L571" s="1">
        <f>Estação!L758</f>
        <v>29</v>
      </c>
      <c r="M571" s="1">
        <f>Estação!M758</f>
        <v>66.7</v>
      </c>
      <c r="N571" s="1">
        <f>Estação!N758</f>
        <v>1007.5</v>
      </c>
      <c r="O571" s="1">
        <f>Estação!O758</f>
        <v>137</v>
      </c>
      <c r="P571" s="1">
        <f>Estação!P758</f>
        <v>4.7</v>
      </c>
      <c r="Q571" s="1">
        <f>Estação!Q758</f>
        <v>39.42</v>
      </c>
      <c r="R571" s="1">
        <f>Estação!R758</f>
        <v>0</v>
      </c>
    </row>
    <row r="572" spans="1:18">
      <c r="A572" s="22">
        <v>44128.750023148146</v>
      </c>
      <c r="B572" s="1">
        <f>Estação!C759</f>
        <v>26</v>
      </c>
      <c r="C572" s="1">
        <v>36</v>
      </c>
      <c r="D572" s="1">
        <f>Estação!D759</f>
        <v>19.34</v>
      </c>
      <c r="E572" s="1">
        <f>Estação!E759</f>
        <v>0.28000000000000003</v>
      </c>
      <c r="F572" s="1">
        <f>Estação!F759</f>
        <v>1.25</v>
      </c>
      <c r="G572" s="1">
        <f>Estação!G759</f>
        <v>1.68</v>
      </c>
      <c r="H572" s="1">
        <f>Estação!H759</f>
        <v>2.92</v>
      </c>
      <c r="I572" s="1">
        <f>Estação!I759</f>
        <v>2</v>
      </c>
      <c r="J572" s="1">
        <f>Estação!J759</f>
        <v>32</v>
      </c>
      <c r="K572" s="106"/>
      <c r="L572" s="1">
        <f>Estação!L759</f>
        <v>28.1</v>
      </c>
      <c r="M572" s="1">
        <f>Estação!M759</f>
        <v>73.900000000000006</v>
      </c>
      <c r="N572" s="1">
        <f>Estação!N759</f>
        <v>1007.8</v>
      </c>
      <c r="O572" s="1">
        <f>Estação!O759</f>
        <v>8</v>
      </c>
      <c r="P572" s="1">
        <f>Estação!P759</f>
        <v>3.95</v>
      </c>
      <c r="Q572" s="1">
        <f>Estação!Q759</f>
        <v>45.42</v>
      </c>
      <c r="R572" s="1">
        <f>Estação!R759</f>
        <v>0</v>
      </c>
    </row>
    <row r="573" spans="1:18">
      <c r="A573" s="22">
        <v>44128.791689814818</v>
      </c>
      <c r="B573" s="1">
        <f>Estação!C760</f>
        <v>26.4</v>
      </c>
      <c r="C573" s="1">
        <v>36</v>
      </c>
      <c r="D573" s="1">
        <f>Estação!D760</f>
        <v>18.77</v>
      </c>
      <c r="E573" s="1">
        <f>Estação!E760</f>
        <v>0.28999999999999998</v>
      </c>
      <c r="F573" s="1">
        <f>Estação!F760</f>
        <v>1.34</v>
      </c>
      <c r="G573" s="1">
        <f>Estação!G760</f>
        <v>2.46</v>
      </c>
      <c r="H573" s="1">
        <f>Estação!H760</f>
        <v>3.8</v>
      </c>
      <c r="I573" s="1">
        <f>Estação!I760</f>
        <v>2.42</v>
      </c>
      <c r="J573" s="1">
        <f>Estação!J760</f>
        <v>26</v>
      </c>
      <c r="K573" s="106"/>
      <c r="L573" s="1">
        <f>Estação!L760</f>
        <v>27.8</v>
      </c>
      <c r="M573" s="1">
        <f>Estação!M760</f>
        <v>75.599999999999994</v>
      </c>
      <c r="N573" s="1">
        <f>Estação!N760</f>
        <v>1008.5</v>
      </c>
      <c r="O573" s="1">
        <f>Estação!O760</f>
        <v>2</v>
      </c>
      <c r="P573" s="1">
        <f>Estação!P760</f>
        <v>3.52</v>
      </c>
      <c r="Q573" s="1">
        <f>Estação!Q760</f>
        <v>48.76</v>
      </c>
      <c r="R573" s="1">
        <f>Estação!R760</f>
        <v>0</v>
      </c>
    </row>
    <row r="574" spans="1:18">
      <c r="A574" s="22">
        <v>44128.833356481482</v>
      </c>
      <c r="B574" s="1">
        <f>Estação!C761</f>
        <v>26.3</v>
      </c>
      <c r="C574" s="1">
        <v>36</v>
      </c>
      <c r="D574" s="1">
        <f>Estação!D761</f>
        <v>18.079999999999998</v>
      </c>
      <c r="E574" s="1">
        <f>Estação!E761</f>
        <v>0.3</v>
      </c>
      <c r="F574" s="1">
        <f>Estação!F761</f>
        <v>1.32</v>
      </c>
      <c r="G574" s="1">
        <f>Estação!G761</f>
        <v>2.82</v>
      </c>
      <c r="H574" s="1">
        <f>Estação!H761</f>
        <v>4.13</v>
      </c>
      <c r="I574" s="1">
        <f>Estação!I761</f>
        <v>2.2200000000000002</v>
      </c>
      <c r="J574" s="1">
        <f>Estação!J761</f>
        <v>23</v>
      </c>
      <c r="K574" s="106"/>
      <c r="L574" s="1">
        <f>Estação!L761</f>
        <v>27.7</v>
      </c>
      <c r="M574" s="1">
        <f>Estação!M761</f>
        <v>76</v>
      </c>
      <c r="N574" s="1">
        <f>Estação!N761</f>
        <v>1009.2</v>
      </c>
      <c r="O574" s="1">
        <f>Estação!O761</f>
        <v>2</v>
      </c>
      <c r="P574" s="1">
        <f>Estação!P761</f>
        <v>3.2</v>
      </c>
      <c r="Q574" s="1">
        <f>Estação!Q761</f>
        <v>50.02</v>
      </c>
      <c r="R574" s="1">
        <f>Estação!R761</f>
        <v>0</v>
      </c>
    </row>
    <row r="575" spans="1:18">
      <c r="A575" s="22">
        <v>44128.875023148146</v>
      </c>
      <c r="B575" s="1">
        <f>Estação!C762</f>
        <v>26.4</v>
      </c>
      <c r="C575" s="1">
        <v>36</v>
      </c>
      <c r="D575" s="1">
        <f>Estação!D762</f>
        <v>19.010000000000002</v>
      </c>
      <c r="E575" s="1">
        <f>Estação!E762</f>
        <v>0.28999999999999998</v>
      </c>
      <c r="F575" s="1">
        <f>Estação!F762</f>
        <v>1.25</v>
      </c>
      <c r="G575" s="1">
        <f>Estação!G762</f>
        <v>2.13</v>
      </c>
      <c r="H575" s="1">
        <f>Estação!H762</f>
        <v>3.38</v>
      </c>
      <c r="I575" s="1">
        <f>Estação!I762</f>
        <v>2.44</v>
      </c>
      <c r="J575" s="1">
        <f>Estação!J762</f>
        <v>21</v>
      </c>
      <c r="K575" s="106"/>
      <c r="L575" s="1">
        <f>Estação!L762</f>
        <v>27.6</v>
      </c>
      <c r="M575" s="1">
        <f>Estação!M762</f>
        <v>77.400000000000006</v>
      </c>
      <c r="N575" s="1">
        <f>Estação!N762</f>
        <v>1009.7</v>
      </c>
      <c r="O575" s="1">
        <f>Estação!O762</f>
        <v>2</v>
      </c>
      <c r="P575" s="1">
        <f>Estação!P762</f>
        <v>3.41</v>
      </c>
      <c r="Q575" s="1">
        <f>Estação!Q762</f>
        <v>53.02</v>
      </c>
      <c r="R575" s="1">
        <f>Estação!R762</f>
        <v>0</v>
      </c>
    </row>
    <row r="576" spans="1:18">
      <c r="A576" s="22">
        <v>44128.916689814818</v>
      </c>
      <c r="B576" s="1">
        <f>Estação!C763</f>
        <v>26.3</v>
      </c>
      <c r="C576" s="1">
        <v>36</v>
      </c>
      <c r="D576" s="1">
        <f>Estação!D763</f>
        <v>20.52</v>
      </c>
      <c r="E576" s="1">
        <f>Estação!E763</f>
        <v>0.26</v>
      </c>
      <c r="F576" s="1">
        <f>Estação!F763</f>
        <v>1.17</v>
      </c>
      <c r="G576" s="1">
        <f>Estação!G763</f>
        <v>1.5</v>
      </c>
      <c r="H576" s="1">
        <f>Estação!H763</f>
        <v>2.67</v>
      </c>
      <c r="I576" s="1">
        <f>Estação!I763</f>
        <v>2.39</v>
      </c>
      <c r="J576" s="1">
        <f>Estação!J763</f>
        <v>27</v>
      </c>
      <c r="K576" s="106"/>
      <c r="L576" s="1">
        <f>Estação!L763</f>
        <v>27.6</v>
      </c>
      <c r="M576" s="1">
        <f>Estação!M763</f>
        <v>77.099999999999994</v>
      </c>
      <c r="N576" s="1">
        <f>Estação!N763</f>
        <v>1010</v>
      </c>
      <c r="O576" s="1">
        <f>Estação!O763</f>
        <v>3</v>
      </c>
      <c r="P576" s="1">
        <f>Estação!P763</f>
        <v>3.55</v>
      </c>
      <c r="Q576" s="1">
        <f>Estação!Q763</f>
        <v>55.29</v>
      </c>
      <c r="R576" s="1">
        <f>Estação!R763</f>
        <v>0</v>
      </c>
    </row>
    <row r="577" spans="1:18">
      <c r="A577" s="22">
        <v>44128.958356481482</v>
      </c>
      <c r="B577" s="1">
        <f>Estação!C764</f>
        <v>26.3</v>
      </c>
      <c r="C577" s="1">
        <v>36</v>
      </c>
      <c r="D577" s="1">
        <f>Estação!D764</f>
        <v>20.92</v>
      </c>
      <c r="E577" s="1">
        <f>Estação!E764</f>
        <v>0.25</v>
      </c>
      <c r="F577" s="1">
        <f>Estação!F764</f>
        <v>1.33</v>
      </c>
      <c r="G577" s="1">
        <f>Estação!G764</f>
        <v>1.1299999999999999</v>
      </c>
      <c r="H577" s="1">
        <f>Estação!H764</f>
        <v>2.46</v>
      </c>
      <c r="I577" s="1">
        <f>Estação!I764</f>
        <v>2.21</v>
      </c>
      <c r="J577" s="1">
        <f>Estação!J764</f>
        <v>21</v>
      </c>
      <c r="K577" s="106"/>
      <c r="L577" s="1">
        <f>Estação!L764</f>
        <v>27.4</v>
      </c>
      <c r="M577" s="1">
        <f>Estação!M764</f>
        <v>77.2</v>
      </c>
      <c r="N577" s="1">
        <f>Estação!N764</f>
        <v>1009.7</v>
      </c>
      <c r="O577" s="1">
        <f>Estação!O764</f>
        <v>2</v>
      </c>
      <c r="P577" s="1">
        <f>Estação!P764</f>
        <v>3.63</v>
      </c>
      <c r="Q577" s="1">
        <f>Estação!Q764</f>
        <v>57.41</v>
      </c>
      <c r="R577" s="1">
        <f>Estação!R764</f>
        <v>0</v>
      </c>
    </row>
    <row r="578" spans="1:18">
      <c r="A578" s="22">
        <v>44129.000023148146</v>
      </c>
      <c r="B578" s="1">
        <f>Estação!C773</f>
        <v>26.4</v>
      </c>
      <c r="C578" s="1">
        <v>36</v>
      </c>
      <c r="D578" s="1">
        <f>Estação!D773</f>
        <v>21.45</v>
      </c>
      <c r="E578" s="1">
        <f>Estação!E773</f>
        <v>0.25</v>
      </c>
      <c r="F578" s="1">
        <f>Estação!F773</f>
        <v>1.05</v>
      </c>
      <c r="G578" s="1">
        <f>Estação!G773</f>
        <v>1.04</v>
      </c>
      <c r="H578" s="1">
        <f>Estação!H773</f>
        <v>2.09</v>
      </c>
      <c r="I578" s="1">
        <f>Estação!I773</f>
        <v>2.11</v>
      </c>
      <c r="J578" s="1">
        <f>Estação!J773</f>
        <v>28</v>
      </c>
      <c r="K578" s="106"/>
      <c r="L578" s="1">
        <f>Estação!L773</f>
        <v>27.3</v>
      </c>
      <c r="M578" s="1">
        <f>Estação!M773</f>
        <v>77</v>
      </c>
      <c r="N578" s="1">
        <f>Estação!N773</f>
        <v>1009</v>
      </c>
      <c r="O578" s="1">
        <f>Estação!O773</f>
        <v>3</v>
      </c>
      <c r="P578" s="1">
        <f>Estação!P773</f>
        <v>3.48</v>
      </c>
      <c r="Q578" s="1">
        <f>Estação!Q773</f>
        <v>63.26</v>
      </c>
      <c r="R578" s="1">
        <f>Estação!R773</f>
        <v>0</v>
      </c>
    </row>
    <row r="579" spans="1:18">
      <c r="A579" s="22">
        <v>44129.041689814818</v>
      </c>
      <c r="B579" s="1">
        <f>Estação!C774</f>
        <v>26.4</v>
      </c>
      <c r="C579" s="1">
        <v>36</v>
      </c>
      <c r="D579" s="1">
        <f>Estação!D774</f>
        <v>21.27</v>
      </c>
      <c r="E579" s="1">
        <f>Estação!E774</f>
        <v>0.2</v>
      </c>
      <c r="F579" s="1">
        <f>Estação!F774</f>
        <v>1.17</v>
      </c>
      <c r="G579" s="1">
        <f>Estação!G774</f>
        <v>0.92</v>
      </c>
      <c r="H579" s="1">
        <f>Estação!H774</f>
        <v>2.08</v>
      </c>
      <c r="I579" s="1">
        <f>Estação!I774</f>
        <v>2.63</v>
      </c>
      <c r="J579" s="1">
        <f>Estação!J774</f>
        <v>25</v>
      </c>
      <c r="K579" s="106"/>
      <c r="L579" s="1">
        <f>Estação!L774</f>
        <v>27.3</v>
      </c>
      <c r="M579" s="1">
        <f>Estação!M774</f>
        <v>77.8</v>
      </c>
      <c r="N579" s="1">
        <f>Estação!N774</f>
        <v>1008.2</v>
      </c>
      <c r="O579" s="1">
        <f>Estação!O774</f>
        <v>3</v>
      </c>
      <c r="P579" s="1">
        <f>Estação!P774</f>
        <v>3.33</v>
      </c>
      <c r="Q579" s="1">
        <f>Estação!Q774</f>
        <v>72.739999999999995</v>
      </c>
      <c r="R579" s="1">
        <f>Estação!R774</f>
        <v>0</v>
      </c>
    </row>
    <row r="580" spans="1:18">
      <c r="A580" s="22">
        <v>44129.083356481482</v>
      </c>
      <c r="B580" s="1">
        <f>Estação!C775</f>
        <v>26.3</v>
      </c>
      <c r="C580" s="1">
        <v>36</v>
      </c>
      <c r="D580" s="1">
        <f>Estação!D775</f>
        <v>21.37</v>
      </c>
      <c r="E580" s="1">
        <f>Estação!E775</f>
        <v>0.19</v>
      </c>
      <c r="F580" s="1">
        <f>Estação!F775</f>
        <v>1.25</v>
      </c>
      <c r="G580" s="1">
        <f>Estação!G775</f>
        <v>0.65</v>
      </c>
      <c r="H580" s="1">
        <f>Estação!H775</f>
        <v>1.9</v>
      </c>
      <c r="I580" s="1">
        <f>Estação!I775</f>
        <v>2.59</v>
      </c>
      <c r="J580" s="1">
        <f>Estação!J775</f>
        <v>26</v>
      </c>
      <c r="K580" s="106"/>
      <c r="L580" s="1">
        <f>Estação!L775</f>
        <v>27.2</v>
      </c>
      <c r="M580" s="1">
        <f>Estação!M775</f>
        <v>76.099999999999994</v>
      </c>
      <c r="N580" s="1">
        <f>Estação!N775</f>
        <v>1007.6</v>
      </c>
      <c r="O580" s="1">
        <f>Estação!O775</f>
        <v>2</v>
      </c>
      <c r="P580" s="1">
        <f>Estação!P775</f>
        <v>3.14</v>
      </c>
      <c r="Q580" s="1">
        <f>Estação!Q775</f>
        <v>70.12</v>
      </c>
      <c r="R580" s="1">
        <f>Estação!R775</f>
        <v>0</v>
      </c>
    </row>
    <row r="581" spans="1:18">
      <c r="A581" s="22">
        <v>44129.125023148146</v>
      </c>
      <c r="B581" s="1">
        <f>Estação!C776</f>
        <v>26.3</v>
      </c>
      <c r="C581" s="1">
        <v>36</v>
      </c>
      <c r="D581" s="1">
        <f>Estação!D776</f>
        <v>21.84</v>
      </c>
      <c r="E581" s="1">
        <f>Estação!E776</f>
        <v>0.18</v>
      </c>
      <c r="F581" s="1">
        <f>Estação!F776</f>
        <v>1.1399999999999999</v>
      </c>
      <c r="G581" s="1">
        <f>Estação!G776</f>
        <v>0.5</v>
      </c>
      <c r="H581" s="1">
        <f>Estação!H776</f>
        <v>1.64</v>
      </c>
      <c r="I581" s="1">
        <f>Estação!I776</f>
        <v>2.5</v>
      </c>
      <c r="J581" s="1">
        <f>Estação!J776</f>
        <v>22</v>
      </c>
      <c r="K581" s="106"/>
      <c r="L581" s="1">
        <f>Estação!L776</f>
        <v>27.1</v>
      </c>
      <c r="M581" s="1">
        <f>Estação!M776</f>
        <v>75.7</v>
      </c>
      <c r="N581" s="1">
        <f>Estação!N776</f>
        <v>1007.3</v>
      </c>
      <c r="O581" s="1">
        <f>Estação!O776</f>
        <v>2</v>
      </c>
      <c r="P581" s="1">
        <f>Estação!P776</f>
        <v>3.68</v>
      </c>
      <c r="Q581" s="1">
        <f>Estação!Q776</f>
        <v>74.540000000000006</v>
      </c>
      <c r="R581" s="1">
        <f>Estação!R776</f>
        <v>0</v>
      </c>
    </row>
    <row r="582" spans="1:18">
      <c r="A582" s="22">
        <v>44129.166689814818</v>
      </c>
      <c r="B582" s="1">
        <f>Estação!C777</f>
        <v>26.4</v>
      </c>
      <c r="C582" s="1">
        <v>36</v>
      </c>
      <c r="D582" s="1">
        <f>Estação!D777</f>
        <v>21.8</v>
      </c>
      <c r="E582" s="1">
        <f>Estação!E777</f>
        <v>0.17</v>
      </c>
      <c r="F582" s="1">
        <f>Estação!F777</f>
        <v>1.03</v>
      </c>
      <c r="G582" s="1">
        <f>Estação!G777</f>
        <v>0.47</v>
      </c>
      <c r="H582" s="1">
        <f>Estação!H777</f>
        <v>1.5</v>
      </c>
      <c r="I582" s="1">
        <f>Estação!I777</f>
        <v>2.87</v>
      </c>
      <c r="J582" s="1">
        <f>Estação!J777</f>
        <v>25</v>
      </c>
      <c r="K582" s="106"/>
      <c r="L582" s="1">
        <f>Estação!L777</f>
        <v>27</v>
      </c>
      <c r="M582" s="1">
        <f>Estação!M777</f>
        <v>75.3</v>
      </c>
      <c r="N582" s="1">
        <f>Estação!N777</f>
        <v>1007.4</v>
      </c>
      <c r="O582" s="1">
        <f>Estação!O777</f>
        <v>2</v>
      </c>
      <c r="P582" s="1">
        <f>Estação!P777</f>
        <v>2.98</v>
      </c>
      <c r="Q582" s="1">
        <f>Estação!Q777</f>
        <v>77.31</v>
      </c>
      <c r="R582" s="1">
        <f>Estação!R777</f>
        <v>0</v>
      </c>
    </row>
    <row r="583" spans="1:18">
      <c r="A583" s="22">
        <v>44129.208356481482</v>
      </c>
      <c r="B583" s="1">
        <f>Estação!C778</f>
        <v>26.4</v>
      </c>
      <c r="C583" s="1">
        <v>36</v>
      </c>
      <c r="D583" s="1">
        <f>Estação!D778</f>
        <v>21.9</v>
      </c>
      <c r="E583" s="1">
        <f>Estação!E778</f>
        <v>0.19</v>
      </c>
      <c r="F583" s="1">
        <f>Estação!F778</f>
        <v>1.1200000000000001</v>
      </c>
      <c r="G583" s="1">
        <f>Estação!G778</f>
        <v>0.43</v>
      </c>
      <c r="H583" s="1">
        <f>Estação!H778</f>
        <v>1.56</v>
      </c>
      <c r="I583" s="1">
        <f>Estação!I778</f>
        <v>2.82</v>
      </c>
      <c r="J583" s="1">
        <f>Estação!J778</f>
        <v>26</v>
      </c>
      <c r="K583" s="106"/>
      <c r="L583" s="1">
        <f>Estação!L778</f>
        <v>27</v>
      </c>
      <c r="M583" s="1">
        <f>Estação!M778</f>
        <v>75.3</v>
      </c>
      <c r="N583" s="1">
        <f>Estação!N778</f>
        <v>1007.9</v>
      </c>
      <c r="O583" s="1">
        <f>Estação!O778</f>
        <v>2</v>
      </c>
      <c r="P583" s="1">
        <f>Estação!P778</f>
        <v>2.96</v>
      </c>
      <c r="Q583" s="1">
        <f>Estação!Q778</f>
        <v>80.760000000000005</v>
      </c>
      <c r="R583" s="1">
        <f>Estação!R778</f>
        <v>0</v>
      </c>
    </row>
    <row r="584" spans="1:18">
      <c r="A584" s="22">
        <v>44129.250023148146</v>
      </c>
      <c r="B584" s="1">
        <f>Estação!C779</f>
        <v>26.4</v>
      </c>
      <c r="C584" s="1">
        <v>36</v>
      </c>
      <c r="D584" s="1">
        <f>Estação!D779</f>
        <v>18.420000000000002</v>
      </c>
      <c r="E584" s="1">
        <f>Estação!E779</f>
        <v>0.24</v>
      </c>
      <c r="F584" s="1">
        <f>Estação!F779</f>
        <v>1.36</v>
      </c>
      <c r="G584" s="1">
        <f>Estação!G779</f>
        <v>1.63</v>
      </c>
      <c r="H584" s="1">
        <f>Estação!H779</f>
        <v>2.99</v>
      </c>
      <c r="I584" s="1">
        <f>Estação!I779</f>
        <v>2.59</v>
      </c>
      <c r="J584" s="1">
        <f>Estação!J779</f>
        <v>28</v>
      </c>
      <c r="K584" s="106"/>
      <c r="L584" s="1">
        <f>Estação!L779</f>
        <v>26.6</v>
      </c>
      <c r="M584" s="1">
        <f>Estação!M779</f>
        <v>78.400000000000006</v>
      </c>
      <c r="N584" s="1">
        <f>Estação!N779</f>
        <v>1008.5</v>
      </c>
      <c r="O584" s="1">
        <f>Estação!O779</f>
        <v>29</v>
      </c>
      <c r="P584" s="1">
        <f>Estação!P779</f>
        <v>2.06</v>
      </c>
      <c r="Q584" s="1">
        <f>Estação!Q779</f>
        <v>108.1</v>
      </c>
      <c r="R584" s="1">
        <f>Estação!R779</f>
        <v>0</v>
      </c>
    </row>
    <row r="585" spans="1:18">
      <c r="A585" s="22">
        <v>44129.291689814818</v>
      </c>
      <c r="B585" s="1">
        <f>Estação!C780</f>
        <v>26.4</v>
      </c>
      <c r="C585" s="1">
        <v>36</v>
      </c>
      <c r="D585" s="1">
        <f>Estação!D780</f>
        <v>15.61</v>
      </c>
      <c r="E585" s="1">
        <f>Estação!E780</f>
        <v>0.28000000000000003</v>
      </c>
      <c r="F585" s="1">
        <f>Estação!F780</f>
        <v>1.98</v>
      </c>
      <c r="G585" s="1">
        <f>Estação!G780</f>
        <v>3.32</v>
      </c>
      <c r="H585" s="1">
        <f>Estação!H780</f>
        <v>5.3</v>
      </c>
      <c r="I585" s="1">
        <f>Estação!I780</f>
        <v>2.4700000000000002</v>
      </c>
      <c r="J585" s="1">
        <f>Estação!J780</f>
        <v>28</v>
      </c>
      <c r="K585" s="106"/>
      <c r="L585" s="1">
        <f>Estação!L780</f>
        <v>26.8</v>
      </c>
      <c r="M585" s="1">
        <f>Estação!M780</f>
        <v>77.900000000000006</v>
      </c>
      <c r="N585" s="1">
        <f>Estação!N780</f>
        <v>1009.2</v>
      </c>
      <c r="O585" s="1">
        <f>Estação!O780</f>
        <v>159</v>
      </c>
      <c r="P585" s="1">
        <f>Estação!P780</f>
        <v>2.66</v>
      </c>
      <c r="Q585" s="1">
        <f>Estação!Q780</f>
        <v>120.59</v>
      </c>
      <c r="R585" s="1">
        <f>Estação!R780</f>
        <v>0</v>
      </c>
    </row>
    <row r="586" spans="1:18">
      <c r="A586" s="22">
        <v>44129.333356481482</v>
      </c>
      <c r="B586" s="1">
        <f>Estação!C781</f>
        <v>26.1</v>
      </c>
      <c r="C586" s="1">
        <v>36</v>
      </c>
      <c r="D586" s="1">
        <f>Estação!D781</f>
        <v>19.579999999999998</v>
      </c>
      <c r="E586" s="1">
        <f>Estação!E781</f>
        <v>0.26</v>
      </c>
      <c r="F586" s="1">
        <f>Estação!F781</f>
        <v>1.9</v>
      </c>
      <c r="G586" s="1">
        <f>Estação!G781</f>
        <v>1.87</v>
      </c>
      <c r="H586" s="1">
        <f>Estação!H781</f>
        <v>3.76</v>
      </c>
      <c r="I586" s="1">
        <f>Estação!I781</f>
        <v>1.97</v>
      </c>
      <c r="J586" s="1">
        <f>Estação!J781</f>
        <v>34</v>
      </c>
      <c r="K586" s="106"/>
      <c r="L586" s="1">
        <f>Estação!L781</f>
        <v>28.4</v>
      </c>
      <c r="M586" s="1">
        <f>Estação!M781</f>
        <v>69.7</v>
      </c>
      <c r="N586" s="1">
        <f>Estação!N781</f>
        <v>1010.1</v>
      </c>
      <c r="O586" s="1">
        <f>Estação!O781</f>
        <v>459</v>
      </c>
      <c r="P586" s="1">
        <f>Estação!P781</f>
        <v>3.6</v>
      </c>
      <c r="Q586" s="1">
        <f>Estação!Q781</f>
        <v>105.45</v>
      </c>
      <c r="R586" s="1">
        <f>Estação!R781</f>
        <v>0</v>
      </c>
    </row>
    <row r="587" spans="1:18">
      <c r="A587" s="22">
        <v>44129.375023148146</v>
      </c>
      <c r="B587" s="1">
        <f>Estação!C782</f>
        <v>25.9</v>
      </c>
      <c r="C587" s="1">
        <v>36</v>
      </c>
      <c r="D587" s="1">
        <f>Estação!D782</f>
        <v>22.28</v>
      </c>
      <c r="E587" s="1">
        <f>Estação!E782</f>
        <v>0.24</v>
      </c>
      <c r="F587" s="1">
        <f>Estação!F782</f>
        <v>1.57</v>
      </c>
      <c r="G587" s="1">
        <f>Estação!G782</f>
        <v>1.36</v>
      </c>
      <c r="H587" s="1">
        <f>Estação!H782</f>
        <v>2.93</v>
      </c>
      <c r="I587" s="1">
        <f>Estação!I782</f>
        <v>2.27</v>
      </c>
      <c r="J587" s="1">
        <f>Estação!J782</f>
        <v>23</v>
      </c>
      <c r="K587" s="106"/>
      <c r="L587" s="1">
        <f>Estação!L782</f>
        <v>29.1</v>
      </c>
      <c r="M587" s="1">
        <f>Estação!M782</f>
        <v>65.099999999999994</v>
      </c>
      <c r="N587" s="1">
        <f>Estação!N782</f>
        <v>1010.8</v>
      </c>
      <c r="O587" s="1">
        <f>Estação!O782</f>
        <v>422</v>
      </c>
      <c r="P587" s="1">
        <f>Estação!P782</f>
        <v>3.96</v>
      </c>
      <c r="Q587" s="1">
        <f>Estação!Q782</f>
        <v>86.6</v>
      </c>
      <c r="R587" s="1">
        <f>Estação!R782</f>
        <v>0</v>
      </c>
    </row>
    <row r="588" spans="1:18">
      <c r="A588" s="22">
        <v>44129.416689814818</v>
      </c>
      <c r="B588" s="1">
        <f>Estação!C783</f>
        <v>25.7</v>
      </c>
      <c r="C588" s="1">
        <v>36</v>
      </c>
      <c r="D588" s="1">
        <f>Estação!D783</f>
        <v>24.02</v>
      </c>
      <c r="E588" s="1">
        <f>Estação!E783</f>
        <v>0.23</v>
      </c>
      <c r="F588" s="1">
        <f>Estação!F783</f>
        <v>1.53</v>
      </c>
      <c r="G588" s="1">
        <f>Estação!G783</f>
        <v>0.82</v>
      </c>
      <c r="H588" s="1">
        <f>Estação!H783</f>
        <v>2.34</v>
      </c>
      <c r="I588" s="1">
        <f>Estação!I783</f>
        <v>2.2999999999999998</v>
      </c>
      <c r="J588" s="1">
        <f>Estação!J783</f>
        <v>26</v>
      </c>
      <c r="K588" s="106"/>
      <c r="L588" s="1">
        <f>Estação!L783</f>
        <v>29.9</v>
      </c>
      <c r="M588" s="1">
        <f>Estação!M783</f>
        <v>60.7</v>
      </c>
      <c r="N588" s="1">
        <f>Estação!N783</f>
        <v>1010.9</v>
      </c>
      <c r="O588" s="1">
        <f>Estação!O783</f>
        <v>650</v>
      </c>
      <c r="P588" s="1">
        <f>Estação!P783</f>
        <v>4.84</v>
      </c>
      <c r="Q588" s="1">
        <f>Estação!Q783</f>
        <v>75.709999999999994</v>
      </c>
      <c r="R588" s="1">
        <f>Estação!R783</f>
        <v>0</v>
      </c>
    </row>
    <row r="589" spans="1:18">
      <c r="A589" s="22">
        <v>44129.458356481482</v>
      </c>
      <c r="B589" s="1">
        <f>Estação!C784</f>
        <v>25.7</v>
      </c>
      <c r="C589" s="1">
        <v>36</v>
      </c>
      <c r="D589" s="1">
        <f>Estação!D784</f>
        <v>24.12</v>
      </c>
      <c r="E589" s="1">
        <f>Estação!E784</f>
        <v>0.25</v>
      </c>
      <c r="F589" s="1">
        <f>Estação!F784</f>
        <v>1.5</v>
      </c>
      <c r="G589" s="1">
        <f>Estação!G784</f>
        <v>0.84</v>
      </c>
      <c r="H589" s="1">
        <f>Estação!H784</f>
        <v>2.34</v>
      </c>
      <c r="I589" s="1">
        <f>Estação!I784</f>
        <v>2.17</v>
      </c>
      <c r="J589" s="1">
        <f>Estação!J784</f>
        <v>19</v>
      </c>
      <c r="K589" s="106"/>
      <c r="L589" s="1">
        <f>Estação!L784</f>
        <v>30.5</v>
      </c>
      <c r="M589" s="1">
        <f>Estação!M784</f>
        <v>56.8</v>
      </c>
      <c r="N589" s="1">
        <f>Estação!N784</f>
        <v>1010.5</v>
      </c>
      <c r="O589" s="1">
        <f>Estação!O784</f>
        <v>881</v>
      </c>
      <c r="P589" s="1">
        <f>Estação!P784</f>
        <v>4.59</v>
      </c>
      <c r="Q589" s="1">
        <f>Estação!Q784</f>
        <v>76.02</v>
      </c>
      <c r="R589" s="1">
        <f>Estação!R784</f>
        <v>0</v>
      </c>
    </row>
    <row r="590" spans="1:18">
      <c r="A590" s="22">
        <v>44129.500023148146</v>
      </c>
      <c r="B590" s="1">
        <f>Estação!C785</f>
        <v>25.7</v>
      </c>
      <c r="C590" s="1">
        <v>36</v>
      </c>
      <c r="D590" s="1">
        <f>Estação!D785</f>
        <v>24.35</v>
      </c>
      <c r="E590" s="1">
        <f>Estação!E785</f>
        <v>0.24</v>
      </c>
      <c r="F590" s="1">
        <f>Estação!F785</f>
        <v>1.49</v>
      </c>
      <c r="G590" s="1">
        <f>Estação!G785</f>
        <v>0.9</v>
      </c>
      <c r="H590" s="1">
        <f>Estação!H785</f>
        <v>2.4</v>
      </c>
      <c r="I590" s="1">
        <f>Estação!I785</f>
        <v>2.3199999999999998</v>
      </c>
      <c r="J590" s="1">
        <f>Estação!J785</f>
        <v>21</v>
      </c>
      <c r="K590" s="106"/>
      <c r="L590" s="1">
        <f>Estação!L785</f>
        <v>30.7</v>
      </c>
      <c r="M590" s="1">
        <f>Estação!M785</f>
        <v>55.4</v>
      </c>
      <c r="N590" s="1">
        <f>Estação!N785</f>
        <v>1009.7</v>
      </c>
      <c r="O590" s="1">
        <f>Estação!O785</f>
        <v>895</v>
      </c>
      <c r="P590" s="1">
        <f>Estação!P785</f>
        <v>5.22</v>
      </c>
      <c r="Q590" s="1">
        <f>Estação!Q785</f>
        <v>67.06</v>
      </c>
      <c r="R590" s="1">
        <f>Estação!R785</f>
        <v>0</v>
      </c>
    </row>
    <row r="591" spans="1:18">
      <c r="A591" s="22">
        <v>44129.541689814818</v>
      </c>
      <c r="B591" s="1">
        <f>Estação!C786</f>
        <v>25.6</v>
      </c>
      <c r="C591" s="1">
        <v>36</v>
      </c>
      <c r="D591" s="1">
        <f>Estação!D786</f>
        <v>24.38</v>
      </c>
      <c r="E591" s="1">
        <f>Estação!E786</f>
        <v>0.26</v>
      </c>
      <c r="F591" s="1">
        <f>Estação!F786</f>
        <v>1.53</v>
      </c>
      <c r="G591" s="1">
        <f>Estação!G786</f>
        <v>0.73</v>
      </c>
      <c r="H591" s="1">
        <f>Estação!H786</f>
        <v>2.2599999999999998</v>
      </c>
      <c r="I591" s="1">
        <f>Estação!I786</f>
        <v>2.23</v>
      </c>
      <c r="J591" s="1">
        <f>Estação!J786</f>
        <v>16</v>
      </c>
      <c r="K591" s="106"/>
      <c r="L591" s="1">
        <f>Estação!L786</f>
        <v>30.5</v>
      </c>
      <c r="M591" s="1">
        <f>Estação!M786</f>
        <v>56.8</v>
      </c>
      <c r="N591" s="1">
        <f>Estação!N786</f>
        <v>1008.9</v>
      </c>
      <c r="O591" s="1">
        <f>Estação!O786</f>
        <v>840</v>
      </c>
      <c r="P591" s="1">
        <f>Estação!P786</f>
        <v>5.04</v>
      </c>
      <c r="Q591" s="1">
        <f>Estação!Q786</f>
        <v>64.180000000000007</v>
      </c>
      <c r="R591" s="1">
        <f>Estação!R786</f>
        <v>0</v>
      </c>
    </row>
    <row r="592" spans="1:18">
      <c r="A592" s="22">
        <v>44129.583356481482</v>
      </c>
      <c r="B592" s="1">
        <f>Estação!C787</f>
        <v>25.5</v>
      </c>
      <c r="C592" s="1">
        <v>36</v>
      </c>
      <c r="D592" s="1">
        <f>Estação!D787</f>
        <v>23.35</v>
      </c>
      <c r="E592" s="1">
        <f>Estação!E787</f>
        <v>0.26</v>
      </c>
      <c r="F592" s="1">
        <f>Estação!F787</f>
        <v>1.48</v>
      </c>
      <c r="G592" s="1">
        <f>Estação!G787</f>
        <v>0.53</v>
      </c>
      <c r="H592" s="1">
        <f>Estação!H787</f>
        <v>2.02</v>
      </c>
      <c r="I592" s="1">
        <f>Estação!I787</f>
        <v>2.4500000000000002</v>
      </c>
      <c r="J592" s="1">
        <f>Estação!J787</f>
        <v>19</v>
      </c>
      <c r="K592" s="106"/>
      <c r="L592" s="1">
        <f>Estação!L787</f>
        <v>30.3</v>
      </c>
      <c r="M592" s="1">
        <f>Estação!M787</f>
        <v>58.4</v>
      </c>
      <c r="N592" s="1">
        <f>Estação!N787</f>
        <v>1008.2</v>
      </c>
      <c r="O592" s="1">
        <f>Estação!O787</f>
        <v>825</v>
      </c>
      <c r="P592" s="1">
        <f>Estação!P787</f>
        <v>4.8899999999999997</v>
      </c>
      <c r="Q592" s="1">
        <f>Estação!Q787</f>
        <v>63.16</v>
      </c>
      <c r="R592" s="1">
        <f>Estação!R787</f>
        <v>0</v>
      </c>
    </row>
    <row r="593" spans="1:18">
      <c r="A593" s="22">
        <v>44129.625023148146</v>
      </c>
      <c r="B593" s="1">
        <f>Estação!C788</f>
        <v>26</v>
      </c>
      <c r="C593" s="1">
        <v>36</v>
      </c>
      <c r="D593" s="1">
        <f>Estação!D788</f>
        <v>23.05</v>
      </c>
      <c r="E593" s="1">
        <f>Estação!E788</f>
        <v>0.25</v>
      </c>
      <c r="F593" s="1">
        <f>Estação!F788</f>
        <v>1.29</v>
      </c>
      <c r="G593" s="1">
        <f>Estação!G788</f>
        <v>0.68</v>
      </c>
      <c r="H593" s="1">
        <f>Estação!H788</f>
        <v>1.97</v>
      </c>
      <c r="I593" s="1">
        <f>Estação!I788</f>
        <v>2.64</v>
      </c>
      <c r="J593" s="1">
        <f>Estação!J788</f>
        <v>17</v>
      </c>
      <c r="K593" s="106"/>
      <c r="L593" s="1">
        <f>Estação!L788</f>
        <v>30.2</v>
      </c>
      <c r="M593" s="1">
        <f>Estação!M788</f>
        <v>59.9</v>
      </c>
      <c r="N593" s="1">
        <f>Estação!N788</f>
        <v>1007.8</v>
      </c>
      <c r="O593" s="1">
        <f>Estação!O788</f>
        <v>608</v>
      </c>
      <c r="P593" s="1">
        <f>Estação!P788</f>
        <v>4.8</v>
      </c>
      <c r="Q593" s="1">
        <f>Estação!Q788</f>
        <v>56.05</v>
      </c>
      <c r="R593" s="1">
        <f>Estação!R788</f>
        <v>0</v>
      </c>
    </row>
    <row r="594" spans="1:18">
      <c r="A594" s="22">
        <v>44129.666689814818</v>
      </c>
      <c r="B594" s="1">
        <f>Estação!C789</f>
        <v>26.1</v>
      </c>
      <c r="C594" s="1">
        <v>36</v>
      </c>
      <c r="D594" s="1">
        <f>Estação!D789</f>
        <v>22.68</v>
      </c>
      <c r="E594" s="1">
        <f>Estação!E789</f>
        <v>0.25</v>
      </c>
      <c r="F594" s="1">
        <f>Estação!F789</f>
        <v>1.21</v>
      </c>
      <c r="G594" s="1">
        <f>Estação!G789</f>
        <v>0.69</v>
      </c>
      <c r="H594" s="1">
        <f>Estação!H789</f>
        <v>1.9</v>
      </c>
      <c r="I594" s="1">
        <f>Estação!I789</f>
        <v>2.29</v>
      </c>
      <c r="J594" s="1">
        <f>Estação!J789</f>
        <v>20</v>
      </c>
      <c r="K594" s="106"/>
      <c r="L594" s="1">
        <f>Estação!L789</f>
        <v>29.9</v>
      </c>
      <c r="M594" s="1">
        <f>Estação!M789</f>
        <v>60.8</v>
      </c>
      <c r="N594" s="1">
        <f>Estação!N789</f>
        <v>1007.7</v>
      </c>
      <c r="O594" s="1">
        <f>Estação!O789</f>
        <v>379</v>
      </c>
      <c r="P594" s="1">
        <f>Estação!P789</f>
        <v>4.28</v>
      </c>
      <c r="Q594" s="1">
        <f>Estação!Q789</f>
        <v>54.8</v>
      </c>
      <c r="R594" s="1">
        <f>Estação!R789</f>
        <v>0</v>
      </c>
    </row>
    <row r="595" spans="1:18">
      <c r="A595" s="22">
        <v>44129.708356481482</v>
      </c>
      <c r="B595" s="1">
        <f>Estação!C790</f>
        <v>25.8</v>
      </c>
      <c r="C595" s="1">
        <v>36</v>
      </c>
      <c r="D595" s="1">
        <f>Estação!D790</f>
        <v>21.83</v>
      </c>
      <c r="E595" s="1">
        <f>Estação!E790</f>
        <v>0.26</v>
      </c>
      <c r="F595" s="1">
        <f>Estação!F790</f>
        <v>1.37</v>
      </c>
      <c r="G595" s="1">
        <f>Estação!G790</f>
        <v>0.77</v>
      </c>
      <c r="H595" s="1">
        <f>Estação!H790</f>
        <v>2.14</v>
      </c>
      <c r="I595" s="1">
        <f>Estação!I790</f>
        <v>2.57</v>
      </c>
      <c r="J595" s="1">
        <f>Estação!J790</f>
        <v>14</v>
      </c>
      <c r="K595" s="106"/>
      <c r="L595" s="1">
        <f>Estação!L790</f>
        <v>29.4</v>
      </c>
      <c r="M595" s="1">
        <f>Estação!M790</f>
        <v>62.7</v>
      </c>
      <c r="N595" s="1">
        <f>Estação!N790</f>
        <v>1007.9</v>
      </c>
      <c r="O595" s="1">
        <f>Estação!O790</f>
        <v>131</v>
      </c>
      <c r="P595" s="1">
        <f>Estação!P790</f>
        <v>4.13</v>
      </c>
      <c r="Q595" s="1">
        <f>Estação!Q790</f>
        <v>42.52</v>
      </c>
      <c r="R595" s="1">
        <f>Estação!R790</f>
        <v>0</v>
      </c>
    </row>
    <row r="596" spans="1:18">
      <c r="A596" s="22">
        <v>44129.750023148146</v>
      </c>
      <c r="B596" s="1">
        <f>Estação!C791</f>
        <v>25.8</v>
      </c>
      <c r="C596" s="1">
        <v>36</v>
      </c>
      <c r="D596" s="1">
        <f>Estação!D791</f>
        <v>20.5</v>
      </c>
      <c r="E596" s="1">
        <f>Estação!E791</f>
        <v>0.25</v>
      </c>
      <c r="F596" s="1">
        <f>Estação!F791</f>
        <v>1.19</v>
      </c>
      <c r="G596" s="1">
        <f>Estação!G791</f>
        <v>0.94</v>
      </c>
      <c r="H596" s="1">
        <f>Estação!H791</f>
        <v>2.13</v>
      </c>
      <c r="I596" s="1">
        <f>Estação!I791</f>
        <v>2.86</v>
      </c>
      <c r="J596" s="1">
        <f>Estação!J791</f>
        <v>25</v>
      </c>
      <c r="K596" s="106"/>
      <c r="L596" s="1">
        <f>Estação!L791</f>
        <v>28.4</v>
      </c>
      <c r="M596" s="1">
        <f>Estação!M791</f>
        <v>70</v>
      </c>
      <c r="N596" s="1">
        <f>Estação!N791</f>
        <v>1008</v>
      </c>
      <c r="O596" s="1">
        <f>Estação!O791</f>
        <v>8</v>
      </c>
      <c r="P596" s="1">
        <f>Estação!P791</f>
        <v>3.85</v>
      </c>
      <c r="Q596" s="1">
        <f>Estação!Q791</f>
        <v>41.16</v>
      </c>
      <c r="R596" s="1">
        <f>Estação!R791</f>
        <v>0</v>
      </c>
    </row>
    <row r="597" spans="1:18">
      <c r="A597" s="22">
        <v>44129.791689814818</v>
      </c>
      <c r="B597" s="1">
        <f>Estação!C792</f>
        <v>26.3</v>
      </c>
      <c r="C597" s="1">
        <v>36</v>
      </c>
      <c r="D597" s="1">
        <f>Estação!D792</f>
        <v>20.54</v>
      </c>
      <c r="E597" s="1">
        <f>Estação!E792</f>
        <v>0.26</v>
      </c>
      <c r="F597" s="1">
        <f>Estação!F792</f>
        <v>1.1399999999999999</v>
      </c>
      <c r="G597" s="1">
        <f>Estação!G792</f>
        <v>1.9</v>
      </c>
      <c r="H597" s="1">
        <f>Estação!H792</f>
        <v>3.03</v>
      </c>
      <c r="I597" s="1">
        <f>Estação!I792</f>
        <v>2.5</v>
      </c>
      <c r="J597" s="1">
        <f>Estação!J792</f>
        <v>22</v>
      </c>
      <c r="K597" s="106"/>
      <c r="L597" s="1">
        <f>Estação!L792</f>
        <v>27.9</v>
      </c>
      <c r="M597" s="1">
        <f>Estação!M792</f>
        <v>72.8</v>
      </c>
      <c r="N597" s="1">
        <f>Estação!N792</f>
        <v>1008.5</v>
      </c>
      <c r="O597" s="1">
        <f>Estação!O792</f>
        <v>2</v>
      </c>
      <c r="P597" s="1">
        <f>Estação!P792</f>
        <v>3.24</v>
      </c>
      <c r="Q597" s="1">
        <f>Estação!Q792</f>
        <v>34.78</v>
      </c>
      <c r="R597" s="1">
        <f>Estação!R792</f>
        <v>0</v>
      </c>
    </row>
    <row r="598" spans="1:18">
      <c r="A598" s="22">
        <v>44129.833356481482</v>
      </c>
      <c r="B598" s="1">
        <f>Estação!C793</f>
        <v>26.3</v>
      </c>
      <c r="C598" s="1">
        <v>36</v>
      </c>
      <c r="D598" s="1">
        <f>Estação!D793</f>
        <v>23.81</v>
      </c>
      <c r="E598" s="1">
        <f>Estação!E793</f>
        <v>0.25</v>
      </c>
      <c r="F598" s="1">
        <f>Estação!F793</f>
        <v>1.07</v>
      </c>
      <c r="G598" s="1">
        <f>Estação!G793</f>
        <v>1.88</v>
      </c>
      <c r="H598" s="1">
        <f>Estação!H793</f>
        <v>2.95</v>
      </c>
      <c r="I598" s="1">
        <f>Estação!I793</f>
        <v>2.5299999999999998</v>
      </c>
      <c r="J598" s="1">
        <f>Estação!J793</f>
        <v>20</v>
      </c>
      <c r="K598" s="106"/>
      <c r="L598" s="1">
        <f>Estação!L793</f>
        <v>27.7</v>
      </c>
      <c r="M598" s="1">
        <f>Estação!M793</f>
        <v>75.8</v>
      </c>
      <c r="N598" s="1">
        <f>Estação!N793</f>
        <v>1009.1</v>
      </c>
      <c r="O598" s="1">
        <f>Estação!O793</f>
        <v>2</v>
      </c>
      <c r="P598" s="1">
        <f>Estação!P793</f>
        <v>3.04</v>
      </c>
      <c r="Q598" s="1">
        <f>Estação!Q793</f>
        <v>38.99</v>
      </c>
      <c r="R598" s="1">
        <f>Estação!R793</f>
        <v>0</v>
      </c>
    </row>
    <row r="599" spans="1:18">
      <c r="A599" s="22">
        <v>44129.875023148146</v>
      </c>
      <c r="B599" s="1">
        <f>Estação!C794</f>
        <v>26.3</v>
      </c>
      <c r="C599" s="1">
        <v>36</v>
      </c>
      <c r="D599" s="1">
        <f>Estação!D794</f>
        <v>21.43</v>
      </c>
      <c r="E599" s="1">
        <f>Estação!E794</f>
        <v>0.25</v>
      </c>
      <c r="F599" s="1">
        <f>Estação!F794</f>
        <v>1.24</v>
      </c>
      <c r="G599" s="1">
        <f>Estação!G794</f>
        <v>1.51</v>
      </c>
      <c r="H599" s="1">
        <f>Estação!H794</f>
        <v>2.74</v>
      </c>
      <c r="I599" s="1">
        <f>Estação!I794</f>
        <v>2.25</v>
      </c>
      <c r="J599" s="1">
        <f>Estação!J794</f>
        <v>28</v>
      </c>
      <c r="K599" s="106"/>
      <c r="L599" s="1">
        <f>Estação!L794</f>
        <v>27.4</v>
      </c>
      <c r="M599" s="1">
        <f>Estação!M794</f>
        <v>77.900000000000006</v>
      </c>
      <c r="N599" s="1">
        <f>Estação!N794</f>
        <v>1009.8</v>
      </c>
      <c r="O599" s="1">
        <f>Estação!O794</f>
        <v>2</v>
      </c>
      <c r="P599" s="1">
        <f>Estação!P794</f>
        <v>3.47</v>
      </c>
      <c r="Q599" s="1">
        <f>Estação!Q794</f>
        <v>42.65</v>
      </c>
      <c r="R599" s="1">
        <f>Estação!R794</f>
        <v>0</v>
      </c>
    </row>
    <row r="600" spans="1:18">
      <c r="A600" s="22">
        <v>44129.916689814818</v>
      </c>
      <c r="B600" s="1">
        <f>Estação!C795</f>
        <v>26.3</v>
      </c>
      <c r="C600" s="1">
        <v>36</v>
      </c>
      <c r="D600" s="1">
        <f>Estação!D795</f>
        <v>20.05</v>
      </c>
      <c r="E600" s="1">
        <f>Estação!E795</f>
        <v>0.23</v>
      </c>
      <c r="F600" s="1">
        <f>Estação!F795</f>
        <v>1.2</v>
      </c>
      <c r="G600" s="1">
        <f>Estação!G795</f>
        <v>1.07</v>
      </c>
      <c r="H600" s="1">
        <f>Estação!H795</f>
        <v>2.27</v>
      </c>
      <c r="I600" s="1">
        <f>Estação!I795</f>
        <v>2.16</v>
      </c>
      <c r="J600" s="1">
        <f>Estação!J795</f>
        <v>27</v>
      </c>
      <c r="K600" s="106"/>
      <c r="L600" s="1">
        <f>Estação!L795</f>
        <v>27.3</v>
      </c>
      <c r="M600" s="1">
        <f>Estação!M795</f>
        <v>78.2</v>
      </c>
      <c r="N600" s="1">
        <f>Estação!N795</f>
        <v>1010.1</v>
      </c>
      <c r="O600" s="1">
        <f>Estação!O795</f>
        <v>2</v>
      </c>
      <c r="P600" s="1">
        <f>Estação!P795</f>
        <v>3.66</v>
      </c>
      <c r="Q600" s="1">
        <f>Estação!Q795</f>
        <v>46.03</v>
      </c>
      <c r="R600" s="1">
        <f>Estação!R795</f>
        <v>0</v>
      </c>
    </row>
    <row r="601" spans="1:18">
      <c r="A601" s="22">
        <v>44129.958356481482</v>
      </c>
      <c r="B601" s="1">
        <f>Estação!C796</f>
        <v>26.4</v>
      </c>
      <c r="C601" s="1">
        <v>36</v>
      </c>
      <c r="D601" s="1">
        <f>Estação!D796</f>
        <v>20.309999999999999</v>
      </c>
      <c r="E601" s="1">
        <f>Estação!E796</f>
        <v>0.21</v>
      </c>
      <c r="F601" s="1">
        <f>Estação!F796</f>
        <v>1.08</v>
      </c>
      <c r="G601" s="1">
        <f>Estação!G796</f>
        <v>0.91</v>
      </c>
      <c r="H601" s="1">
        <f>Estação!H796</f>
        <v>2</v>
      </c>
      <c r="I601" s="1">
        <f>Estação!I796</f>
        <v>2.41</v>
      </c>
      <c r="J601" s="1">
        <f>Estação!J796</f>
        <v>26</v>
      </c>
      <c r="K601" s="106"/>
      <c r="L601" s="1">
        <f>Estação!L796</f>
        <v>27.3</v>
      </c>
      <c r="M601" s="1">
        <f>Estação!M796</f>
        <v>77.900000000000006</v>
      </c>
      <c r="N601" s="1">
        <f>Estação!N796</f>
        <v>1010.1</v>
      </c>
      <c r="O601" s="1">
        <f>Estação!O796</f>
        <v>3</v>
      </c>
      <c r="P601" s="1">
        <f>Estação!P796</f>
        <v>3.09</v>
      </c>
      <c r="Q601" s="1">
        <f>Estação!Q796</f>
        <v>46.4</v>
      </c>
      <c r="R601" s="1">
        <f>Estação!R796</f>
        <v>0</v>
      </c>
    </row>
    <row r="602" spans="1:18">
      <c r="A602" s="22">
        <v>44130.000023148146</v>
      </c>
      <c r="B602" s="1">
        <f>Estação!C805</f>
        <v>26.5</v>
      </c>
      <c r="C602" s="1">
        <v>36</v>
      </c>
      <c r="D602" s="1">
        <f>Estação!D805</f>
        <v>19.940000000000001</v>
      </c>
      <c r="E602" s="1">
        <f>Estação!E805</f>
        <v>0.22</v>
      </c>
      <c r="F602" s="1">
        <f>Estação!F805</f>
        <v>0.9</v>
      </c>
      <c r="G602" s="1">
        <f>Estação!G805</f>
        <v>0.89</v>
      </c>
      <c r="H602" s="1">
        <f>Estação!H805</f>
        <v>1.8</v>
      </c>
      <c r="I602" s="1">
        <f>Estação!I805</f>
        <v>2.58</v>
      </c>
      <c r="J602" s="1">
        <f>Estação!J805</f>
        <v>27</v>
      </c>
      <c r="K602" s="106"/>
      <c r="L602" s="1">
        <f>Estação!L805</f>
        <v>27.3</v>
      </c>
      <c r="M602" s="1">
        <f>Estação!M805</f>
        <v>77.2</v>
      </c>
      <c r="N602" s="1">
        <f>Estação!N805</f>
        <v>1009.8</v>
      </c>
      <c r="O602" s="1">
        <f>Estação!O805</f>
        <v>2</v>
      </c>
      <c r="P602" s="1">
        <f>Estação!P805</f>
        <v>3.01</v>
      </c>
      <c r="Q602" s="1">
        <f>Estação!Q805</f>
        <v>53.6</v>
      </c>
      <c r="R602" s="1">
        <f>Estação!R805</f>
        <v>0</v>
      </c>
    </row>
    <row r="603" spans="1:18">
      <c r="A603" s="22">
        <v>44130.041701388887</v>
      </c>
      <c r="B603" s="1">
        <f>Estação!C806</f>
        <v>26.5</v>
      </c>
      <c r="C603" s="1">
        <v>36</v>
      </c>
      <c r="D603" s="1">
        <f>Estação!D806</f>
        <v>20.059999999999999</v>
      </c>
      <c r="E603" s="1">
        <f>Estação!E806</f>
        <v>0.27</v>
      </c>
      <c r="F603" s="1">
        <f>Estação!F806</f>
        <v>1.04</v>
      </c>
      <c r="G603" s="1">
        <f>Estação!G806</f>
        <v>0.68</v>
      </c>
      <c r="H603" s="1">
        <f>Estação!H806</f>
        <v>1.72</v>
      </c>
      <c r="I603" s="1">
        <f>Estação!I806</f>
        <v>1.59</v>
      </c>
      <c r="J603" s="1">
        <f>Estação!J806</f>
        <v>25</v>
      </c>
      <c r="K603" s="106"/>
      <c r="L603" s="1">
        <f>Estação!L806</f>
        <v>27.2</v>
      </c>
      <c r="M603" s="1">
        <f>Estação!M806</f>
        <v>77.5</v>
      </c>
      <c r="N603" s="1">
        <f>Estação!N806</f>
        <v>1009.1</v>
      </c>
      <c r="O603" s="1">
        <f>Estação!O806</f>
        <v>3</v>
      </c>
      <c r="P603" s="1">
        <f>Estação!P806</f>
        <v>2.64</v>
      </c>
      <c r="Q603" s="1">
        <f>Estação!Q806</f>
        <v>53.89</v>
      </c>
      <c r="R603" s="1">
        <f>Estação!R806</f>
        <v>0</v>
      </c>
    </row>
    <row r="604" spans="1:18">
      <c r="A604" s="22">
        <v>44130.083368055559</v>
      </c>
      <c r="B604" s="1">
        <f>Estação!C807</f>
        <v>26.5</v>
      </c>
      <c r="C604" s="1">
        <v>36</v>
      </c>
      <c r="D604" s="1">
        <f>Estação!D807</f>
        <v>19.93</v>
      </c>
      <c r="E604" s="1">
        <f>Estação!E807</f>
        <v>0.28999999999999998</v>
      </c>
      <c r="F604" s="1">
        <f>Estação!F807</f>
        <v>1.07</v>
      </c>
      <c r="G604" s="1">
        <f>Estação!G807</f>
        <v>0.59</v>
      </c>
      <c r="H604" s="1">
        <f>Estação!H807</f>
        <v>1.66</v>
      </c>
      <c r="I604" s="1">
        <f>Estação!I807</f>
        <v>2.06</v>
      </c>
      <c r="J604" s="1">
        <f>Estação!J807</f>
        <v>29</v>
      </c>
      <c r="K604" s="106"/>
      <c r="L604" s="1">
        <f>Estação!L807</f>
        <v>27.1</v>
      </c>
      <c r="M604" s="1">
        <f>Estação!M807</f>
        <v>78.2</v>
      </c>
      <c r="N604" s="1">
        <f>Estação!N807</f>
        <v>1008.4</v>
      </c>
      <c r="O604" s="1">
        <f>Estação!O807</f>
        <v>2</v>
      </c>
      <c r="P604" s="1">
        <f>Estação!P807</f>
        <v>2.63</v>
      </c>
      <c r="Q604" s="1">
        <f>Estação!Q807</f>
        <v>58.87</v>
      </c>
      <c r="R604" s="1">
        <f>Estação!R807</f>
        <v>0</v>
      </c>
    </row>
    <row r="605" spans="1:18">
      <c r="A605" s="22">
        <v>44130.125034722223</v>
      </c>
      <c r="B605" s="1">
        <f>Estação!C808</f>
        <v>26.4</v>
      </c>
      <c r="C605" s="1">
        <v>36</v>
      </c>
      <c r="D605" s="1">
        <f>Estação!D808</f>
        <v>21.4</v>
      </c>
      <c r="E605" s="1">
        <f>Estação!E808</f>
        <v>0.28000000000000003</v>
      </c>
      <c r="F605" s="1">
        <f>Estação!F808</f>
        <v>1.1599999999999999</v>
      </c>
      <c r="G605" s="1">
        <f>Estação!G808</f>
        <v>0.28000000000000003</v>
      </c>
      <c r="H605" s="1">
        <f>Estação!H808</f>
        <v>1.44</v>
      </c>
      <c r="I605" s="1">
        <f>Estação!I808</f>
        <v>1.97</v>
      </c>
      <c r="J605" s="1">
        <f>Estação!J808</f>
        <v>25</v>
      </c>
      <c r="K605" s="106"/>
      <c r="L605" s="1">
        <f>Estação!L808</f>
        <v>27</v>
      </c>
      <c r="M605" s="1">
        <f>Estação!M808</f>
        <v>78.3</v>
      </c>
      <c r="N605" s="1">
        <f>Estação!N808</f>
        <v>1008</v>
      </c>
      <c r="O605" s="1">
        <f>Estação!O808</f>
        <v>2</v>
      </c>
      <c r="P605" s="1">
        <f>Estação!P808</f>
        <v>2.74</v>
      </c>
      <c r="Q605" s="1">
        <f>Estação!Q808</f>
        <v>60.73</v>
      </c>
      <c r="R605" s="1">
        <f>Estação!R808</f>
        <v>0</v>
      </c>
    </row>
    <row r="606" spans="1:18">
      <c r="A606" s="22">
        <v>44130.166701388887</v>
      </c>
      <c r="B606" s="1">
        <f>Estação!C809</f>
        <v>26.4</v>
      </c>
      <c r="C606" s="1">
        <v>36</v>
      </c>
      <c r="D606" s="1">
        <f>Estação!D809</f>
        <v>21.39</v>
      </c>
      <c r="E606" s="1">
        <f>Estação!E809</f>
        <v>0.28000000000000003</v>
      </c>
      <c r="F606" s="1">
        <f>Estação!F809</f>
        <v>1.1200000000000001</v>
      </c>
      <c r="G606" s="1">
        <f>Estação!G809</f>
        <v>0.33</v>
      </c>
      <c r="H606" s="1">
        <f>Estação!H809</f>
        <v>1.45</v>
      </c>
      <c r="I606" s="1">
        <f>Estação!I809</f>
        <v>2.37</v>
      </c>
      <c r="J606" s="1">
        <f>Estação!J809</f>
        <v>30</v>
      </c>
      <c r="K606" s="106"/>
      <c r="L606" s="1">
        <f>Estação!L809</f>
        <v>26.9</v>
      </c>
      <c r="M606" s="1">
        <f>Estação!M809</f>
        <v>78.5</v>
      </c>
      <c r="N606" s="1">
        <f>Estação!N809</f>
        <v>1008</v>
      </c>
      <c r="O606" s="1">
        <f>Estação!O809</f>
        <v>2</v>
      </c>
      <c r="P606" s="1">
        <f>Estação!P809</f>
        <v>2.77</v>
      </c>
      <c r="Q606" s="1">
        <f>Estação!Q809</f>
        <v>64.92</v>
      </c>
      <c r="R606" s="1">
        <f>Estação!R809</f>
        <v>0</v>
      </c>
    </row>
    <row r="607" spans="1:18">
      <c r="A607" s="22">
        <v>44130.208368055559</v>
      </c>
      <c r="B607" s="1">
        <f>Estação!C810</f>
        <v>26.4</v>
      </c>
      <c r="C607" s="1">
        <v>36</v>
      </c>
      <c r="D607" s="1">
        <f>Estação!D810</f>
        <v>20.84</v>
      </c>
      <c r="E607" s="1">
        <f>Estação!E810</f>
        <v>0.28000000000000003</v>
      </c>
      <c r="F607" s="1">
        <f>Estação!F810</f>
        <v>1.02</v>
      </c>
      <c r="G607" s="1">
        <f>Estação!G810</f>
        <v>0.61</v>
      </c>
      <c r="H607" s="1">
        <f>Estação!H810</f>
        <v>1.63</v>
      </c>
      <c r="I607" s="1">
        <f>Estação!I810</f>
        <v>2.38</v>
      </c>
      <c r="J607" s="1">
        <f>Estação!J810</f>
        <v>25</v>
      </c>
      <c r="K607" s="106"/>
      <c r="L607" s="1">
        <f>Estação!L810</f>
        <v>26.9</v>
      </c>
      <c r="M607" s="1">
        <f>Estação!M810</f>
        <v>78</v>
      </c>
      <c r="N607" s="1">
        <f>Estação!N810</f>
        <v>1008.3</v>
      </c>
      <c r="O607" s="1">
        <f>Estação!O810</f>
        <v>2</v>
      </c>
      <c r="P607" s="1">
        <f>Estação!P810</f>
        <v>2.46</v>
      </c>
      <c r="Q607" s="1">
        <f>Estação!Q810</f>
        <v>71.81</v>
      </c>
      <c r="R607" s="1">
        <f>Estação!R810</f>
        <v>0</v>
      </c>
    </row>
    <row r="608" spans="1:18">
      <c r="A608" s="22">
        <v>44130.250034722223</v>
      </c>
      <c r="B608" s="1">
        <f>Estação!C811</f>
        <v>26.3</v>
      </c>
      <c r="C608" s="1">
        <v>36</v>
      </c>
      <c r="D608" s="1">
        <f>Estação!D811</f>
        <v>18.87</v>
      </c>
      <c r="E608" s="1">
        <f>Estação!E811</f>
        <v>0.28000000000000003</v>
      </c>
      <c r="F608" s="1">
        <f>Estação!F811</f>
        <v>1.37</v>
      </c>
      <c r="G608" s="1">
        <f>Estação!G811</f>
        <v>1.97</v>
      </c>
      <c r="H608" s="1">
        <f>Estação!H811</f>
        <v>3.34</v>
      </c>
      <c r="I608" s="1">
        <f>Estação!I811</f>
        <v>2.02</v>
      </c>
      <c r="J608" s="1">
        <f>Estação!J811</f>
        <v>26</v>
      </c>
      <c r="K608" s="106"/>
      <c r="L608" s="1">
        <f>Estação!L811</f>
        <v>26.9</v>
      </c>
      <c r="M608" s="1">
        <f>Estação!M811</f>
        <v>77.400000000000006</v>
      </c>
      <c r="N608" s="1">
        <f>Estação!N811</f>
        <v>1008.8</v>
      </c>
      <c r="O608" s="1">
        <f>Estação!O811</f>
        <v>28</v>
      </c>
      <c r="P608" s="1">
        <f>Estação!P811</f>
        <v>2.2200000000000002</v>
      </c>
      <c r="Q608" s="1">
        <f>Estação!Q811</f>
        <v>72.400000000000006</v>
      </c>
      <c r="R608" s="1">
        <f>Estação!R811</f>
        <v>0</v>
      </c>
    </row>
    <row r="609" spans="1:18">
      <c r="A609" s="22">
        <v>44130.291701388887</v>
      </c>
      <c r="B609" s="1">
        <f>Estação!C812</f>
        <v>26.1</v>
      </c>
      <c r="C609" s="1">
        <v>36</v>
      </c>
      <c r="D609" s="1">
        <f>Estação!D812</f>
        <v>19.5</v>
      </c>
      <c r="E609" s="1">
        <f>Estação!E812</f>
        <v>0.31</v>
      </c>
      <c r="F609" s="1">
        <f>Estação!F812</f>
        <v>1.92</v>
      </c>
      <c r="G609" s="1">
        <f>Estação!G812</f>
        <v>2.82</v>
      </c>
      <c r="H609" s="1">
        <f>Estação!H812</f>
        <v>4.74</v>
      </c>
      <c r="I609" s="1">
        <f>Estação!I812</f>
        <v>1.66</v>
      </c>
      <c r="J609" s="1">
        <f>Estação!J812</f>
        <v>26</v>
      </c>
      <c r="K609" s="106"/>
      <c r="L609" s="1">
        <f>Estação!L812</f>
        <v>27.7</v>
      </c>
      <c r="M609" s="1">
        <f>Estação!M812</f>
        <v>72.400000000000006</v>
      </c>
      <c r="N609" s="1">
        <f>Estação!N812</f>
        <v>1009.4</v>
      </c>
      <c r="O609" s="1">
        <f>Estação!O812</f>
        <v>230</v>
      </c>
      <c r="P609" s="1">
        <f>Estação!P812</f>
        <v>3.32</v>
      </c>
      <c r="Q609" s="1">
        <f>Estação!Q812</f>
        <v>65.64</v>
      </c>
      <c r="R609" s="1">
        <f>Estação!R812</f>
        <v>0</v>
      </c>
    </row>
    <row r="610" spans="1:18">
      <c r="A610" s="22">
        <v>44130.333368055559</v>
      </c>
      <c r="B610" s="1">
        <f>Estação!C813</f>
        <v>25.7</v>
      </c>
      <c r="C610" s="1">
        <v>36</v>
      </c>
      <c r="D610" s="1">
        <f>Estação!D813</f>
        <v>20.43</v>
      </c>
      <c r="E610" s="1">
        <f>Estação!E813</f>
        <v>0.33</v>
      </c>
      <c r="F610" s="1">
        <f>Estação!F813</f>
        <v>2.4500000000000002</v>
      </c>
      <c r="G610" s="1">
        <f>Estação!G813</f>
        <v>2.37</v>
      </c>
      <c r="H610" s="1">
        <f>Estação!H813</f>
        <v>4.82</v>
      </c>
      <c r="I610" s="1">
        <f>Estação!I813</f>
        <v>1.61</v>
      </c>
      <c r="J610" s="1">
        <f>Estação!J813</f>
        <v>25</v>
      </c>
      <c r="K610" s="106"/>
      <c r="L610" s="1">
        <f>Estação!L813</f>
        <v>28.4</v>
      </c>
      <c r="M610" s="1">
        <f>Estação!M813</f>
        <v>69.099999999999994</v>
      </c>
      <c r="N610" s="1">
        <f>Estação!N813</f>
        <v>1009.9</v>
      </c>
      <c r="O610" s="1">
        <f>Estação!O813</f>
        <v>380</v>
      </c>
      <c r="P610" s="1">
        <f>Estação!P813</f>
        <v>4.13</v>
      </c>
      <c r="Q610" s="1">
        <f>Estação!Q813</f>
        <v>58.41</v>
      </c>
      <c r="R610" s="1">
        <f>Estação!R813</f>
        <v>0</v>
      </c>
    </row>
    <row r="611" spans="1:18">
      <c r="A611" s="22">
        <v>44130.375034722223</v>
      </c>
      <c r="B611" s="1">
        <f>Estação!C814</f>
        <v>26</v>
      </c>
      <c r="C611" s="1">
        <v>36</v>
      </c>
      <c r="D611" s="1">
        <f>Estação!D814</f>
        <v>20.149999999999999</v>
      </c>
      <c r="E611" s="1">
        <f>Estação!E814</f>
        <v>0.32</v>
      </c>
      <c r="F611" s="1">
        <f>Estação!F814</f>
        <v>2.66</v>
      </c>
      <c r="G611" s="1">
        <f>Estação!G814</f>
        <v>2.3199999999999998</v>
      </c>
      <c r="H611" s="1">
        <f>Estação!H814</f>
        <v>4.99</v>
      </c>
      <c r="I611" s="1">
        <f>Estação!I814</f>
        <v>1.83</v>
      </c>
      <c r="J611" s="1">
        <f>Estação!J814</f>
        <v>28</v>
      </c>
      <c r="K611" s="106"/>
      <c r="L611" s="1">
        <f>Estação!L814</f>
        <v>29.2</v>
      </c>
      <c r="M611" s="1">
        <f>Estação!M814</f>
        <v>66.099999999999994</v>
      </c>
      <c r="N611" s="1">
        <f>Estação!N814</f>
        <v>1010.3</v>
      </c>
      <c r="O611" s="1">
        <f>Estação!O814</f>
        <v>520</v>
      </c>
      <c r="P611" s="1">
        <f>Estação!P814</f>
        <v>4.18</v>
      </c>
      <c r="Q611" s="1">
        <f>Estação!Q814</f>
        <v>57.3</v>
      </c>
      <c r="R611" s="1">
        <f>Estação!R814</f>
        <v>0</v>
      </c>
    </row>
    <row r="612" spans="1:18">
      <c r="A612" s="22">
        <v>44130.416701388887</v>
      </c>
      <c r="B612" s="1">
        <f>Estação!C815</f>
        <v>26.5</v>
      </c>
      <c r="C612" s="1">
        <v>36</v>
      </c>
      <c r="D612" s="1">
        <f>Estação!D815</f>
        <v>20.83</v>
      </c>
      <c r="E612" s="1">
        <f>Estação!E815</f>
        <v>0.3</v>
      </c>
      <c r="F612" s="1">
        <f>Estação!F815</f>
        <v>2.13</v>
      </c>
      <c r="G612" s="1">
        <f>Estação!G815</f>
        <v>1.52</v>
      </c>
      <c r="H612" s="1">
        <f>Estação!H815</f>
        <v>3.65</v>
      </c>
      <c r="I612" s="1">
        <f>Estação!I815</f>
        <v>1.73</v>
      </c>
      <c r="J612" s="1">
        <f>Estação!J815</f>
        <v>25</v>
      </c>
      <c r="K612" s="106"/>
      <c r="L612" s="1">
        <f>Estação!L815</f>
        <v>29.9</v>
      </c>
      <c r="M612" s="1">
        <f>Estação!M815</f>
        <v>61.2</v>
      </c>
      <c r="N612" s="1">
        <f>Estação!N815</f>
        <v>1010.2</v>
      </c>
      <c r="O612" s="1">
        <f>Estação!O815</f>
        <v>878</v>
      </c>
      <c r="P612" s="1">
        <f>Estação!P815</f>
        <v>4.74</v>
      </c>
      <c r="Q612" s="1">
        <f>Estação!Q815</f>
        <v>55.81</v>
      </c>
      <c r="R612" s="1">
        <f>Estação!R815</f>
        <v>0</v>
      </c>
    </row>
    <row r="613" spans="1:18">
      <c r="A613" s="22">
        <v>44130.458368055559</v>
      </c>
      <c r="B613" s="1">
        <f>Estação!C816</f>
        <v>27.7</v>
      </c>
      <c r="C613" s="1">
        <v>36</v>
      </c>
      <c r="D613" s="1">
        <f>Estação!D816</f>
        <v>20.329999999999998</v>
      </c>
      <c r="E613" s="1">
        <f>Estação!E816</f>
        <v>0.32</v>
      </c>
      <c r="F613" s="1">
        <f>Estação!F816</f>
        <v>2.2400000000000002</v>
      </c>
      <c r="G613" s="1">
        <f>Estação!G816</f>
        <v>1.97</v>
      </c>
      <c r="H613" s="1">
        <f>Estação!H816</f>
        <v>4.22</v>
      </c>
      <c r="I613" s="1">
        <f>Estação!I816</f>
        <v>1.46</v>
      </c>
      <c r="J613" s="1">
        <f>Estação!J816</f>
        <v>25</v>
      </c>
      <c r="K613" s="106"/>
      <c r="L613" s="1">
        <f>Estação!L816</f>
        <v>30.4</v>
      </c>
      <c r="M613" s="1">
        <f>Estação!M816</f>
        <v>58.6</v>
      </c>
      <c r="N613" s="1">
        <f>Estação!N816</f>
        <v>1009.7</v>
      </c>
      <c r="O613" s="1">
        <f>Estação!O816</f>
        <v>1004</v>
      </c>
      <c r="P613" s="1">
        <f>Estação!P816</f>
        <v>4.7</v>
      </c>
      <c r="Q613" s="1">
        <f>Estação!Q816</f>
        <v>53.3</v>
      </c>
      <c r="R613" s="1">
        <f>Estação!R816</f>
        <v>0</v>
      </c>
    </row>
    <row r="614" spans="1:18">
      <c r="A614" s="22">
        <v>44130.500034722223</v>
      </c>
      <c r="B614" s="1">
        <f>Estação!C817</f>
        <v>27.7</v>
      </c>
      <c r="C614" s="1">
        <v>36</v>
      </c>
      <c r="D614" s="1">
        <f>Estação!D817</f>
        <v>20.75</v>
      </c>
      <c r="E614" s="1">
        <f>Estação!E817</f>
        <v>0.31</v>
      </c>
      <c r="F614" s="1">
        <f>Estação!F817</f>
        <v>2.5299999999999998</v>
      </c>
      <c r="G614" s="1">
        <f>Estação!G817</f>
        <v>2.0299999999999998</v>
      </c>
      <c r="H614" s="1">
        <f>Estação!H817</f>
        <v>4.5599999999999996</v>
      </c>
      <c r="I614" s="1">
        <f>Estação!I817</f>
        <v>1.27</v>
      </c>
      <c r="J614" s="1">
        <f>Estação!J817</f>
        <v>25</v>
      </c>
      <c r="K614" s="106"/>
      <c r="L614" s="1">
        <f>Estação!L817</f>
        <v>30.4</v>
      </c>
      <c r="M614" s="1">
        <f>Estação!M817</f>
        <v>58.5</v>
      </c>
      <c r="N614" s="1">
        <f>Estação!N817</f>
        <v>1008.9</v>
      </c>
      <c r="O614" s="1">
        <f>Estação!O817</f>
        <v>759</v>
      </c>
      <c r="P614" s="1">
        <f>Estação!P817</f>
        <v>3.92</v>
      </c>
      <c r="Q614" s="1">
        <f>Estação!Q817</f>
        <v>55.76</v>
      </c>
      <c r="R614" s="1">
        <f>Estação!R817</f>
        <v>0</v>
      </c>
    </row>
    <row r="615" spans="1:18">
      <c r="A615" s="22">
        <v>44130.541701388887</v>
      </c>
      <c r="B615" s="1">
        <f>Estação!C818</f>
        <v>27.3</v>
      </c>
      <c r="C615" s="1">
        <v>36</v>
      </c>
      <c r="D615" s="1">
        <f>Estação!D818</f>
        <v>19.940000000000001</v>
      </c>
      <c r="E615" s="1">
        <f>Estação!E818</f>
        <v>0.32</v>
      </c>
      <c r="F615" s="1">
        <f>Estação!F818</f>
        <v>2.5499999999999998</v>
      </c>
      <c r="G615" s="1">
        <f>Estação!G818</f>
        <v>1.23</v>
      </c>
      <c r="H615" s="1">
        <f>Estação!H818</f>
        <v>3.79</v>
      </c>
      <c r="I615" s="1">
        <f>Estação!I818</f>
        <v>1.25</v>
      </c>
      <c r="J615" s="1">
        <f>Estação!J818</f>
        <v>21</v>
      </c>
      <c r="K615" s="106"/>
      <c r="L615" s="1">
        <f>Estação!L818</f>
        <v>30.5</v>
      </c>
      <c r="M615" s="1">
        <f>Estação!M818</f>
        <v>58.7</v>
      </c>
      <c r="N615" s="1">
        <f>Estação!N818</f>
        <v>1008</v>
      </c>
      <c r="O615" s="1">
        <f>Estação!O818</f>
        <v>792</v>
      </c>
      <c r="P615" s="1">
        <f>Estação!P818</f>
        <v>3.97</v>
      </c>
      <c r="Q615" s="1">
        <f>Estação!Q818</f>
        <v>48.06</v>
      </c>
      <c r="R615" s="1">
        <f>Estação!R818</f>
        <v>0</v>
      </c>
    </row>
    <row r="616" spans="1:18">
      <c r="A616" s="22">
        <v>44130.583368055559</v>
      </c>
      <c r="B616" s="1">
        <f>Estação!C819</f>
        <v>27.3</v>
      </c>
      <c r="C616" s="1">
        <v>36</v>
      </c>
      <c r="D616" s="1">
        <f>Estação!D819</f>
        <v>18.850000000000001</v>
      </c>
      <c r="E616" s="1">
        <f>Estação!E819</f>
        <v>0.31</v>
      </c>
      <c r="F616" s="1">
        <f>Estação!F819</f>
        <v>2.5499999999999998</v>
      </c>
      <c r="G616" s="1">
        <f>Estação!G819</f>
        <v>1.8</v>
      </c>
      <c r="H616" s="1">
        <f>Estação!H819</f>
        <v>4.3499999999999996</v>
      </c>
      <c r="I616" s="1">
        <f>Estação!I819</f>
        <v>1.4</v>
      </c>
      <c r="J616" s="1">
        <f>Estação!J819</f>
        <v>26</v>
      </c>
      <c r="K616" s="106"/>
      <c r="L616" s="1">
        <f>Estação!L819</f>
        <v>30.4</v>
      </c>
      <c r="M616" s="1">
        <f>Estação!M819</f>
        <v>59.9</v>
      </c>
      <c r="N616" s="1">
        <f>Estação!N819</f>
        <v>1007.4</v>
      </c>
      <c r="O616" s="1">
        <f>Estação!O819</f>
        <v>758</v>
      </c>
      <c r="P616" s="1">
        <f>Estação!P819</f>
        <v>4.01</v>
      </c>
      <c r="Q616" s="1">
        <f>Estação!Q819</f>
        <v>46.66</v>
      </c>
      <c r="R616" s="1">
        <f>Estação!R819</f>
        <v>0</v>
      </c>
    </row>
    <row r="617" spans="1:18">
      <c r="A617" s="22">
        <v>44130.625034722223</v>
      </c>
      <c r="B617" s="1">
        <f>Estação!C820</f>
        <v>27.6</v>
      </c>
      <c r="C617" s="1">
        <v>36</v>
      </c>
      <c r="D617" s="1">
        <f>Estação!D820</f>
        <v>18.14</v>
      </c>
      <c r="E617" s="1">
        <f>Estação!E820</f>
        <v>0.32</v>
      </c>
      <c r="F617" s="1">
        <f>Estação!F820</f>
        <v>2.15</v>
      </c>
      <c r="G617" s="1">
        <f>Estação!G820</f>
        <v>1.78</v>
      </c>
      <c r="H617" s="1">
        <f>Estação!H820</f>
        <v>3.93</v>
      </c>
      <c r="I617" s="1">
        <f>Estação!I820</f>
        <v>1.36</v>
      </c>
      <c r="J617" s="1">
        <f>Estação!J820</f>
        <v>30</v>
      </c>
      <c r="K617" s="106"/>
      <c r="L617" s="1">
        <f>Estação!L820</f>
        <v>30.4</v>
      </c>
      <c r="M617" s="1">
        <f>Estação!M820</f>
        <v>59.5</v>
      </c>
      <c r="N617" s="1">
        <f>Estação!N820</f>
        <v>1007.3</v>
      </c>
      <c r="O617" s="1">
        <f>Estação!O820</f>
        <v>638</v>
      </c>
      <c r="P617" s="1">
        <f>Estação!P820</f>
        <v>3.85</v>
      </c>
      <c r="Q617" s="1">
        <f>Estação!Q820</f>
        <v>47.28</v>
      </c>
      <c r="R617" s="1">
        <f>Estação!R820</f>
        <v>0</v>
      </c>
    </row>
    <row r="618" spans="1:18">
      <c r="A618" s="22">
        <v>44130.666701388887</v>
      </c>
      <c r="B618" s="1">
        <f>Estação!C821</f>
        <v>27.8</v>
      </c>
      <c r="C618" s="1">
        <v>36</v>
      </c>
      <c r="D618" s="1">
        <f>Estação!D821</f>
        <v>17.510000000000002</v>
      </c>
      <c r="E618" s="1">
        <f>Estação!E821</f>
        <v>0.32</v>
      </c>
      <c r="F618" s="1">
        <f>Estação!F821</f>
        <v>1.88</v>
      </c>
      <c r="G618" s="1">
        <f>Estação!G821</f>
        <v>1.96</v>
      </c>
      <c r="H618" s="1">
        <f>Estação!H821</f>
        <v>3.84</v>
      </c>
      <c r="I618" s="1">
        <f>Estação!I821</f>
        <v>0.72</v>
      </c>
      <c r="J618" s="1">
        <f>Estação!J821</f>
        <v>24</v>
      </c>
      <c r="K618" s="106"/>
      <c r="L618" s="1">
        <f>Estação!L821</f>
        <v>29.8</v>
      </c>
      <c r="M618" s="1">
        <f>Estação!M821</f>
        <v>62.5</v>
      </c>
      <c r="N618" s="1">
        <f>Estação!N821</f>
        <v>1007.1</v>
      </c>
      <c r="O618" s="1">
        <f>Estação!O821</f>
        <v>380</v>
      </c>
      <c r="P618" s="1">
        <f>Estação!P821</f>
        <v>3.69</v>
      </c>
      <c r="Q618" s="1">
        <f>Estação!Q821</f>
        <v>42.43</v>
      </c>
      <c r="R618" s="1">
        <f>Estação!R821</f>
        <v>0</v>
      </c>
    </row>
    <row r="619" spans="1:18">
      <c r="A619" s="22">
        <v>44130.708368055559</v>
      </c>
      <c r="B619" s="1">
        <f>Estação!C822</f>
        <v>27.1</v>
      </c>
      <c r="C619" s="1">
        <v>36</v>
      </c>
      <c r="D619" s="1">
        <f>Estação!D822</f>
        <v>19.059999999999999</v>
      </c>
      <c r="E619" s="1">
        <f>Estação!E822</f>
        <v>0.35</v>
      </c>
      <c r="F619" s="1">
        <f>Estação!F822</f>
        <v>2.5099999999999998</v>
      </c>
      <c r="G619" s="1">
        <f>Estação!G822</f>
        <v>2.6</v>
      </c>
      <c r="H619" s="1">
        <f>Estação!H822</f>
        <v>5.1100000000000003</v>
      </c>
      <c r="I619" s="1">
        <f>Estação!I822</f>
        <v>1.21</v>
      </c>
      <c r="J619" s="1">
        <f>Estação!J822</f>
        <v>24</v>
      </c>
      <c r="K619" s="106"/>
      <c r="L619" s="1">
        <f>Estação!L822</f>
        <v>29</v>
      </c>
      <c r="M619" s="1">
        <f>Estação!M822</f>
        <v>66.3</v>
      </c>
      <c r="N619" s="1">
        <f>Estação!N822</f>
        <v>1007.2</v>
      </c>
      <c r="O619" s="1">
        <f>Estação!O822</f>
        <v>138</v>
      </c>
      <c r="P619" s="1">
        <f>Estação!P822</f>
        <v>3.21</v>
      </c>
      <c r="Q619" s="1">
        <f>Estação!Q822</f>
        <v>50.89</v>
      </c>
      <c r="R619" s="1">
        <f>Estação!R822</f>
        <v>0</v>
      </c>
    </row>
    <row r="620" spans="1:18">
      <c r="A620" s="22">
        <v>44130.750034722223</v>
      </c>
      <c r="B620" s="1">
        <f>Estação!C823</f>
        <v>26.4</v>
      </c>
      <c r="C620" s="1">
        <v>36</v>
      </c>
      <c r="D620" s="1">
        <f>Estação!D823</f>
        <v>19.170000000000002</v>
      </c>
      <c r="E620" s="1">
        <f>Estação!E823</f>
        <v>0.42</v>
      </c>
      <c r="F620" s="1">
        <f>Estação!F823</f>
        <v>2.7</v>
      </c>
      <c r="G620" s="1">
        <f>Estação!G823</f>
        <v>4.3499999999999996</v>
      </c>
      <c r="H620" s="1">
        <f>Estação!H823</f>
        <v>7.05</v>
      </c>
      <c r="I620" s="1">
        <f>Estação!I823</f>
        <v>1.64</v>
      </c>
      <c r="J620" s="1">
        <f>Estação!J823</f>
        <v>23</v>
      </c>
      <c r="K620" s="106"/>
      <c r="L620" s="1">
        <f>Estação!L823</f>
        <v>27.9</v>
      </c>
      <c r="M620" s="1">
        <f>Estação!M823</f>
        <v>71.8</v>
      </c>
      <c r="N620" s="1">
        <f>Estação!N823</f>
        <v>1007.4</v>
      </c>
      <c r="O620" s="1">
        <f>Estação!O823</f>
        <v>6</v>
      </c>
      <c r="P620" s="1">
        <f>Estação!P823</f>
        <v>3.26</v>
      </c>
      <c r="Q620" s="1">
        <f>Estação!Q823</f>
        <v>47.74</v>
      </c>
      <c r="R620" s="1">
        <f>Estação!R823</f>
        <v>0</v>
      </c>
    </row>
    <row r="621" spans="1:18">
      <c r="A621" s="22">
        <v>44130.791701388887</v>
      </c>
      <c r="B621" s="1">
        <f>Estação!C824</f>
        <v>26.4</v>
      </c>
      <c r="C621" s="1">
        <v>36</v>
      </c>
      <c r="D621" s="1">
        <f>Estação!D824</f>
        <v>15.08</v>
      </c>
      <c r="E621" s="1">
        <f>Estação!E824</f>
        <v>0.34</v>
      </c>
      <c r="F621" s="1">
        <f>Estação!F824</f>
        <v>1.46</v>
      </c>
      <c r="G621" s="1">
        <f>Estação!G824</f>
        <v>4.34</v>
      </c>
      <c r="H621" s="1">
        <f>Estação!H824</f>
        <v>5.8</v>
      </c>
      <c r="I621" s="1">
        <f>Estação!I824</f>
        <v>2.08</v>
      </c>
      <c r="J621" s="1">
        <f>Estação!J824</f>
        <v>22</v>
      </c>
      <c r="K621" s="106"/>
      <c r="L621" s="1">
        <f>Estação!L824</f>
        <v>27.5</v>
      </c>
      <c r="M621" s="1">
        <f>Estação!M824</f>
        <v>74.099999999999994</v>
      </c>
      <c r="N621" s="1">
        <f>Estação!N824</f>
        <v>1008.1</v>
      </c>
      <c r="O621" s="1">
        <f>Estação!O824</f>
        <v>1</v>
      </c>
      <c r="P621" s="1">
        <f>Estação!P824</f>
        <v>2.5</v>
      </c>
      <c r="Q621" s="1">
        <f>Estação!Q824</f>
        <v>45.63</v>
      </c>
      <c r="R621" s="1">
        <f>Estação!R824</f>
        <v>0</v>
      </c>
    </row>
    <row r="622" spans="1:18">
      <c r="A622" s="22">
        <v>44130.833368055559</v>
      </c>
      <c r="B622" s="1">
        <f>Estação!C825</f>
        <v>26.4</v>
      </c>
      <c r="C622" s="1">
        <v>36</v>
      </c>
      <c r="D622" s="1">
        <f>Estação!D825</f>
        <v>16.22</v>
      </c>
      <c r="E622" s="1">
        <f>Estação!E825</f>
        <v>0.31</v>
      </c>
      <c r="F622" s="1">
        <f>Estação!F825</f>
        <v>1.5</v>
      </c>
      <c r="G622" s="1">
        <f>Estação!G825</f>
        <v>3.9</v>
      </c>
      <c r="H622" s="1">
        <f>Estação!H825</f>
        <v>5.4</v>
      </c>
      <c r="I622" s="1">
        <f>Estação!I825</f>
        <v>3.03</v>
      </c>
      <c r="J622" s="1">
        <f>Estação!J825</f>
        <v>29</v>
      </c>
      <c r="K622" s="106"/>
      <c r="L622" s="1">
        <f>Estação!L825</f>
        <v>27.3</v>
      </c>
      <c r="M622" s="1">
        <f>Estação!M825</f>
        <v>75.2</v>
      </c>
      <c r="N622" s="1">
        <f>Estação!N825</f>
        <v>1009.1</v>
      </c>
      <c r="O622" s="1">
        <f>Estação!O825</f>
        <v>2</v>
      </c>
      <c r="P622" s="1">
        <f>Estação!P825</f>
        <v>2.4</v>
      </c>
      <c r="Q622" s="1">
        <f>Estação!Q825</f>
        <v>44.49</v>
      </c>
      <c r="R622" s="1">
        <f>Estação!R825</f>
        <v>0</v>
      </c>
    </row>
    <row r="623" spans="1:18">
      <c r="A623" s="22">
        <v>44130.875034722223</v>
      </c>
      <c r="B623" s="1">
        <f>Estação!C826</f>
        <v>26.6</v>
      </c>
      <c r="C623" s="1">
        <v>36</v>
      </c>
      <c r="D623" s="1">
        <f>Estação!D826</f>
        <v>15.59</v>
      </c>
      <c r="E623" s="1">
        <f>Estação!E826</f>
        <v>0.28000000000000003</v>
      </c>
      <c r="F623" s="1">
        <f>Estação!F826</f>
        <v>1.21</v>
      </c>
      <c r="G623" s="1">
        <f>Estação!G826</f>
        <v>2.71</v>
      </c>
      <c r="H623" s="1">
        <f>Estação!H826</f>
        <v>3.93</v>
      </c>
      <c r="I623" s="1">
        <f>Estação!I826</f>
        <v>2.6</v>
      </c>
      <c r="J623" s="1">
        <f>Estação!J826</f>
        <v>23</v>
      </c>
      <c r="K623" s="106"/>
      <c r="L623" s="1">
        <f>Estação!L826</f>
        <v>27.2</v>
      </c>
      <c r="M623" s="1">
        <f>Estação!M826</f>
        <v>74.900000000000006</v>
      </c>
      <c r="N623" s="1">
        <f>Estação!N826</f>
        <v>1010</v>
      </c>
      <c r="O623" s="1">
        <f>Estação!O826</f>
        <v>2</v>
      </c>
      <c r="P623" s="1">
        <f>Estação!P826</f>
        <v>2.1800000000000002</v>
      </c>
      <c r="Q623" s="1">
        <f>Estação!Q826</f>
        <v>47.53</v>
      </c>
      <c r="R623" s="1">
        <f>Estação!R826</f>
        <v>0</v>
      </c>
    </row>
    <row r="624" spans="1:18">
      <c r="A624" s="22">
        <v>44130.916701388887</v>
      </c>
      <c r="B624" s="1">
        <f>Estação!C827</f>
        <v>26.7</v>
      </c>
      <c r="C624" s="1">
        <v>36</v>
      </c>
      <c r="D624" s="1">
        <f>Estação!D827</f>
        <v>13.82</v>
      </c>
      <c r="E624" s="1">
        <f>Estação!E827</f>
        <v>0.3</v>
      </c>
      <c r="F624" s="1">
        <f>Estação!F827</f>
        <v>1.1100000000000001</v>
      </c>
      <c r="G624" s="1">
        <f>Estação!G827</f>
        <v>3.88</v>
      </c>
      <c r="H624" s="1">
        <f>Estação!H827</f>
        <v>4.99</v>
      </c>
      <c r="I624" s="1">
        <f>Estação!I827</f>
        <v>2.37</v>
      </c>
      <c r="J624" s="1">
        <f>Estação!J827</f>
        <v>24</v>
      </c>
      <c r="K624" s="106"/>
      <c r="L624" s="1">
        <f>Estação!L827</f>
        <v>26.9</v>
      </c>
      <c r="M624" s="1">
        <f>Estação!M827</f>
        <v>76.400000000000006</v>
      </c>
      <c r="N624" s="1">
        <f>Estação!N827</f>
        <v>1010.5</v>
      </c>
      <c r="O624" s="1">
        <f>Estação!O827</f>
        <v>1</v>
      </c>
      <c r="P624" s="1">
        <f>Estação!P827</f>
        <v>1.74</v>
      </c>
      <c r="Q624" s="1">
        <f>Estação!Q827</f>
        <v>50.96</v>
      </c>
      <c r="R624" s="1">
        <f>Estação!R827</f>
        <v>0</v>
      </c>
    </row>
    <row r="625" spans="1:18">
      <c r="A625" s="22">
        <v>44130.958368055559</v>
      </c>
      <c r="B625" s="1">
        <f>Estação!C828</f>
        <v>26.7</v>
      </c>
      <c r="C625" s="1">
        <v>36</v>
      </c>
      <c r="D625" s="1">
        <f>Estação!D828</f>
        <v>13.67</v>
      </c>
      <c r="E625" s="1">
        <f>Estação!E828</f>
        <v>0.3</v>
      </c>
      <c r="F625" s="1">
        <f>Estação!F828</f>
        <v>1.08</v>
      </c>
      <c r="G625" s="1">
        <f>Estação!G828</f>
        <v>4.13</v>
      </c>
      <c r="H625" s="1">
        <f>Estação!H828</f>
        <v>5.21</v>
      </c>
      <c r="I625" s="1">
        <f>Estação!I828</f>
        <v>1.97</v>
      </c>
      <c r="J625" s="1">
        <f>Estação!J828</f>
        <v>23</v>
      </c>
      <c r="K625" s="106"/>
      <c r="L625" s="1">
        <f>Estação!L828</f>
        <v>26.8</v>
      </c>
      <c r="M625" s="1">
        <f>Estação!M828</f>
        <v>77.900000000000006</v>
      </c>
      <c r="N625" s="1">
        <f>Estação!N828</f>
        <v>1010.6</v>
      </c>
      <c r="O625" s="1">
        <f>Estação!O828</f>
        <v>1</v>
      </c>
      <c r="P625" s="1">
        <f>Estação!P828</f>
        <v>1.8</v>
      </c>
      <c r="Q625" s="1">
        <f>Estação!Q828</f>
        <v>43.05</v>
      </c>
      <c r="R625" s="1">
        <f>Estação!R828</f>
        <v>0</v>
      </c>
    </row>
    <row r="626" spans="1:18">
      <c r="A626" s="22">
        <v>44131.000034722223</v>
      </c>
      <c r="B626" s="1">
        <f>Estação!C837</f>
        <v>26.8</v>
      </c>
      <c r="C626" s="1">
        <v>36</v>
      </c>
      <c r="D626" s="1">
        <f>Estação!D837</f>
        <v>14.45</v>
      </c>
      <c r="E626" s="1">
        <f>Estação!E837</f>
        <v>0.28000000000000003</v>
      </c>
      <c r="F626" s="1">
        <f>Estação!F837</f>
        <v>1.23</v>
      </c>
      <c r="G626" s="1">
        <f>Estação!G837</f>
        <v>3.09</v>
      </c>
      <c r="H626" s="1">
        <f>Estação!H837</f>
        <v>4.33</v>
      </c>
      <c r="I626" s="1">
        <f>Estação!I837</f>
        <v>1.93</v>
      </c>
      <c r="J626" s="1">
        <f>Estação!J837</f>
        <v>23</v>
      </c>
      <c r="K626" s="106"/>
      <c r="L626" s="1">
        <f>Estação!L837</f>
        <v>26.5</v>
      </c>
      <c r="M626" s="1">
        <f>Estação!M837</f>
        <v>79.5</v>
      </c>
      <c r="N626" s="1">
        <f>Estação!N837</f>
        <v>1010</v>
      </c>
      <c r="O626" s="1">
        <f>Estação!O837</f>
        <v>2</v>
      </c>
      <c r="P626" s="1">
        <f>Estação!P837</f>
        <v>1.87</v>
      </c>
      <c r="Q626" s="1">
        <f>Estação!Q837</f>
        <v>22.04</v>
      </c>
      <c r="R626" s="1">
        <f>Estação!R837</f>
        <v>0</v>
      </c>
    </row>
    <row r="627" spans="1:18">
      <c r="A627" s="22">
        <v>44131.041701388887</v>
      </c>
      <c r="B627" s="1">
        <f>Estação!C838</f>
        <v>26.8</v>
      </c>
      <c r="C627" s="1">
        <v>36</v>
      </c>
      <c r="D627" s="1">
        <f>Estação!D838</f>
        <v>16.059999999999999</v>
      </c>
      <c r="E627" s="1">
        <f>Estação!E838</f>
        <v>0.31</v>
      </c>
      <c r="F627" s="1">
        <f>Estação!F838</f>
        <v>1.18</v>
      </c>
      <c r="G627" s="1">
        <f>Estação!G838</f>
        <v>1.94</v>
      </c>
      <c r="H627" s="1">
        <f>Estação!H838</f>
        <v>3.12</v>
      </c>
      <c r="I627" s="1">
        <f>Estação!I838</f>
        <v>0.18</v>
      </c>
      <c r="J627" s="1">
        <f>Estação!J838</f>
        <v>17</v>
      </c>
      <c r="K627" s="106"/>
      <c r="L627" s="1">
        <f>Estação!L838</f>
        <v>26.4</v>
      </c>
      <c r="M627" s="1">
        <f>Estação!M838</f>
        <v>78.5</v>
      </c>
      <c r="N627" s="1">
        <f>Estação!N838</f>
        <v>1009.2</v>
      </c>
      <c r="O627" s="1">
        <f>Estação!O838</f>
        <v>2</v>
      </c>
      <c r="P627" s="1">
        <f>Estação!P838</f>
        <v>1.84</v>
      </c>
      <c r="Q627" s="1">
        <f>Estação!Q838</f>
        <v>24.15</v>
      </c>
      <c r="R627" s="1">
        <f>Estação!R838</f>
        <v>0</v>
      </c>
    </row>
    <row r="628" spans="1:18">
      <c r="A628" s="22">
        <v>44131.083368055559</v>
      </c>
      <c r="B628" s="1">
        <f>Estação!C839</f>
        <v>26.7</v>
      </c>
      <c r="C628" s="1">
        <v>36</v>
      </c>
      <c r="D628" s="1">
        <f>Estação!D839</f>
        <v>16.87</v>
      </c>
      <c r="E628" s="1">
        <f>Estação!E839</f>
        <v>0.32</v>
      </c>
      <c r="F628" s="1">
        <f>Estação!F839</f>
        <v>1</v>
      </c>
      <c r="G628" s="1">
        <f>Estação!G839</f>
        <v>1.36</v>
      </c>
      <c r="H628" s="1">
        <f>Estação!H839</f>
        <v>2.35</v>
      </c>
      <c r="I628" s="107"/>
      <c r="J628" s="1">
        <f>Estação!J839</f>
        <v>20</v>
      </c>
      <c r="K628" s="106"/>
      <c r="L628" s="1">
        <f>Estação!L839</f>
        <v>26.3</v>
      </c>
      <c r="M628" s="1">
        <f>Estação!M839</f>
        <v>79</v>
      </c>
      <c r="N628" s="1">
        <f>Estação!N839</f>
        <v>1008.6</v>
      </c>
      <c r="O628" s="1">
        <f>Estação!O839</f>
        <v>1</v>
      </c>
      <c r="P628" s="1">
        <f>Estação!P839</f>
        <v>1.49</v>
      </c>
      <c r="Q628" s="1">
        <f>Estação!Q839</f>
        <v>49.86</v>
      </c>
      <c r="R628" s="1">
        <f>Estação!R839</f>
        <v>0</v>
      </c>
    </row>
    <row r="629" spans="1:18">
      <c r="A629" s="22">
        <v>44131.125034722223</v>
      </c>
      <c r="B629" s="1">
        <f>Estação!C840</f>
        <v>26.7</v>
      </c>
      <c r="C629" s="1">
        <v>36</v>
      </c>
      <c r="D629" s="1">
        <f>Estação!D840</f>
        <v>16.600000000000001</v>
      </c>
      <c r="E629" s="1">
        <f>Estação!E840</f>
        <v>0.31</v>
      </c>
      <c r="F629" s="1">
        <f>Estação!F840</f>
        <v>1.05</v>
      </c>
      <c r="G629" s="1">
        <f>Estação!G840</f>
        <v>1.35</v>
      </c>
      <c r="H629" s="1">
        <f>Estação!H840</f>
        <v>2.4</v>
      </c>
      <c r="I629" s="1">
        <f>Estação!I840</f>
        <v>0.03</v>
      </c>
      <c r="J629" s="1">
        <f>Estação!J840</f>
        <v>20</v>
      </c>
      <c r="K629" s="106"/>
      <c r="L629" s="1">
        <f>Estação!L840</f>
        <v>26.1</v>
      </c>
      <c r="M629" s="1">
        <f>Estação!M840</f>
        <v>81.099999999999994</v>
      </c>
      <c r="N629" s="1">
        <f>Estação!N840</f>
        <v>1008.2</v>
      </c>
      <c r="O629" s="1">
        <f>Estação!O840</f>
        <v>2</v>
      </c>
      <c r="P629" s="1">
        <f>Estação!P840</f>
        <v>1.27</v>
      </c>
      <c r="Q629" s="1">
        <f>Estação!Q840</f>
        <v>57.31</v>
      </c>
      <c r="R629" s="1">
        <f>Estação!R840</f>
        <v>0</v>
      </c>
    </row>
    <row r="630" spans="1:18">
      <c r="A630" s="22">
        <v>44131.166701388887</v>
      </c>
      <c r="B630" s="1">
        <f>Estação!C841</f>
        <v>26.7</v>
      </c>
      <c r="C630" s="1">
        <v>36</v>
      </c>
      <c r="D630" s="1">
        <f>Estação!D841</f>
        <v>16.329999999999998</v>
      </c>
      <c r="E630" s="1">
        <f>Estação!E841</f>
        <v>0.3</v>
      </c>
      <c r="F630" s="1">
        <f>Estação!F841</f>
        <v>1.1299999999999999</v>
      </c>
      <c r="G630" s="1">
        <f>Estação!G841</f>
        <v>1.62</v>
      </c>
      <c r="H630" s="1">
        <f>Estação!H841</f>
        <v>2.75</v>
      </c>
      <c r="I630" s="1">
        <f>Estação!I841</f>
        <v>0.52</v>
      </c>
      <c r="J630" s="1">
        <f>Estação!J841</f>
        <v>20</v>
      </c>
      <c r="K630" s="106"/>
      <c r="L630" s="1">
        <f>Estação!L841</f>
        <v>26.2</v>
      </c>
      <c r="M630" s="1">
        <f>Estação!M841</f>
        <v>79.8</v>
      </c>
      <c r="N630" s="1">
        <f>Estação!N841</f>
        <v>1007.9</v>
      </c>
      <c r="O630" s="1">
        <f>Estação!O841</f>
        <v>2</v>
      </c>
      <c r="P630" s="1">
        <f>Estação!P841</f>
        <v>1.73</v>
      </c>
      <c r="Q630" s="1">
        <f>Estação!Q841</f>
        <v>52.22</v>
      </c>
      <c r="R630" s="1">
        <f>Estação!R841</f>
        <v>0</v>
      </c>
    </row>
    <row r="631" spans="1:18">
      <c r="A631" s="22">
        <v>44131.208368055559</v>
      </c>
      <c r="B631" s="1">
        <f>Estação!C842</f>
        <v>26.6</v>
      </c>
      <c r="C631" s="1">
        <v>36</v>
      </c>
      <c r="D631" s="1">
        <f>Estação!D842</f>
        <v>16.98</v>
      </c>
      <c r="E631" s="1">
        <f>Estação!E842</f>
        <v>0.28999999999999998</v>
      </c>
      <c r="F631" s="1">
        <f>Estação!F842</f>
        <v>1.1399999999999999</v>
      </c>
      <c r="G631" s="1">
        <f>Estação!G842</f>
        <v>1.62</v>
      </c>
      <c r="H631" s="1">
        <f>Estação!H842</f>
        <v>2.76</v>
      </c>
      <c r="I631" s="1">
        <f>Estação!I842</f>
        <v>1.26</v>
      </c>
      <c r="J631" s="1">
        <f>Estação!J842</f>
        <v>17</v>
      </c>
      <c r="K631" s="106"/>
      <c r="L631" s="1">
        <f>Estação!L842</f>
        <v>26.2</v>
      </c>
      <c r="M631" s="1">
        <f>Estação!M842</f>
        <v>79.400000000000006</v>
      </c>
      <c r="N631" s="1">
        <f>Estação!N842</f>
        <v>1008.1</v>
      </c>
      <c r="O631" s="1">
        <f>Estação!O842</f>
        <v>2</v>
      </c>
      <c r="P631" s="1">
        <f>Estação!P842</f>
        <v>1.43</v>
      </c>
      <c r="Q631" s="1">
        <f>Estação!Q842</f>
        <v>42.12</v>
      </c>
      <c r="R631" s="1">
        <f>Estação!R842</f>
        <v>0</v>
      </c>
    </row>
    <row r="632" spans="1:18">
      <c r="A632" s="22">
        <v>44131.250034722223</v>
      </c>
      <c r="B632" s="1">
        <f>Estação!C843</f>
        <v>26.5</v>
      </c>
      <c r="C632" s="1">
        <v>36</v>
      </c>
      <c r="D632" s="1">
        <f>Estação!D843</f>
        <v>15.3</v>
      </c>
      <c r="E632" s="1">
        <f>Estação!E843</f>
        <v>0.31</v>
      </c>
      <c r="F632" s="1">
        <f>Estação!F843</f>
        <v>1.3</v>
      </c>
      <c r="G632" s="1">
        <f>Estação!G843</f>
        <v>3.35</v>
      </c>
      <c r="H632" s="1">
        <f>Estação!H843</f>
        <v>4.6500000000000004</v>
      </c>
      <c r="I632" s="1">
        <f>Estação!I843</f>
        <v>1.21</v>
      </c>
      <c r="J632" s="1">
        <f>Estação!J843</f>
        <v>19</v>
      </c>
      <c r="K632" s="106"/>
      <c r="L632" s="1">
        <f>Estação!L843</f>
        <v>26.6</v>
      </c>
      <c r="M632" s="1">
        <f>Estação!M843</f>
        <v>78.3</v>
      </c>
      <c r="N632" s="1">
        <f>Estação!N843</f>
        <v>1008.7</v>
      </c>
      <c r="O632" s="1">
        <f>Estação!O843</f>
        <v>28</v>
      </c>
      <c r="P632" s="1">
        <f>Estação!P843</f>
        <v>1.81</v>
      </c>
      <c r="Q632" s="1">
        <f>Estação!Q843</f>
        <v>44.72</v>
      </c>
      <c r="R632" s="1">
        <f>Estação!R843</f>
        <v>0</v>
      </c>
    </row>
    <row r="633" spans="1:18">
      <c r="A633" s="22">
        <v>44131.291701388887</v>
      </c>
      <c r="B633" s="1">
        <f>Estação!C844</f>
        <v>26.4</v>
      </c>
      <c r="C633" s="1">
        <v>36</v>
      </c>
      <c r="D633" s="1">
        <f>Estação!D844</f>
        <v>17.95</v>
      </c>
      <c r="E633" s="1">
        <f>Estação!E844</f>
        <v>0.34</v>
      </c>
      <c r="F633" s="1">
        <f>Estação!F844</f>
        <v>2</v>
      </c>
      <c r="G633" s="1">
        <f>Estação!G844</f>
        <v>3.23</v>
      </c>
      <c r="H633" s="1">
        <f>Estação!H844</f>
        <v>5.23</v>
      </c>
      <c r="I633" s="1">
        <f>Estação!I844</f>
        <v>0.17</v>
      </c>
      <c r="J633" s="1">
        <f>Estação!J844</f>
        <v>20</v>
      </c>
      <c r="K633" s="106"/>
      <c r="L633" s="1">
        <f>Estação!L844</f>
        <v>27.5</v>
      </c>
      <c r="M633" s="1">
        <f>Estação!M844</f>
        <v>73.2</v>
      </c>
      <c r="N633" s="1">
        <f>Estação!N844</f>
        <v>1008.9</v>
      </c>
      <c r="O633" s="1">
        <f>Estação!O844</f>
        <v>187</v>
      </c>
      <c r="P633" s="1">
        <f>Estação!P844</f>
        <v>2.4500000000000002</v>
      </c>
      <c r="Q633" s="1">
        <f>Estação!Q844</f>
        <v>37.299999999999997</v>
      </c>
      <c r="R633" s="1">
        <f>Estação!R844</f>
        <v>0</v>
      </c>
    </row>
    <row r="634" spans="1:18">
      <c r="A634" s="22">
        <v>44131.333368055559</v>
      </c>
      <c r="B634" s="1">
        <f>Estação!C845</f>
        <v>26.2</v>
      </c>
      <c r="C634" s="1">
        <v>36</v>
      </c>
      <c r="D634" s="1">
        <f>Estação!D845</f>
        <v>20.13</v>
      </c>
      <c r="E634" s="1">
        <f>Estação!E845</f>
        <v>0.36</v>
      </c>
      <c r="F634" s="1">
        <f>Estação!F845</f>
        <v>2.4500000000000002</v>
      </c>
      <c r="G634" s="1">
        <f>Estação!G845</f>
        <v>2.74</v>
      </c>
      <c r="H634" s="1">
        <f>Estação!H845</f>
        <v>5.19</v>
      </c>
      <c r="I634" s="1">
        <f>Estação!I845</f>
        <v>0.23</v>
      </c>
      <c r="J634" s="1">
        <f>Estação!J845</f>
        <v>30</v>
      </c>
      <c r="K634" s="106"/>
      <c r="L634" s="1">
        <f>Estação!L845</f>
        <v>28.5</v>
      </c>
      <c r="M634" s="1">
        <f>Estação!M845</f>
        <v>68.099999999999994</v>
      </c>
      <c r="N634" s="1">
        <f>Estação!N845</f>
        <v>1009.4</v>
      </c>
      <c r="O634" s="1">
        <f>Estação!O845</f>
        <v>420</v>
      </c>
      <c r="P634" s="1">
        <f>Estação!P845</f>
        <v>3.47</v>
      </c>
      <c r="Q634" s="1">
        <f>Estação!Q845</f>
        <v>42.14</v>
      </c>
      <c r="R634" s="1">
        <f>Estação!R845</f>
        <v>0</v>
      </c>
    </row>
    <row r="635" spans="1:18">
      <c r="A635" s="22">
        <v>44131.375034722223</v>
      </c>
      <c r="B635" s="1">
        <f>Estação!C846</f>
        <v>26.4</v>
      </c>
      <c r="C635" s="1">
        <v>36</v>
      </c>
      <c r="D635" s="1">
        <f>Estação!D846</f>
        <v>20.37</v>
      </c>
      <c r="E635" s="1">
        <f>Estação!E846</f>
        <v>0.37</v>
      </c>
      <c r="F635" s="1">
        <f>Estação!F846</f>
        <v>3.04</v>
      </c>
      <c r="G635" s="1">
        <f>Estação!G846</f>
        <v>3.17</v>
      </c>
      <c r="H635" s="1">
        <f>Estação!H846</f>
        <v>6.21</v>
      </c>
      <c r="I635" s="121"/>
      <c r="J635" s="1">
        <f>Estação!J846</f>
        <v>30</v>
      </c>
      <c r="K635" s="106"/>
      <c r="L635" s="1">
        <f>Estação!L846</f>
        <v>29.8</v>
      </c>
      <c r="M635" s="1">
        <f>Estação!M846</f>
        <v>62</v>
      </c>
      <c r="N635" s="1">
        <f>Estação!N846</f>
        <v>1009.9</v>
      </c>
      <c r="O635" s="1">
        <f>Estação!O846</f>
        <v>554</v>
      </c>
      <c r="P635" s="1">
        <f>Estação!P846</f>
        <v>2.91</v>
      </c>
      <c r="Q635" s="1">
        <f>Estação!Q846</f>
        <v>39.89</v>
      </c>
      <c r="R635" s="1">
        <f>Estação!R846</f>
        <v>0</v>
      </c>
    </row>
    <row r="636" spans="1:18">
      <c r="A636" s="22">
        <v>44131.416701388887</v>
      </c>
      <c r="B636" s="1">
        <f>Estação!C847</f>
        <v>26.6</v>
      </c>
      <c r="C636" s="1">
        <v>36</v>
      </c>
      <c r="D636" s="1">
        <f>Estação!D847</f>
        <v>22</v>
      </c>
      <c r="E636" s="1">
        <f>Estação!E847</f>
        <v>0.34</v>
      </c>
      <c r="F636" s="1">
        <f>Estação!F847</f>
        <v>2.16</v>
      </c>
      <c r="G636" s="1">
        <f>Estação!G847</f>
        <v>1.86</v>
      </c>
      <c r="H636" s="1">
        <f>Estação!H847</f>
        <v>4.01</v>
      </c>
      <c r="I636" s="1">
        <f>Estação!I847</f>
        <v>2.2599999999999998</v>
      </c>
      <c r="J636" s="1">
        <f>Estação!J847</f>
        <v>25</v>
      </c>
      <c r="K636" s="106"/>
      <c r="L636" s="1">
        <f>Estação!L847</f>
        <v>30.5</v>
      </c>
      <c r="M636" s="1">
        <f>Estação!M847</f>
        <v>58.5</v>
      </c>
      <c r="N636" s="1">
        <f>Estação!N847</f>
        <v>1009.9</v>
      </c>
      <c r="O636" s="1">
        <f>Estação!O847</f>
        <v>727</v>
      </c>
      <c r="P636" s="1">
        <f>Estação!P847</f>
        <v>3.03</v>
      </c>
      <c r="Q636" s="1">
        <f>Estação!Q847</f>
        <v>52.81</v>
      </c>
      <c r="R636" s="1">
        <f>Estação!R847</f>
        <v>0</v>
      </c>
    </row>
    <row r="637" spans="1:18">
      <c r="A637" s="22">
        <v>44131.458368055559</v>
      </c>
      <c r="B637" s="1">
        <f>Estação!C848</f>
        <v>27.2</v>
      </c>
      <c r="C637" s="1">
        <v>36</v>
      </c>
      <c r="D637" s="1">
        <f>Estação!D848</f>
        <v>22.71</v>
      </c>
      <c r="E637" s="1">
        <f>Estação!E848</f>
        <v>0.31</v>
      </c>
      <c r="F637" s="1">
        <f>Estação!F848</f>
        <v>1.96</v>
      </c>
      <c r="G637" s="1">
        <f>Estação!G848</f>
        <v>1.75</v>
      </c>
      <c r="H637" s="1">
        <f>Estação!H848</f>
        <v>3.71</v>
      </c>
      <c r="I637" s="1">
        <f>Estação!I848</f>
        <v>2.96</v>
      </c>
      <c r="J637" s="1">
        <f>Estação!J848</f>
        <v>17</v>
      </c>
      <c r="K637" s="106"/>
      <c r="L637" s="1">
        <f>Estação!L848</f>
        <v>30.8</v>
      </c>
      <c r="M637" s="1">
        <f>Estação!M848</f>
        <v>55.5</v>
      </c>
      <c r="N637" s="1">
        <f>Estação!N848</f>
        <v>1009.4</v>
      </c>
      <c r="O637" s="1">
        <f>Estação!O848</f>
        <v>965</v>
      </c>
      <c r="P637" s="1">
        <f>Estação!P848</f>
        <v>3.58</v>
      </c>
      <c r="Q637" s="1">
        <f>Estação!Q848</f>
        <v>47.2</v>
      </c>
      <c r="R637" s="1">
        <f>Estação!R848</f>
        <v>0</v>
      </c>
    </row>
    <row r="638" spans="1:18">
      <c r="A638" s="22">
        <v>44131.500034722223</v>
      </c>
      <c r="B638" s="1">
        <f>Estação!C849</f>
        <v>27.6</v>
      </c>
      <c r="C638" s="1">
        <v>36</v>
      </c>
      <c r="D638" s="1">
        <f>Estação!D849</f>
        <v>22.44</v>
      </c>
      <c r="E638" s="1">
        <f>Estação!E849</f>
        <v>0.31</v>
      </c>
      <c r="F638" s="1">
        <f>Estação!F849</f>
        <v>1.92</v>
      </c>
      <c r="G638" s="1">
        <f>Estação!G849</f>
        <v>1.59</v>
      </c>
      <c r="H638" s="1">
        <f>Estação!H849</f>
        <v>3.51</v>
      </c>
      <c r="I638" s="1">
        <f>Estação!I849</f>
        <v>2.79</v>
      </c>
      <c r="J638" s="1">
        <f>Estação!J849</f>
        <v>22</v>
      </c>
      <c r="K638" s="106"/>
      <c r="L638" s="1">
        <f>Estação!L849</f>
        <v>30.7</v>
      </c>
      <c r="M638" s="1">
        <f>Estação!M849</f>
        <v>56.4</v>
      </c>
      <c r="N638" s="1">
        <f>Estação!N849</f>
        <v>1009</v>
      </c>
      <c r="O638" s="1">
        <f>Estação!O849</f>
        <v>685</v>
      </c>
      <c r="P638" s="1">
        <f>Estação!P849</f>
        <v>3.1</v>
      </c>
      <c r="Q638" s="1">
        <f>Estação!Q849</f>
        <v>51.99</v>
      </c>
      <c r="R638" s="1">
        <f>Estação!R849</f>
        <v>0</v>
      </c>
    </row>
    <row r="639" spans="1:18">
      <c r="A639" s="22">
        <v>44131.541701388887</v>
      </c>
      <c r="B639" s="1">
        <f>Estação!C850</f>
        <v>27</v>
      </c>
      <c r="C639" s="1">
        <v>36</v>
      </c>
      <c r="D639" s="1">
        <f>Estação!D850</f>
        <v>23.26</v>
      </c>
      <c r="E639" s="1">
        <f>Estação!E850</f>
        <v>0.35</v>
      </c>
      <c r="F639" s="1">
        <f>Estação!F850</f>
        <v>2.14</v>
      </c>
      <c r="G639" s="1">
        <f>Estação!G850</f>
        <v>1.66</v>
      </c>
      <c r="H639" s="1">
        <f>Estação!H850</f>
        <v>3.8</v>
      </c>
      <c r="I639" s="1">
        <f>Estação!I850</f>
        <v>2.61</v>
      </c>
      <c r="J639" s="1">
        <f>Estação!J850</f>
        <v>25</v>
      </c>
      <c r="K639" s="106"/>
      <c r="L639" s="1">
        <f>Estação!L850</f>
        <v>30.9</v>
      </c>
      <c r="M639" s="1">
        <f>Estação!M850</f>
        <v>55.9</v>
      </c>
      <c r="N639" s="1">
        <f>Estação!N850</f>
        <v>1008.3</v>
      </c>
      <c r="O639" s="1">
        <f>Estação!O850</f>
        <v>757</v>
      </c>
      <c r="P639" s="1">
        <f>Estação!P850</f>
        <v>3.14</v>
      </c>
      <c r="Q639" s="1">
        <f>Estação!Q850</f>
        <v>55.03</v>
      </c>
      <c r="R639" s="1">
        <f>Estação!R850</f>
        <v>0</v>
      </c>
    </row>
    <row r="640" spans="1:18">
      <c r="A640" s="22">
        <v>44131.583368055559</v>
      </c>
      <c r="B640" s="1">
        <f>Estação!C851</f>
        <v>27.2</v>
      </c>
      <c r="C640" s="1">
        <v>36</v>
      </c>
      <c r="D640" s="1">
        <f>Estação!D851</f>
        <v>24.15</v>
      </c>
      <c r="E640" s="1">
        <f>Estação!E851</f>
        <v>0.31</v>
      </c>
      <c r="F640" s="1">
        <f>Estação!F851</f>
        <v>1.86</v>
      </c>
      <c r="G640" s="1">
        <f>Estação!G851</f>
        <v>1.69</v>
      </c>
      <c r="H640" s="1">
        <f>Estação!H851</f>
        <v>3.55</v>
      </c>
      <c r="I640" s="1">
        <f>Estação!I851</f>
        <v>3.42</v>
      </c>
      <c r="J640" s="1">
        <f>Estação!J851</f>
        <v>23</v>
      </c>
      <c r="K640" s="106"/>
      <c r="L640" s="1">
        <f>Estação!L851</f>
        <v>30.8</v>
      </c>
      <c r="M640" s="1">
        <f>Estação!M851</f>
        <v>55.4</v>
      </c>
      <c r="N640" s="1">
        <f>Estação!N851</f>
        <v>1007.3</v>
      </c>
      <c r="O640" s="1">
        <f>Estação!O851</f>
        <v>776</v>
      </c>
      <c r="P640" s="1">
        <f>Estação!P851</f>
        <v>3.63</v>
      </c>
      <c r="Q640" s="1">
        <f>Estação!Q851</f>
        <v>42.24</v>
      </c>
      <c r="R640" s="1">
        <f>Estação!R851</f>
        <v>0</v>
      </c>
    </row>
    <row r="641" spans="1:18">
      <c r="A641" s="22">
        <v>44131.625034722223</v>
      </c>
      <c r="B641" s="1">
        <f>Estação!C852</f>
        <v>27.9</v>
      </c>
      <c r="C641" s="1">
        <v>36</v>
      </c>
      <c r="D641" s="1">
        <f>Estação!D852</f>
        <v>23.21</v>
      </c>
      <c r="E641" s="1">
        <f>Estação!E852</f>
        <v>0.32</v>
      </c>
      <c r="F641" s="1">
        <f>Estação!F852</f>
        <v>1.97</v>
      </c>
      <c r="G641" s="1">
        <f>Estação!G852</f>
        <v>1.91</v>
      </c>
      <c r="H641" s="1">
        <f>Estação!H852</f>
        <v>3.88</v>
      </c>
      <c r="I641" s="1">
        <f>Estação!I852</f>
        <v>2.39</v>
      </c>
      <c r="J641" s="1">
        <f>Estação!J852</f>
        <v>21</v>
      </c>
      <c r="K641" s="106"/>
      <c r="L641" s="1">
        <f>Estação!L852</f>
        <v>30.5</v>
      </c>
      <c r="M641" s="1">
        <f>Estação!M852</f>
        <v>58.1</v>
      </c>
      <c r="N641" s="1">
        <f>Estação!N852</f>
        <v>1006.8</v>
      </c>
      <c r="O641" s="1">
        <f>Estação!O852</f>
        <v>507</v>
      </c>
      <c r="P641" s="1">
        <f>Estação!P852</f>
        <v>3.62</v>
      </c>
      <c r="Q641" s="1">
        <f>Estação!Q852</f>
        <v>42.94</v>
      </c>
      <c r="R641" s="1">
        <f>Estação!R852</f>
        <v>0</v>
      </c>
    </row>
    <row r="642" spans="1:18">
      <c r="A642" s="22">
        <v>44131.666701388887</v>
      </c>
      <c r="B642" s="1">
        <f>Estação!C853</f>
        <v>27.5</v>
      </c>
      <c r="C642" s="1">
        <v>36</v>
      </c>
      <c r="D642" s="1">
        <f>Estação!D853</f>
        <v>21.08</v>
      </c>
      <c r="E642" s="1">
        <f>Estação!E853</f>
        <v>0.33</v>
      </c>
      <c r="F642" s="1">
        <f>Estação!F853</f>
        <v>1.86</v>
      </c>
      <c r="G642" s="1">
        <f>Estação!G853</f>
        <v>2.0299999999999998</v>
      </c>
      <c r="H642" s="1">
        <f>Estação!H853</f>
        <v>3.89</v>
      </c>
      <c r="I642" s="1">
        <f>Estação!I853</f>
        <v>2.84</v>
      </c>
      <c r="J642" s="1">
        <f>Estação!J853</f>
        <v>23</v>
      </c>
      <c r="K642" s="106"/>
      <c r="L642" s="1">
        <f>Estação!L853</f>
        <v>29.5</v>
      </c>
      <c r="M642" s="1">
        <f>Estação!M853</f>
        <v>62.7</v>
      </c>
      <c r="N642" s="1">
        <f>Estação!N853</f>
        <v>1006.6</v>
      </c>
      <c r="O642" s="1">
        <f>Estação!O853</f>
        <v>298</v>
      </c>
      <c r="P642" s="1">
        <f>Estação!P853</f>
        <v>3.72</v>
      </c>
      <c r="Q642" s="1">
        <f>Estação!Q853</f>
        <v>45.6</v>
      </c>
      <c r="R642" s="1">
        <f>Estação!R853</f>
        <v>0</v>
      </c>
    </row>
    <row r="643" spans="1:18">
      <c r="A643" s="22">
        <v>44131.708368055559</v>
      </c>
      <c r="B643" s="1">
        <f>Estação!C854</f>
        <v>27</v>
      </c>
      <c r="C643" s="1">
        <v>36</v>
      </c>
      <c r="D643" s="1">
        <f>Estação!D854</f>
        <v>21.07</v>
      </c>
      <c r="E643" s="1">
        <f>Estação!E854</f>
        <v>0.35</v>
      </c>
      <c r="F643" s="1">
        <f>Estação!F854</f>
        <v>2.0299999999999998</v>
      </c>
      <c r="G643" s="1">
        <f>Estação!G854</f>
        <v>2.27</v>
      </c>
      <c r="H643" s="1">
        <f>Estação!H854</f>
        <v>4.3</v>
      </c>
      <c r="I643" s="1">
        <f>Estação!I854</f>
        <v>2.81</v>
      </c>
      <c r="J643" s="1">
        <f>Estação!J854</f>
        <v>25</v>
      </c>
      <c r="K643" s="106"/>
      <c r="L643" s="1">
        <f>Estação!L854</f>
        <v>29</v>
      </c>
      <c r="M643" s="1">
        <f>Estação!M854</f>
        <v>66.5</v>
      </c>
      <c r="N643" s="1">
        <f>Estação!N854</f>
        <v>1006.8</v>
      </c>
      <c r="O643" s="1">
        <f>Estação!O854</f>
        <v>162</v>
      </c>
      <c r="P643" s="1">
        <f>Estação!P854</f>
        <v>3.78</v>
      </c>
      <c r="Q643" s="1">
        <f>Estação!Q854</f>
        <v>45.55</v>
      </c>
      <c r="R643" s="1">
        <f>Estação!R854</f>
        <v>0</v>
      </c>
    </row>
    <row r="644" spans="1:18">
      <c r="A644" s="22">
        <v>44131.750034722223</v>
      </c>
      <c r="B644" s="1">
        <f>Estação!C855</f>
        <v>26.3</v>
      </c>
      <c r="C644" s="1">
        <v>36</v>
      </c>
      <c r="D644" s="1">
        <f>Estação!D855</f>
        <v>18.54</v>
      </c>
      <c r="E644" s="1">
        <f>Estação!E855</f>
        <v>0.48</v>
      </c>
      <c r="F644" s="1">
        <f>Estação!F855</f>
        <v>3.64</v>
      </c>
      <c r="G644" s="1">
        <f>Estação!G855</f>
        <v>4.82</v>
      </c>
      <c r="H644" s="1">
        <f>Estação!H855</f>
        <v>8.4600000000000009</v>
      </c>
      <c r="I644" s="1">
        <f>Estação!I855</f>
        <v>3.42</v>
      </c>
      <c r="J644" s="1">
        <f>Estação!J855</f>
        <v>25</v>
      </c>
      <c r="K644" s="106"/>
      <c r="L644" s="1">
        <f>Estação!L855</f>
        <v>27.9</v>
      </c>
      <c r="M644" s="1">
        <f>Estação!M855</f>
        <v>71.099999999999994</v>
      </c>
      <c r="N644" s="1">
        <f>Estação!N855</f>
        <v>1007.2</v>
      </c>
      <c r="O644" s="1">
        <f>Estação!O855</f>
        <v>9</v>
      </c>
      <c r="P644" s="1">
        <f>Estação!P855</f>
        <v>3.05</v>
      </c>
      <c r="Q644" s="1">
        <f>Estação!Q855</f>
        <v>46.82</v>
      </c>
      <c r="R644" s="1">
        <f>Estação!R855</f>
        <v>0</v>
      </c>
    </row>
    <row r="645" spans="1:18">
      <c r="A645" s="22">
        <v>44131.791701388887</v>
      </c>
      <c r="B645" s="1">
        <f>Estação!C856</f>
        <v>26.3</v>
      </c>
      <c r="C645" s="1">
        <v>36</v>
      </c>
      <c r="D645" s="1">
        <f>Estação!D856</f>
        <v>17.14</v>
      </c>
      <c r="E645" s="1">
        <f>Estação!E856</f>
        <v>0.37</v>
      </c>
      <c r="F645" s="1">
        <f>Estação!F856</f>
        <v>1.43</v>
      </c>
      <c r="G645" s="1">
        <f>Estação!G856</f>
        <v>4.38</v>
      </c>
      <c r="H645" s="1">
        <f>Estação!H856</f>
        <v>5.81</v>
      </c>
      <c r="I645" s="1">
        <f>Estação!I856</f>
        <v>3.6</v>
      </c>
      <c r="J645" s="1">
        <f>Estação!J856</f>
        <v>30</v>
      </c>
      <c r="K645" s="106"/>
      <c r="L645" s="1">
        <f>Estação!L856</f>
        <v>27.5</v>
      </c>
      <c r="M645" s="1">
        <f>Estação!M856</f>
        <v>74.7</v>
      </c>
      <c r="N645" s="1">
        <f>Estação!N856</f>
        <v>1007.4</v>
      </c>
      <c r="O645" s="1">
        <f>Estação!O856</f>
        <v>2</v>
      </c>
      <c r="P645" s="1">
        <f>Estação!P856</f>
        <v>2.91</v>
      </c>
      <c r="Q645" s="1">
        <f>Estação!Q856</f>
        <v>44.72</v>
      </c>
      <c r="R645" s="1">
        <f>Estação!R856</f>
        <v>0</v>
      </c>
    </row>
    <row r="646" spans="1:18">
      <c r="A646" s="22">
        <v>44131.833368055559</v>
      </c>
      <c r="B646" s="1">
        <f>Estação!C857</f>
        <v>26.3</v>
      </c>
      <c r="C646" s="1">
        <v>36</v>
      </c>
      <c r="D646" s="1">
        <f>Estação!D857</f>
        <v>18.13</v>
      </c>
      <c r="E646" s="1">
        <f>Estação!E857</f>
        <v>0.33</v>
      </c>
      <c r="F646" s="1">
        <f>Estação!F857</f>
        <v>1.38</v>
      </c>
      <c r="G646" s="1">
        <f>Estação!G857</f>
        <v>3.31</v>
      </c>
      <c r="H646" s="1">
        <f>Estação!H857</f>
        <v>4.6900000000000004</v>
      </c>
      <c r="I646" s="1">
        <f>Estação!I857</f>
        <v>4.0999999999999996</v>
      </c>
      <c r="J646" s="1">
        <f>Estação!J857</f>
        <v>26</v>
      </c>
      <c r="K646" s="106"/>
      <c r="L646" s="1">
        <f>Estação!L857</f>
        <v>27.4</v>
      </c>
      <c r="M646" s="1">
        <f>Estação!M857</f>
        <v>74.8</v>
      </c>
      <c r="N646" s="1">
        <f>Estação!N857</f>
        <v>1008.1</v>
      </c>
      <c r="O646" s="1">
        <f>Estação!O857</f>
        <v>2</v>
      </c>
      <c r="P646" s="1">
        <f>Estação!P857</f>
        <v>2.83</v>
      </c>
      <c r="Q646" s="1">
        <f>Estação!Q857</f>
        <v>45.2</v>
      </c>
      <c r="R646" s="1">
        <f>Estação!R857</f>
        <v>0</v>
      </c>
    </row>
    <row r="647" spans="1:18">
      <c r="A647" s="22">
        <v>44131.875034722223</v>
      </c>
      <c r="B647" s="1">
        <f>Estação!C858</f>
        <v>26.4</v>
      </c>
      <c r="C647" s="1">
        <v>36</v>
      </c>
      <c r="D647" s="1">
        <f>Estação!D858</f>
        <v>18.79</v>
      </c>
      <c r="E647" s="1">
        <f>Estação!E858</f>
        <v>0.31</v>
      </c>
      <c r="F647" s="1">
        <f>Estação!F858</f>
        <v>1.17</v>
      </c>
      <c r="G647" s="1">
        <f>Estação!G858</f>
        <v>2.62</v>
      </c>
      <c r="H647" s="1">
        <f>Estação!H858</f>
        <v>3.79</v>
      </c>
      <c r="I647" s="1">
        <f>Estação!I858</f>
        <v>3.69</v>
      </c>
      <c r="J647" s="1">
        <f>Estação!J858</f>
        <v>26</v>
      </c>
      <c r="K647" s="106"/>
      <c r="L647" s="1">
        <f>Estação!L858</f>
        <v>27.2</v>
      </c>
      <c r="M647" s="1">
        <f>Estação!M858</f>
        <v>76.599999999999994</v>
      </c>
      <c r="N647" s="1">
        <f>Estação!N858</f>
        <v>1008.5</v>
      </c>
      <c r="O647" s="1">
        <f>Estação!O858</f>
        <v>2</v>
      </c>
      <c r="P647" s="1">
        <f>Estação!P858</f>
        <v>2.52</v>
      </c>
      <c r="Q647" s="1">
        <f>Estação!Q858</f>
        <v>50.14</v>
      </c>
      <c r="R647" s="1">
        <f>Estação!R858</f>
        <v>0</v>
      </c>
    </row>
    <row r="648" spans="1:18">
      <c r="A648" s="22">
        <v>44131.916701388887</v>
      </c>
      <c r="B648" s="1">
        <f>Estação!C859</f>
        <v>26.6</v>
      </c>
      <c r="C648" s="1">
        <v>36</v>
      </c>
      <c r="D648" s="1">
        <f>Estação!D859</f>
        <v>20.260000000000002</v>
      </c>
      <c r="E648" s="1">
        <f>Estação!E859</f>
        <v>0.28000000000000003</v>
      </c>
      <c r="F648" s="1">
        <f>Estação!F859</f>
        <v>1.29</v>
      </c>
      <c r="G648" s="1">
        <f>Estação!G859</f>
        <v>1.81</v>
      </c>
      <c r="H648" s="1">
        <f>Estação!H859</f>
        <v>3.1</v>
      </c>
      <c r="I648" s="1">
        <f>Estação!I859</f>
        <v>3.51</v>
      </c>
      <c r="J648" s="1">
        <f>Estação!J859</f>
        <v>29</v>
      </c>
      <c r="K648" s="106"/>
      <c r="L648" s="1">
        <f>Estação!L859</f>
        <v>27</v>
      </c>
      <c r="M648" s="1">
        <f>Estação!M859</f>
        <v>76.3</v>
      </c>
      <c r="N648" s="1">
        <f>Estação!N859</f>
        <v>1008.8</v>
      </c>
      <c r="O648" s="1">
        <f>Estação!O859</f>
        <v>2</v>
      </c>
      <c r="P648" s="1">
        <f>Estação!P859</f>
        <v>2.79</v>
      </c>
      <c r="Q648" s="1">
        <f>Estação!Q859</f>
        <v>45.13</v>
      </c>
      <c r="R648" s="1">
        <f>Estação!R859</f>
        <v>0</v>
      </c>
    </row>
    <row r="649" spans="1:18">
      <c r="A649" s="22">
        <v>44131.958368055559</v>
      </c>
      <c r="B649" s="1">
        <f>Estação!C860</f>
        <v>26.6</v>
      </c>
      <c r="C649" s="1">
        <v>36</v>
      </c>
      <c r="D649" s="1">
        <f>Estação!D860</f>
        <v>19.13</v>
      </c>
      <c r="E649" s="1">
        <f>Estação!E860</f>
        <v>0.28999999999999998</v>
      </c>
      <c r="F649" s="1">
        <f>Estação!F860</f>
        <v>1.22</v>
      </c>
      <c r="G649" s="1">
        <f>Estação!G860</f>
        <v>1.92</v>
      </c>
      <c r="H649" s="1">
        <f>Estação!H860</f>
        <v>3.15</v>
      </c>
      <c r="I649" s="1">
        <f>Estação!I860</f>
        <v>3.01</v>
      </c>
      <c r="J649" s="1">
        <f>Estação!J860</f>
        <v>22</v>
      </c>
      <c r="K649" s="106"/>
      <c r="L649" s="1">
        <f>Estação!L860</f>
        <v>27</v>
      </c>
      <c r="M649" s="1">
        <f>Estação!M860</f>
        <v>77.7</v>
      </c>
      <c r="N649" s="1">
        <f>Estação!N860</f>
        <v>1008.8</v>
      </c>
      <c r="O649" s="1">
        <f>Estação!O860</f>
        <v>2</v>
      </c>
      <c r="P649" s="1">
        <f>Estação!P860</f>
        <v>2.4500000000000002</v>
      </c>
      <c r="Q649" s="1">
        <f>Estação!Q860</f>
        <v>45.33</v>
      </c>
      <c r="R649" s="1">
        <f>Estação!R860</f>
        <v>0</v>
      </c>
    </row>
    <row r="650" spans="1:18">
      <c r="A650" s="22">
        <v>44132.000034722223</v>
      </c>
      <c r="B650" s="1">
        <f>Estação!C869</f>
        <v>26.6</v>
      </c>
      <c r="C650" s="1">
        <v>36</v>
      </c>
      <c r="D650" s="1">
        <f>Estação!D869</f>
        <v>20.84</v>
      </c>
      <c r="E650" s="1">
        <f>Estação!E869</f>
        <v>0.28000000000000003</v>
      </c>
      <c r="F650" s="1">
        <f>Estação!F869</f>
        <v>1.1200000000000001</v>
      </c>
      <c r="G650" s="1">
        <f>Estação!G869</f>
        <v>1.25</v>
      </c>
      <c r="H650" s="1">
        <f>Estação!H869</f>
        <v>2.37</v>
      </c>
      <c r="I650" s="1">
        <f>Estação!I869</f>
        <v>2.84</v>
      </c>
      <c r="J650" s="1">
        <f>Estação!J869</f>
        <v>17</v>
      </c>
      <c r="K650" s="106"/>
      <c r="L650" s="1">
        <f>Estação!L869</f>
        <v>27</v>
      </c>
      <c r="M650" s="1">
        <f>Estação!M869</f>
        <v>77.599999999999994</v>
      </c>
      <c r="N650" s="1">
        <f>Estação!N869</f>
        <v>1008.3</v>
      </c>
      <c r="O650" s="1">
        <f>Estação!O869</f>
        <v>2</v>
      </c>
      <c r="P650" s="1">
        <f>Estação!P869</f>
        <v>2.4500000000000002</v>
      </c>
      <c r="Q650" s="1">
        <f>Estação!Q869</f>
        <v>47.37</v>
      </c>
      <c r="R650" s="1">
        <f>Estação!R869</f>
        <v>0</v>
      </c>
    </row>
    <row r="651" spans="1:18">
      <c r="A651" s="22">
        <v>44132.041701388887</v>
      </c>
      <c r="B651" s="1">
        <f>Estação!C870</f>
        <v>26.6</v>
      </c>
      <c r="C651" s="1">
        <v>36</v>
      </c>
      <c r="D651" s="1">
        <f>Estação!D870</f>
        <v>21.17</v>
      </c>
      <c r="E651" s="1">
        <f>Estação!E870</f>
        <v>0.31</v>
      </c>
      <c r="F651" s="1">
        <f>Estação!F870</f>
        <v>1.06</v>
      </c>
      <c r="G651" s="1">
        <f>Estação!G870</f>
        <v>1.22</v>
      </c>
      <c r="H651" s="1">
        <f>Estação!H870</f>
        <v>2.2799999999999998</v>
      </c>
      <c r="I651" s="1">
        <f>Estação!I870</f>
        <v>0.91</v>
      </c>
      <c r="J651" s="1">
        <f>Estação!J870</f>
        <v>19</v>
      </c>
      <c r="K651" s="106"/>
      <c r="L651" s="1">
        <f>Estação!L870</f>
        <v>26.9</v>
      </c>
      <c r="M651" s="1">
        <f>Estação!M870</f>
        <v>77.2</v>
      </c>
      <c r="N651" s="1">
        <f>Estação!N870</f>
        <v>1007.6</v>
      </c>
      <c r="O651" s="1">
        <f>Estação!O870</f>
        <v>2</v>
      </c>
      <c r="P651" s="1">
        <f>Estação!P870</f>
        <v>2.08</v>
      </c>
      <c r="Q651" s="1">
        <f>Estação!Q870</f>
        <v>44.15</v>
      </c>
      <c r="R651" s="1">
        <f>Estação!R870</f>
        <v>0</v>
      </c>
    </row>
    <row r="652" spans="1:18">
      <c r="A652" s="22">
        <v>44132.083368055559</v>
      </c>
      <c r="B652" s="1">
        <f>Estação!C871</f>
        <v>26.6</v>
      </c>
      <c r="C652" s="1">
        <v>36</v>
      </c>
      <c r="D652" s="1">
        <f>Estação!D871</f>
        <v>21.52</v>
      </c>
      <c r="E652" s="1">
        <f>Estação!E871</f>
        <v>0.31</v>
      </c>
      <c r="F652" s="1">
        <f>Estação!F871</f>
        <v>1.07</v>
      </c>
      <c r="G652" s="1">
        <f>Estação!G871</f>
        <v>1.04</v>
      </c>
      <c r="H652" s="1">
        <f>Estação!H871</f>
        <v>2.11</v>
      </c>
      <c r="I652" s="1">
        <f>Estação!I871</f>
        <v>1.4</v>
      </c>
      <c r="J652" s="1">
        <f>Estação!J871</f>
        <v>20</v>
      </c>
      <c r="K652" s="106"/>
      <c r="L652" s="1">
        <f>Estação!L871</f>
        <v>26.9</v>
      </c>
      <c r="M652" s="1">
        <f>Estação!M871</f>
        <v>77.599999999999994</v>
      </c>
      <c r="N652" s="1">
        <f>Estação!N871</f>
        <v>1006.9</v>
      </c>
      <c r="O652" s="1">
        <f>Estação!O871</f>
        <v>2</v>
      </c>
      <c r="P652" s="1">
        <f>Estação!P871</f>
        <v>2.2999999999999998</v>
      </c>
      <c r="Q652" s="1">
        <f>Estação!Q871</f>
        <v>55.93</v>
      </c>
      <c r="R652" s="1">
        <f>Estação!R871</f>
        <v>0</v>
      </c>
    </row>
    <row r="653" spans="1:18">
      <c r="A653" s="22">
        <v>44132.125034722223</v>
      </c>
      <c r="B653" s="1">
        <f>Estação!C872</f>
        <v>26.6</v>
      </c>
      <c r="C653" s="1">
        <v>36</v>
      </c>
      <c r="D653" s="1">
        <f>Estação!D872</f>
        <v>22.58</v>
      </c>
      <c r="E653" s="1">
        <f>Estação!E872</f>
        <v>0.3</v>
      </c>
      <c r="F653" s="1">
        <f>Estação!F872</f>
        <v>1.18</v>
      </c>
      <c r="G653" s="1">
        <f>Estação!G872</f>
        <v>0.59</v>
      </c>
      <c r="H653" s="1">
        <f>Estação!H872</f>
        <v>1.77</v>
      </c>
      <c r="I653" s="1">
        <f>Estação!I872</f>
        <v>1.1299999999999999</v>
      </c>
      <c r="J653" s="1">
        <f>Estação!J872</f>
        <v>17</v>
      </c>
      <c r="K653" s="106"/>
      <c r="L653" s="1">
        <f>Estação!L872</f>
        <v>26.8</v>
      </c>
      <c r="M653" s="1">
        <f>Estação!M872</f>
        <v>77.3</v>
      </c>
      <c r="N653" s="1">
        <f>Estação!N872</f>
        <v>1006.7</v>
      </c>
      <c r="O653" s="1">
        <f>Estação!O872</f>
        <v>2</v>
      </c>
      <c r="P653" s="1">
        <f>Estação!P872</f>
        <v>2.2599999999999998</v>
      </c>
      <c r="Q653" s="1">
        <f>Estação!Q872</f>
        <v>57.44</v>
      </c>
      <c r="R653" s="1">
        <f>Estação!R872</f>
        <v>0</v>
      </c>
    </row>
    <row r="654" spans="1:18">
      <c r="A654" s="22">
        <v>44132.166701388887</v>
      </c>
      <c r="B654" s="1">
        <f>Estação!C873</f>
        <v>26.5</v>
      </c>
      <c r="C654" s="1">
        <v>36</v>
      </c>
      <c r="D654" s="1">
        <f>Estação!D873</f>
        <v>22.9</v>
      </c>
      <c r="E654" s="1">
        <f>Estação!E873</f>
        <v>0.3</v>
      </c>
      <c r="F654" s="1">
        <f>Estação!F873</f>
        <v>1.08</v>
      </c>
      <c r="G654" s="1">
        <f>Estação!G873</f>
        <v>0.49</v>
      </c>
      <c r="H654" s="1">
        <f>Estação!H873</f>
        <v>1.58</v>
      </c>
      <c r="I654" s="1">
        <f>Estação!I873</f>
        <v>1.03</v>
      </c>
      <c r="J654" s="1">
        <f>Estação!J873</f>
        <v>21</v>
      </c>
      <c r="K654" s="106"/>
      <c r="L654" s="1">
        <f>Estação!L873</f>
        <v>26.9</v>
      </c>
      <c r="M654" s="1">
        <f>Estação!M873</f>
        <v>76.8</v>
      </c>
      <c r="N654" s="1">
        <f>Estação!N873</f>
        <v>1006.8</v>
      </c>
      <c r="O654" s="1">
        <f>Estação!O873</f>
        <v>2</v>
      </c>
      <c r="P654" s="1">
        <f>Estação!P873</f>
        <v>2.57</v>
      </c>
      <c r="Q654" s="1">
        <f>Estação!Q873</f>
        <v>63.99</v>
      </c>
      <c r="R654" s="1">
        <f>Estação!R873</f>
        <v>0</v>
      </c>
    </row>
    <row r="655" spans="1:18">
      <c r="A655" s="22">
        <v>44132.208368055559</v>
      </c>
      <c r="B655" s="1">
        <f>Estação!C874</f>
        <v>26.5</v>
      </c>
      <c r="C655" s="1">
        <v>36</v>
      </c>
      <c r="D655" s="1">
        <f>Estação!D874</f>
        <v>22.38</v>
      </c>
      <c r="E655" s="1">
        <f>Estação!E874</f>
        <v>0.3</v>
      </c>
      <c r="F655" s="1">
        <f>Estação!F874</f>
        <v>1.1499999999999999</v>
      </c>
      <c r="G655" s="1">
        <f>Estação!G874</f>
        <v>0.79</v>
      </c>
      <c r="H655" s="1">
        <f>Estação!H874</f>
        <v>1.94</v>
      </c>
      <c r="I655" s="1">
        <f>Estação!I874</f>
        <v>1.05</v>
      </c>
      <c r="J655" s="1">
        <f>Estação!J874</f>
        <v>23</v>
      </c>
      <c r="K655" s="106"/>
      <c r="L655" s="1">
        <f>Estação!L874</f>
        <v>26.7</v>
      </c>
      <c r="M655" s="1">
        <f>Estação!M874</f>
        <v>78.8</v>
      </c>
      <c r="N655" s="1">
        <f>Estação!N874</f>
        <v>1007.3</v>
      </c>
      <c r="O655" s="1">
        <f>Estação!O874</f>
        <v>4</v>
      </c>
      <c r="P655" s="1">
        <f>Estação!P874</f>
        <v>2.36</v>
      </c>
      <c r="Q655" s="1">
        <f>Estação!Q874</f>
        <v>66.739999999999995</v>
      </c>
      <c r="R655" s="1">
        <f>Estação!R874</f>
        <v>0</v>
      </c>
    </row>
    <row r="656" spans="1:18">
      <c r="A656" s="22">
        <v>44132.250034722223</v>
      </c>
      <c r="B656" s="1">
        <f>Estação!C875</f>
        <v>26.4</v>
      </c>
      <c r="C656" s="1">
        <v>36</v>
      </c>
      <c r="D656" s="1">
        <f>Estação!D875</f>
        <v>20.95</v>
      </c>
      <c r="E656" s="1">
        <f>Estação!E875</f>
        <v>0.31</v>
      </c>
      <c r="F656" s="1">
        <f>Estação!F875</f>
        <v>1.2</v>
      </c>
      <c r="G656" s="1">
        <f>Estação!G875</f>
        <v>2.11</v>
      </c>
      <c r="H656" s="1">
        <f>Estação!H875</f>
        <v>3.31</v>
      </c>
      <c r="I656" s="1">
        <f>Estação!I875</f>
        <v>0.6</v>
      </c>
      <c r="J656" s="1">
        <f>Estação!J875</f>
        <v>18</v>
      </c>
      <c r="K656" s="106"/>
      <c r="L656" s="1">
        <f>Estação!L875</f>
        <v>26.7</v>
      </c>
      <c r="M656" s="1">
        <f>Estação!M875</f>
        <v>77.5</v>
      </c>
      <c r="N656" s="1">
        <f>Estação!N875</f>
        <v>1007.7</v>
      </c>
      <c r="O656" s="1">
        <f>Estação!O875</f>
        <v>22</v>
      </c>
      <c r="P656" s="1">
        <f>Estação!P875</f>
        <v>2.06</v>
      </c>
      <c r="Q656" s="1">
        <f>Estação!Q875</f>
        <v>71.209999999999994</v>
      </c>
      <c r="R656" s="1">
        <f>Estação!R875</f>
        <v>0</v>
      </c>
    </row>
    <row r="657" spans="1:18">
      <c r="A657" s="22">
        <v>44132.291701388887</v>
      </c>
      <c r="B657" s="1">
        <f>Estação!C876</f>
        <v>26.3</v>
      </c>
      <c r="C657" s="1">
        <v>36</v>
      </c>
      <c r="D657" s="1">
        <f>Estação!D876</f>
        <v>19.850000000000001</v>
      </c>
      <c r="E657" s="1">
        <f>Estação!E876</f>
        <v>0.36</v>
      </c>
      <c r="F657" s="1">
        <f>Estação!F876</f>
        <v>2</v>
      </c>
      <c r="G657" s="1">
        <f>Estação!G876</f>
        <v>4.3099999999999996</v>
      </c>
      <c r="H657" s="1">
        <f>Estação!H876</f>
        <v>6.31</v>
      </c>
      <c r="I657" s="1">
        <f>Estação!I876</f>
        <v>0.42</v>
      </c>
      <c r="J657" s="1">
        <f>Estação!J876</f>
        <v>25</v>
      </c>
      <c r="K657" s="106"/>
      <c r="L657" s="1">
        <f>Estação!L876</f>
        <v>27.2</v>
      </c>
      <c r="M657" s="1">
        <f>Estação!M876</f>
        <v>75</v>
      </c>
      <c r="N657" s="1">
        <f>Estação!N876</f>
        <v>1008.2</v>
      </c>
      <c r="O657" s="1">
        <f>Estação!O876</f>
        <v>163</v>
      </c>
      <c r="P657" s="1">
        <f>Estação!P876</f>
        <v>2.5099999999999998</v>
      </c>
      <c r="Q657" s="1">
        <f>Estação!Q876</f>
        <v>62.41</v>
      </c>
      <c r="R657" s="1">
        <f>Estação!R876</f>
        <v>0</v>
      </c>
    </row>
    <row r="658" spans="1:18">
      <c r="A658" s="22">
        <v>44132.333368055559</v>
      </c>
      <c r="B658" s="1">
        <f>Estação!C877</f>
        <v>25.9</v>
      </c>
      <c r="C658" s="1">
        <v>36</v>
      </c>
      <c r="D658" s="1">
        <f>Estação!D877</f>
        <v>23.89</v>
      </c>
      <c r="E658" s="1">
        <f>Estação!E877</f>
        <v>0.34</v>
      </c>
      <c r="F658" s="1">
        <f>Estação!F877</f>
        <v>2.0099999999999998</v>
      </c>
      <c r="G658" s="1">
        <f>Estação!G877</f>
        <v>2.44</v>
      </c>
      <c r="H658" s="1">
        <f>Estação!H877</f>
        <v>4.45</v>
      </c>
      <c r="I658" s="1">
        <f>Estação!I877</f>
        <v>0.27</v>
      </c>
      <c r="J658" s="1">
        <f>Estação!J877</f>
        <v>29</v>
      </c>
      <c r="K658" s="106"/>
      <c r="L658" s="1">
        <f>Estação!L877</f>
        <v>28.3</v>
      </c>
      <c r="M658" s="1">
        <f>Estação!M877</f>
        <v>68.5</v>
      </c>
      <c r="N658" s="1">
        <f>Estação!N877</f>
        <v>1008.8</v>
      </c>
      <c r="O658" s="1">
        <f>Estação!O877</f>
        <v>399</v>
      </c>
      <c r="P658" s="1">
        <f>Estação!P877</f>
        <v>3.75</v>
      </c>
      <c r="Q658" s="1">
        <f>Estação!Q877</f>
        <v>65.010000000000005</v>
      </c>
      <c r="R658" s="1">
        <f>Estação!R877</f>
        <v>0</v>
      </c>
    </row>
    <row r="659" spans="1:18">
      <c r="A659" s="22">
        <v>44132.375034722223</v>
      </c>
      <c r="B659" s="1">
        <f>Estação!C878</f>
        <v>25.6</v>
      </c>
      <c r="C659" s="1">
        <v>36</v>
      </c>
      <c r="D659" s="1">
        <f>Estação!D878</f>
        <v>24.53</v>
      </c>
      <c r="E659" s="1">
        <f>Estação!E878</f>
        <v>0.34</v>
      </c>
      <c r="F659" s="1">
        <f>Estação!F878</f>
        <v>1.79</v>
      </c>
      <c r="G659" s="1">
        <f>Estação!G878</f>
        <v>1.81</v>
      </c>
      <c r="H659" s="1">
        <f>Estação!H878</f>
        <v>3.6</v>
      </c>
      <c r="I659" s="1">
        <f>Estação!I878</f>
        <v>0.82</v>
      </c>
      <c r="J659" s="1">
        <f>Estação!J878</f>
        <v>21</v>
      </c>
      <c r="K659" s="106"/>
      <c r="L659" s="1">
        <f>Estação!L878</f>
        <v>29.1</v>
      </c>
      <c r="M659" s="1">
        <f>Estação!M878</f>
        <v>64.3</v>
      </c>
      <c r="N659" s="1">
        <f>Estação!N878</f>
        <v>1008.9</v>
      </c>
      <c r="O659" s="1">
        <f>Estação!O878</f>
        <v>623</v>
      </c>
      <c r="P659" s="1">
        <f>Estação!P878</f>
        <v>4.4000000000000004</v>
      </c>
      <c r="Q659" s="1">
        <f>Estação!Q878</f>
        <v>65.510000000000005</v>
      </c>
      <c r="R659" s="1">
        <f>Estação!R878</f>
        <v>0</v>
      </c>
    </row>
    <row r="660" spans="1:18">
      <c r="A660" s="22">
        <v>44132.416701388887</v>
      </c>
      <c r="B660" s="1">
        <f>Estação!C879</f>
        <v>25.5</v>
      </c>
      <c r="C660" s="1">
        <v>36</v>
      </c>
      <c r="D660" s="1">
        <f>Estação!D879</f>
        <v>25.45</v>
      </c>
      <c r="E660" s="1">
        <f>Estação!E879</f>
        <v>0.34</v>
      </c>
      <c r="F660" s="1">
        <f>Estação!F879</f>
        <v>1.87</v>
      </c>
      <c r="G660" s="1">
        <f>Estação!G879</f>
        <v>1.73</v>
      </c>
      <c r="H660" s="1">
        <f>Estação!H879</f>
        <v>3.6</v>
      </c>
      <c r="I660" s="1">
        <f>Estação!I879</f>
        <v>1.1200000000000001</v>
      </c>
      <c r="J660" s="1">
        <f>Estação!J879</f>
        <v>24</v>
      </c>
      <c r="K660" s="106"/>
      <c r="L660" s="1">
        <f>Estação!L879</f>
        <v>29.5</v>
      </c>
      <c r="M660" s="1">
        <f>Estação!M879</f>
        <v>61.2</v>
      </c>
      <c r="N660" s="1">
        <f>Estação!N879</f>
        <v>1008.9</v>
      </c>
      <c r="O660" s="1">
        <f>Estação!O879</f>
        <v>862</v>
      </c>
      <c r="P660" s="1">
        <f>Estação!P879</f>
        <v>5.36</v>
      </c>
      <c r="Q660" s="1">
        <f>Estação!Q879</f>
        <v>49.88</v>
      </c>
      <c r="R660" s="1">
        <f>Estação!R879</f>
        <v>0</v>
      </c>
    </row>
    <row r="661" spans="1:18">
      <c r="A661" s="22">
        <v>44132.458368055559</v>
      </c>
      <c r="B661" s="106"/>
      <c r="C661" s="1">
        <v>36</v>
      </c>
      <c r="D661" s="1">
        <f>Estação!D880</f>
        <v>25.625305000000001</v>
      </c>
      <c r="E661" s="1">
        <f>Estação!E880</f>
        <v>0.34334700000000001</v>
      </c>
      <c r="F661" s="1">
        <f>Estação!F880</f>
        <v>1.844573</v>
      </c>
      <c r="G661" s="1">
        <f>Estação!G880</f>
        <v>1.2269220000000001</v>
      </c>
      <c r="H661" s="1">
        <f>Estação!H880</f>
        <v>3.0714939999999999</v>
      </c>
      <c r="I661" s="1">
        <f>Estação!I880</f>
        <v>0.96455199999999996</v>
      </c>
      <c r="J661" s="1">
        <f>Estação!J880</f>
        <v>20</v>
      </c>
      <c r="K661" s="106"/>
      <c r="L661" s="106"/>
      <c r="M661" s="106"/>
      <c r="N661" s="106"/>
      <c r="O661" s="106"/>
      <c r="P661" s="106"/>
      <c r="Q661" s="106"/>
      <c r="R661" s="106"/>
    </row>
    <row r="662" spans="1:18">
      <c r="A662" s="22">
        <v>44132.500034722223</v>
      </c>
      <c r="B662" s="106"/>
      <c r="C662" s="1">
        <v>36</v>
      </c>
      <c r="D662" s="1">
        <f>Estação!D881</f>
        <v>25.775375</v>
      </c>
      <c r="E662" s="1">
        <f>Estação!E881</f>
        <v>0.34849400000000003</v>
      </c>
      <c r="F662" s="1">
        <f>Estação!F881</f>
        <v>1.914085</v>
      </c>
      <c r="G662" s="1">
        <f>Estação!G881</f>
        <v>1.4292020000000001</v>
      </c>
      <c r="H662" s="1">
        <f>Estação!H881</f>
        <v>3.3432870000000001</v>
      </c>
      <c r="I662" s="1">
        <f>Estação!I881</f>
        <v>0.175176</v>
      </c>
      <c r="J662" s="1">
        <f>Estação!J881</f>
        <v>23</v>
      </c>
      <c r="K662" s="106"/>
      <c r="L662" s="106"/>
      <c r="M662" s="106"/>
      <c r="N662" s="106"/>
      <c r="O662" s="106"/>
      <c r="P662" s="106"/>
      <c r="Q662" s="106"/>
      <c r="R662" s="106"/>
    </row>
    <row r="663" spans="1:18">
      <c r="A663" s="22">
        <v>44132.541701388887</v>
      </c>
      <c r="B663" s="106"/>
      <c r="C663" s="1">
        <v>36</v>
      </c>
      <c r="D663" s="1">
        <f>Estação!D882</f>
        <v>26.538554999999999</v>
      </c>
      <c r="E663" s="1">
        <f>Estação!E882</f>
        <v>0.31946000000000002</v>
      </c>
      <c r="F663" s="1">
        <f>Estação!F882</f>
        <v>1.558832</v>
      </c>
      <c r="G663" s="1">
        <f>Estação!G882</f>
        <v>1.078873</v>
      </c>
      <c r="H663" s="1">
        <f>Estação!H882</f>
        <v>2.6377039999999998</v>
      </c>
      <c r="I663" s="1">
        <f>Estação!I882</f>
        <v>0.18184400000000001</v>
      </c>
      <c r="J663" s="1">
        <f>Estação!J882</f>
        <v>19</v>
      </c>
      <c r="K663" s="106"/>
      <c r="L663" s="106"/>
      <c r="M663" s="106"/>
      <c r="N663" s="106"/>
      <c r="O663" s="106"/>
      <c r="P663" s="106"/>
      <c r="Q663" s="106"/>
      <c r="R663" s="106"/>
    </row>
    <row r="664" spans="1:18">
      <c r="A664" s="22">
        <v>44132.583368055559</v>
      </c>
      <c r="B664" s="106"/>
      <c r="C664" s="1">
        <v>36</v>
      </c>
      <c r="D664" s="1">
        <f>Estação!D883</f>
        <v>25.177558999999999</v>
      </c>
      <c r="E664" s="1">
        <f>Estação!E883</f>
        <v>0.32499899999999998</v>
      </c>
      <c r="F664" s="1">
        <f>Estação!F883</f>
        <v>1.59937</v>
      </c>
      <c r="G664" s="1">
        <f>Estação!G883</f>
        <v>1.5007109999999999</v>
      </c>
      <c r="H664" s="1">
        <f>Estação!H883</f>
        <v>3.1000800000000002</v>
      </c>
      <c r="I664" s="1">
        <f>Estação!I883</f>
        <v>1.2095629999999999</v>
      </c>
      <c r="J664" s="1">
        <f>Estação!J883</f>
        <v>23</v>
      </c>
      <c r="K664" s="106"/>
      <c r="L664" s="106"/>
      <c r="M664" s="106"/>
      <c r="N664" s="106"/>
      <c r="O664" s="106"/>
      <c r="P664" s="106"/>
      <c r="Q664" s="106"/>
      <c r="R664" s="106"/>
    </row>
    <row r="665" spans="1:18">
      <c r="A665" s="22">
        <v>44132.625034722223</v>
      </c>
      <c r="B665" s="106"/>
      <c r="C665" s="1">
        <v>36</v>
      </c>
      <c r="D665" s="1">
        <f>Estação!D884</f>
        <v>26.473064000000001</v>
      </c>
      <c r="E665" s="1">
        <f>Estação!E884</f>
        <v>0.33712399999999998</v>
      </c>
      <c r="F665" s="1">
        <f>Estação!F884</f>
        <v>2.0339909999999999</v>
      </c>
      <c r="G665" s="1">
        <f>Estação!G884</f>
        <v>1.5104070000000001</v>
      </c>
      <c r="H665" s="1">
        <f>Estação!H884</f>
        <v>3.5443980000000002</v>
      </c>
      <c r="I665" s="1">
        <f>Estação!I884</f>
        <v>1.2856879999999999</v>
      </c>
      <c r="J665" s="1">
        <f>Estação!J884</f>
        <v>20</v>
      </c>
      <c r="K665" s="106"/>
      <c r="L665" s="106"/>
      <c r="M665" s="106"/>
      <c r="N665" s="106"/>
      <c r="O665" s="106"/>
      <c r="P665" s="106"/>
      <c r="Q665" s="106"/>
      <c r="R665" s="106"/>
    </row>
    <row r="666" spans="1:18">
      <c r="A666" s="22">
        <v>44132.666701388887</v>
      </c>
      <c r="B666" s="106"/>
      <c r="C666" s="1">
        <v>36</v>
      </c>
      <c r="D666" s="1">
        <f>Estação!D885</f>
        <v>24.834655999999999</v>
      </c>
      <c r="E666" s="1">
        <f>Estação!E885</f>
        <v>0.36486000000000002</v>
      </c>
      <c r="F666" s="1">
        <f>Estação!F885</f>
        <v>1.8592280000000001</v>
      </c>
      <c r="G666" s="1">
        <f>Estação!G885</f>
        <v>2.0152809999999999</v>
      </c>
      <c r="H666" s="1">
        <f>Estação!H885</f>
        <v>3.8745090000000002</v>
      </c>
      <c r="I666" s="1">
        <f>Estação!I885</f>
        <v>1.5702119999999999</v>
      </c>
      <c r="J666" s="1">
        <f>Estação!J885</f>
        <v>33</v>
      </c>
      <c r="K666" s="106"/>
      <c r="L666" s="106"/>
      <c r="M666" s="106"/>
      <c r="N666" s="106"/>
      <c r="O666" s="106"/>
      <c r="P666" s="106"/>
      <c r="Q666" s="106"/>
      <c r="R666" s="106"/>
    </row>
    <row r="667" spans="1:18">
      <c r="A667" s="22">
        <v>44132.708368055559</v>
      </c>
      <c r="B667" s="106"/>
      <c r="C667" s="1">
        <v>36</v>
      </c>
      <c r="D667" s="1">
        <f>Estação!D886</f>
        <v>19.673297999999999</v>
      </c>
      <c r="E667" s="1">
        <f>Estação!E886</f>
        <v>0.45031399999999999</v>
      </c>
      <c r="F667" s="1">
        <f>Estação!F886</f>
        <v>1.9758530000000001</v>
      </c>
      <c r="G667" s="1">
        <f>Estação!G886</f>
        <v>3.898431</v>
      </c>
      <c r="H667" s="1">
        <f>Estação!H886</f>
        <v>5.8742850000000004</v>
      </c>
      <c r="I667" s="1">
        <f>Estação!I886</f>
        <v>0.75365800000000005</v>
      </c>
      <c r="J667" s="1">
        <f>Estação!J886</f>
        <v>30</v>
      </c>
      <c r="K667" s="106"/>
      <c r="L667" s="106"/>
      <c r="M667" s="106"/>
      <c r="N667" s="106"/>
      <c r="O667" s="106"/>
      <c r="P667" s="106"/>
      <c r="Q667" s="106"/>
      <c r="R667" s="106"/>
    </row>
    <row r="668" spans="1:18">
      <c r="A668" s="22">
        <v>44132.750034722223</v>
      </c>
      <c r="B668" s="106"/>
      <c r="C668" s="1">
        <v>36</v>
      </c>
      <c r="D668" s="1">
        <f>Estação!D887</f>
        <v>20.254640999999999</v>
      </c>
      <c r="E668" s="1">
        <f>Estação!E887</f>
        <v>0.348553</v>
      </c>
      <c r="F668" s="1">
        <f>Estação!F887</f>
        <v>1.4379649999999999</v>
      </c>
      <c r="G668" s="1">
        <f>Estação!G887</f>
        <v>3.2073140000000002</v>
      </c>
      <c r="H668" s="1">
        <f>Estação!H887</f>
        <v>4.6452790000000004</v>
      </c>
      <c r="I668" s="1">
        <f>Estação!I887</f>
        <v>0.45616299999999999</v>
      </c>
      <c r="J668" s="1">
        <f>Estação!J887</f>
        <v>28</v>
      </c>
      <c r="K668" s="106"/>
      <c r="L668" s="106"/>
      <c r="M668" s="106"/>
      <c r="N668" s="106"/>
      <c r="O668" s="106"/>
      <c r="P668" s="106"/>
      <c r="Q668" s="106"/>
      <c r="R668" s="106"/>
    </row>
    <row r="669" spans="1:18">
      <c r="A669" s="22">
        <v>44132.791701388887</v>
      </c>
      <c r="B669" s="106"/>
      <c r="C669" s="1">
        <v>36</v>
      </c>
      <c r="D669" s="1">
        <f>Estação!D888</f>
        <v>22.49427</v>
      </c>
      <c r="E669" s="1">
        <f>Estação!E888</f>
        <v>0.34665499999999999</v>
      </c>
      <c r="F669" s="1">
        <f>Estação!F888</f>
        <v>1.178974</v>
      </c>
      <c r="G669" s="1">
        <f>Estação!G888</f>
        <v>3.0487479999999998</v>
      </c>
      <c r="H669" s="1">
        <f>Estação!H888</f>
        <v>4.2277230000000001</v>
      </c>
      <c r="I669" s="1">
        <f>Estação!I888</f>
        <v>0.66672900000000002</v>
      </c>
      <c r="J669" s="1">
        <f>Estação!J888</f>
        <v>27</v>
      </c>
      <c r="K669" s="106"/>
      <c r="L669" s="106"/>
      <c r="M669" s="106"/>
      <c r="N669" s="106"/>
      <c r="O669" s="106"/>
      <c r="P669" s="106"/>
      <c r="Q669" s="106"/>
      <c r="R669" s="106"/>
    </row>
    <row r="670" spans="1:18">
      <c r="A670" s="22">
        <v>44132.833368055559</v>
      </c>
      <c r="B670" s="106"/>
      <c r="C670" s="1">
        <v>36</v>
      </c>
      <c r="D670" s="1">
        <f>Estação!D889</f>
        <v>21.268882999999999</v>
      </c>
      <c r="E670" s="1">
        <f>Estação!E889</f>
        <v>0.327102</v>
      </c>
      <c r="F670" s="1">
        <f>Estação!F889</f>
        <v>0.99234199999999995</v>
      </c>
      <c r="G670" s="1">
        <f>Estação!G889</f>
        <v>2.7212480000000001</v>
      </c>
      <c r="H670" s="1">
        <f>Estação!H889</f>
        <v>3.7135889999999998</v>
      </c>
      <c r="I670" s="1">
        <f>Estação!I889</f>
        <v>1.1393660000000001</v>
      </c>
      <c r="J670" s="1">
        <f>Estação!J889</f>
        <v>27</v>
      </c>
      <c r="K670" s="106"/>
      <c r="L670" s="106"/>
      <c r="M670" s="106"/>
      <c r="N670" s="106"/>
      <c r="O670" s="106"/>
      <c r="P670" s="106"/>
      <c r="Q670" s="106"/>
      <c r="R670" s="106"/>
    </row>
    <row r="671" spans="1:18">
      <c r="A671" s="22">
        <v>44132.875034722223</v>
      </c>
      <c r="B671" s="106"/>
      <c r="C671" s="1">
        <v>36</v>
      </c>
      <c r="D671" s="1">
        <f>Estação!D890</f>
        <v>21.025722999999999</v>
      </c>
      <c r="E671" s="1">
        <f>Estação!E890</f>
        <v>0.321245</v>
      </c>
      <c r="F671" s="1">
        <f>Estação!F890</f>
        <v>1.3865479999999999</v>
      </c>
      <c r="G671" s="1">
        <f>Estação!G890</f>
        <v>2.0853869999999999</v>
      </c>
      <c r="H671" s="1">
        <f>Estação!H890</f>
        <v>3.4719340000000001</v>
      </c>
      <c r="I671" s="1">
        <f>Estação!I890</f>
        <v>1.0167649999999999</v>
      </c>
      <c r="J671" s="1">
        <f>Estação!J890</f>
        <v>30</v>
      </c>
      <c r="K671" s="106"/>
      <c r="L671" s="106"/>
      <c r="M671" s="106"/>
      <c r="N671" s="106"/>
      <c r="O671" s="106"/>
      <c r="P671" s="106"/>
      <c r="Q671" s="106"/>
      <c r="R671" s="106"/>
    </row>
    <row r="672" spans="1:18">
      <c r="A672" s="22">
        <v>44132.916701388887</v>
      </c>
      <c r="B672" s="106"/>
      <c r="C672" s="1">
        <v>36</v>
      </c>
      <c r="D672" s="1">
        <f>Estação!D891</f>
        <v>21.006855000000002</v>
      </c>
      <c r="E672" s="1">
        <f>Estação!E891</f>
        <v>0.38650800000000002</v>
      </c>
      <c r="F672" s="1">
        <f>Estação!F891</f>
        <v>1.206761</v>
      </c>
      <c r="G672" s="1">
        <f>Estação!G891</f>
        <v>2.9230179999999999</v>
      </c>
      <c r="H672" s="1">
        <f>Estação!H891</f>
        <v>4.1297790000000001</v>
      </c>
      <c r="I672" s="1">
        <f>Estação!I891</f>
        <v>0.56227400000000005</v>
      </c>
      <c r="J672" s="1">
        <f>Estação!J891</f>
        <v>27</v>
      </c>
      <c r="K672" s="106"/>
      <c r="L672" s="106"/>
      <c r="M672" s="106"/>
      <c r="N672" s="106"/>
      <c r="O672" s="106"/>
      <c r="P672" s="106"/>
      <c r="Q672" s="106"/>
      <c r="R672" s="106"/>
    </row>
    <row r="673" spans="1:18">
      <c r="A673" s="22">
        <v>44132.958368055559</v>
      </c>
      <c r="B673" s="106"/>
      <c r="C673" s="1">
        <v>36</v>
      </c>
      <c r="D673" s="1">
        <f>Estação!D892</f>
        <v>23.487891999999999</v>
      </c>
      <c r="E673" s="1">
        <f>Estação!E892</f>
        <v>0.28587299999999999</v>
      </c>
      <c r="F673" s="1">
        <f>Estação!F892</f>
        <v>1.050359</v>
      </c>
      <c r="G673" s="1">
        <f>Estação!G892</f>
        <v>1.185848</v>
      </c>
      <c r="H673" s="1">
        <f>Estação!H892</f>
        <v>2.2362060000000001</v>
      </c>
      <c r="I673" s="1">
        <f>Estação!I892</f>
        <v>0.781084</v>
      </c>
      <c r="J673" s="1">
        <f>Estação!J892</f>
        <v>24</v>
      </c>
      <c r="K673" s="106"/>
      <c r="L673" s="106"/>
      <c r="M673" s="106"/>
      <c r="N673" s="106"/>
      <c r="O673" s="106"/>
      <c r="P673" s="106"/>
      <c r="Q673" s="106"/>
      <c r="R673" s="106"/>
    </row>
    <row r="674" spans="1:18">
      <c r="A674" s="22">
        <v>44133.000034722223</v>
      </c>
      <c r="B674" s="106"/>
      <c r="C674" s="1">
        <v>36</v>
      </c>
      <c r="D674" s="1">
        <f>Estação!D901</f>
        <v>23.527283000000001</v>
      </c>
      <c r="E674" s="1">
        <f>Estação!E901</f>
        <v>0.289661</v>
      </c>
      <c r="F674" s="1">
        <f>Estação!F901</f>
        <v>1.0569999999999999</v>
      </c>
      <c r="G674" s="1">
        <f>Estação!G901</f>
        <v>2.1862550000000001</v>
      </c>
      <c r="H674" s="1">
        <f>Estação!H901</f>
        <v>1.1292549999999999</v>
      </c>
      <c r="I674" s="1">
        <f>Estação!I901</f>
        <v>1.3158879999999999</v>
      </c>
      <c r="J674" s="1">
        <f>Estação!J901</f>
        <v>29</v>
      </c>
      <c r="K674" s="106"/>
      <c r="L674" s="106"/>
      <c r="M674" s="106"/>
      <c r="N674" s="106"/>
      <c r="O674" s="106"/>
      <c r="P674" s="106"/>
      <c r="Q674" s="106"/>
      <c r="R674" s="106"/>
    </row>
    <row r="675" spans="1:18">
      <c r="A675" s="22">
        <v>44133.041701388887</v>
      </c>
      <c r="B675" s="106"/>
      <c r="C675" s="1">
        <v>36</v>
      </c>
      <c r="D675" s="1">
        <f>Estação!D902</f>
        <v>23.058617000000002</v>
      </c>
      <c r="E675" s="1">
        <f>Estação!E902</f>
        <v>0.32538</v>
      </c>
      <c r="F675" s="1">
        <f>Estação!F902</f>
        <v>1.073305</v>
      </c>
      <c r="G675" s="1">
        <f>Estação!G902</f>
        <v>2.3169840000000002</v>
      </c>
      <c r="H675" s="1">
        <f>Estação!H902</f>
        <v>1.243679</v>
      </c>
      <c r="I675" s="1">
        <f>Estação!I902</f>
        <v>2.4956580000000002</v>
      </c>
      <c r="J675" s="1">
        <f>Estação!J902</f>
        <v>30</v>
      </c>
      <c r="K675" s="106"/>
      <c r="L675" s="106"/>
      <c r="M675" s="106"/>
      <c r="N675" s="106"/>
      <c r="O675" s="106"/>
      <c r="P675" s="106"/>
      <c r="Q675" s="106"/>
      <c r="R675" s="106"/>
    </row>
    <row r="676" spans="1:18">
      <c r="A676" s="22">
        <v>44133.083368055559</v>
      </c>
      <c r="B676" s="106"/>
      <c r="C676" s="1">
        <v>36</v>
      </c>
      <c r="D676" s="1">
        <f>Estação!D903</f>
        <v>24.359386000000001</v>
      </c>
      <c r="E676" s="1">
        <f>Estação!E903</f>
        <v>0.30329899999999999</v>
      </c>
      <c r="F676" s="1">
        <f>Estação!F903</f>
        <v>1.181713</v>
      </c>
      <c r="G676" s="1">
        <f>Estação!G903</f>
        <v>1.932231</v>
      </c>
      <c r="H676" s="1">
        <f>Estação!H903</f>
        <v>0.75051800000000002</v>
      </c>
      <c r="I676" s="1">
        <f>Estação!I903</f>
        <v>2.431432</v>
      </c>
      <c r="J676" s="1">
        <f>Estação!J903</f>
        <v>23</v>
      </c>
      <c r="K676" s="106"/>
      <c r="L676" s="106"/>
      <c r="M676" s="106"/>
      <c r="N676" s="106"/>
      <c r="O676" s="106"/>
      <c r="P676" s="106"/>
      <c r="Q676" s="106"/>
      <c r="R676" s="106"/>
    </row>
    <row r="677" spans="1:18">
      <c r="A677" s="22">
        <v>44133.125034722223</v>
      </c>
      <c r="B677" s="106"/>
      <c r="C677" s="1">
        <v>36</v>
      </c>
      <c r="D677" s="1">
        <f>Estação!D904</f>
        <v>25.684753000000001</v>
      </c>
      <c r="E677" s="1">
        <f>Estação!E904</f>
        <v>0.31659700000000002</v>
      </c>
      <c r="F677" s="1">
        <f>Estação!F904</f>
        <v>1.0723180000000001</v>
      </c>
      <c r="G677" s="1">
        <f>Estação!G904</f>
        <v>1.7989980000000001</v>
      </c>
      <c r="H677" s="1">
        <f>Estação!H904</f>
        <v>0.72667999999999999</v>
      </c>
      <c r="I677" s="1">
        <f>Estação!I904</f>
        <v>2.0160100000000001</v>
      </c>
      <c r="J677" s="1">
        <f>Estação!J904</f>
        <v>25</v>
      </c>
      <c r="K677" s="106"/>
      <c r="L677" s="106"/>
      <c r="M677" s="106"/>
      <c r="N677" s="106"/>
      <c r="O677" s="106"/>
      <c r="P677" s="106"/>
      <c r="Q677" s="106"/>
      <c r="R677" s="106"/>
    </row>
    <row r="678" spans="1:18">
      <c r="A678" s="22">
        <v>44133.166701388887</v>
      </c>
      <c r="B678" s="106"/>
      <c r="C678" s="1">
        <v>36</v>
      </c>
      <c r="D678" s="1">
        <f>Estação!D905</f>
        <v>26.403656000000002</v>
      </c>
      <c r="E678" s="1">
        <f>Estação!E905</f>
        <v>0.29187299999999999</v>
      </c>
      <c r="F678" s="1">
        <f>Estação!F905</f>
        <v>1.131677</v>
      </c>
      <c r="G678" s="1">
        <f>Estação!G905</f>
        <v>1.720105</v>
      </c>
      <c r="H678" s="1">
        <f>Estação!H905</f>
        <v>0.58842799999999995</v>
      </c>
      <c r="I678" s="1">
        <f>Estação!I905</f>
        <v>2.8102360000000002</v>
      </c>
      <c r="J678" s="1">
        <f>Estação!J905</f>
        <v>26</v>
      </c>
      <c r="K678" s="106"/>
      <c r="L678" s="106"/>
      <c r="M678" s="106"/>
      <c r="N678" s="106"/>
      <c r="O678" s="106"/>
      <c r="P678" s="106"/>
      <c r="Q678" s="106"/>
      <c r="R678" s="106"/>
    </row>
    <row r="679" spans="1:18">
      <c r="A679" s="22">
        <v>44133.208368055559</v>
      </c>
      <c r="B679" s="106"/>
      <c r="C679" s="1">
        <v>36</v>
      </c>
      <c r="D679" s="1">
        <f>Estação!D906</f>
        <v>25.618037999999999</v>
      </c>
      <c r="E679" s="1">
        <f>Estação!E906</f>
        <v>0.281196</v>
      </c>
      <c r="F679" s="1">
        <f>Estação!F906</f>
        <v>1.0516129999999999</v>
      </c>
      <c r="G679" s="1">
        <f>Estação!G906</f>
        <v>1.7928200000000001</v>
      </c>
      <c r="H679" s="1">
        <f>Estação!H906</f>
        <v>0.74120699999999995</v>
      </c>
      <c r="I679" s="1">
        <f>Estação!I906</f>
        <v>2.4378150000000001</v>
      </c>
      <c r="J679" s="1">
        <f>Estação!J906</f>
        <v>29</v>
      </c>
      <c r="K679" s="106"/>
      <c r="L679" s="106"/>
      <c r="M679" s="106"/>
      <c r="N679" s="106"/>
      <c r="O679" s="106"/>
      <c r="P679" s="106"/>
      <c r="Q679" s="106"/>
      <c r="R679" s="106"/>
    </row>
    <row r="680" spans="1:18">
      <c r="A680" s="22">
        <v>44133.250034722223</v>
      </c>
      <c r="B680" s="106"/>
      <c r="C680" s="1">
        <v>36</v>
      </c>
      <c r="D680" s="1">
        <f>Estação!D907</f>
        <v>25.219975000000002</v>
      </c>
      <c r="E680" s="1">
        <f>Estação!E907</f>
        <v>0.307361</v>
      </c>
      <c r="F680" s="1">
        <f>Estação!F907</f>
        <v>1.2387520000000001</v>
      </c>
      <c r="G680" s="1">
        <f>Estação!G907</f>
        <v>3.5955520000000001</v>
      </c>
      <c r="H680" s="1">
        <f>Estação!H907</f>
        <v>2.3567999999999998</v>
      </c>
      <c r="I680" s="1">
        <f>Estação!I907</f>
        <v>2.602646</v>
      </c>
      <c r="J680" s="1">
        <f>Estação!J907</f>
        <v>29</v>
      </c>
      <c r="K680" s="106"/>
      <c r="L680" s="106"/>
      <c r="M680" s="106"/>
      <c r="N680" s="106"/>
      <c r="O680" s="106"/>
      <c r="P680" s="106"/>
      <c r="Q680" s="106"/>
      <c r="R680" s="106"/>
    </row>
    <row r="681" spans="1:18">
      <c r="A681" s="22">
        <v>44133.291701388887</v>
      </c>
      <c r="B681" s="106"/>
      <c r="C681" s="1">
        <v>36</v>
      </c>
      <c r="D681" s="1">
        <f>Estação!D908</f>
        <v>26.045494000000001</v>
      </c>
      <c r="E681" s="1">
        <f>Estação!E908</f>
        <v>0.31663799999999998</v>
      </c>
      <c r="F681" s="1">
        <f>Estação!F908</f>
        <v>1.882679</v>
      </c>
      <c r="G681" s="1">
        <f>Estação!G908</f>
        <v>4.8440789999999998</v>
      </c>
      <c r="H681" s="1">
        <f>Estação!H908</f>
        <v>2.961401</v>
      </c>
      <c r="I681" s="1">
        <f>Estação!I908</f>
        <v>1.806108</v>
      </c>
      <c r="J681" s="1">
        <f>Estação!J908</f>
        <v>31</v>
      </c>
      <c r="K681" s="106"/>
      <c r="L681" s="106"/>
      <c r="M681" s="106"/>
      <c r="N681" s="106"/>
      <c r="O681" s="106"/>
      <c r="P681" s="106"/>
      <c r="Q681" s="106"/>
      <c r="R681" s="106"/>
    </row>
    <row r="682" spans="1:18">
      <c r="A682" s="22">
        <v>44133.333368055559</v>
      </c>
      <c r="B682" s="106"/>
      <c r="C682" s="1">
        <v>36</v>
      </c>
      <c r="D682" s="1">
        <f>Estação!D909</f>
        <v>26.926566999999999</v>
      </c>
      <c r="E682" s="1">
        <f>Estação!E909</f>
        <v>0.31433100000000003</v>
      </c>
      <c r="F682" s="1">
        <f>Estação!F909</f>
        <v>2.2643589999999998</v>
      </c>
      <c r="G682" s="1">
        <f>Estação!G909</f>
        <v>4.7850320000000002</v>
      </c>
      <c r="H682" s="1">
        <f>Estação!H909</f>
        <v>2.5206729999999999</v>
      </c>
      <c r="I682" s="1">
        <f>Estação!I909</f>
        <v>1.9688889999999999</v>
      </c>
      <c r="J682" s="1">
        <f>Estação!J909</f>
        <v>31</v>
      </c>
      <c r="K682" s="106"/>
      <c r="L682" s="106"/>
      <c r="M682" s="106"/>
      <c r="N682" s="106"/>
      <c r="O682" s="106"/>
      <c r="P682" s="106"/>
      <c r="Q682" s="106"/>
      <c r="R682" s="106"/>
    </row>
    <row r="683" spans="1:18">
      <c r="A683" s="22">
        <v>44133.375034722223</v>
      </c>
      <c r="B683" s="1">
        <f>Estação!C910</f>
        <v>26.5</v>
      </c>
      <c r="C683" s="1">
        <v>36</v>
      </c>
      <c r="D683" s="1">
        <f>Estação!D910</f>
        <v>26.65</v>
      </c>
      <c r="E683" s="1">
        <f>Estação!E910</f>
        <v>0.32</v>
      </c>
      <c r="F683" s="1">
        <f>Estação!F910</f>
        <v>2.2799999999999998</v>
      </c>
      <c r="G683" s="1">
        <f>Estação!G910</f>
        <v>2.36</v>
      </c>
      <c r="H683" s="1">
        <f>Estação!H910</f>
        <v>4.6399999999999997</v>
      </c>
      <c r="I683" s="1">
        <f>Estação!I910</f>
        <v>1.99</v>
      </c>
      <c r="J683" s="1">
        <f>Estação!J910</f>
        <v>28</v>
      </c>
      <c r="K683" s="106"/>
      <c r="L683" s="1">
        <f>Estação!L910</f>
        <v>29.6</v>
      </c>
      <c r="M683" s="1">
        <f>Estação!M910</f>
        <v>58.4</v>
      </c>
      <c r="N683" s="1">
        <f>Estação!N910</f>
        <v>1010.7</v>
      </c>
      <c r="O683" s="1">
        <f>Estação!O910</f>
        <v>570</v>
      </c>
      <c r="P683" s="1">
        <f>Estação!P910</f>
        <v>4.49</v>
      </c>
      <c r="Q683" s="1">
        <f>Estação!Q910</f>
        <v>71.25</v>
      </c>
      <c r="R683" s="1">
        <f>Estação!R910</f>
        <v>0</v>
      </c>
    </row>
    <row r="684" spans="1:18">
      <c r="A684" s="22">
        <v>44133.416701388887</v>
      </c>
      <c r="B684" s="1">
        <f>Estação!C911</f>
        <v>26.8</v>
      </c>
      <c r="C684" s="1">
        <v>36</v>
      </c>
      <c r="D684" s="1">
        <f>Estação!D911</f>
        <v>28.71</v>
      </c>
      <c r="E684" s="1">
        <f>Estação!E911</f>
        <v>0.3</v>
      </c>
      <c r="F684" s="1">
        <f>Estação!F911</f>
        <v>2.02</v>
      </c>
      <c r="G684" s="1">
        <f>Estação!G911</f>
        <v>2.4</v>
      </c>
      <c r="H684" s="1">
        <f>Estação!H911</f>
        <v>4.42</v>
      </c>
      <c r="I684" s="1">
        <f>Estação!I911</f>
        <v>4.12</v>
      </c>
      <c r="J684" s="1">
        <f>Estação!J911</f>
        <v>29</v>
      </c>
      <c r="K684" s="106"/>
      <c r="L684" s="1">
        <f>Estação!L911</f>
        <v>29.7</v>
      </c>
      <c r="M684" s="1">
        <f>Estação!M911</f>
        <v>55.8</v>
      </c>
      <c r="N684" s="1">
        <f>Estação!N911</f>
        <v>1010.6</v>
      </c>
      <c r="O684" s="1">
        <f>Estação!O911</f>
        <v>703</v>
      </c>
      <c r="P684" s="1">
        <f>Estação!P911</f>
        <v>4.82</v>
      </c>
      <c r="Q684" s="1">
        <f>Estação!Q911</f>
        <v>65.7</v>
      </c>
      <c r="R684" s="1">
        <f>Estação!R911</f>
        <v>0</v>
      </c>
    </row>
    <row r="685" spans="1:18">
      <c r="A685" s="22">
        <v>44133.458368055559</v>
      </c>
      <c r="B685" s="1">
        <f>Estação!C912</f>
        <v>26.8</v>
      </c>
      <c r="C685" s="1">
        <v>36</v>
      </c>
      <c r="D685" s="1">
        <f>Estação!D912</f>
        <v>28.36</v>
      </c>
      <c r="E685" s="1">
        <f>Estação!E912</f>
        <v>0.32</v>
      </c>
      <c r="F685" s="1">
        <f>Estação!F912</f>
        <v>2.2599999999999998</v>
      </c>
      <c r="G685" s="1">
        <f>Estação!G912</f>
        <v>2.3199999999999998</v>
      </c>
      <c r="H685" s="1">
        <f>Estação!H912</f>
        <v>4.58</v>
      </c>
      <c r="I685" s="1">
        <f>Estação!I912</f>
        <v>3.02</v>
      </c>
      <c r="J685" s="1">
        <f>Estação!J912</f>
        <v>24</v>
      </c>
      <c r="K685" s="106"/>
      <c r="L685" s="1">
        <f>Estação!L912</f>
        <v>30.3</v>
      </c>
      <c r="M685" s="1">
        <f>Estação!M912</f>
        <v>52.3</v>
      </c>
      <c r="N685" s="1">
        <f>Estação!N912</f>
        <v>1010</v>
      </c>
      <c r="O685" s="1">
        <f>Estação!O912</f>
        <v>1042</v>
      </c>
      <c r="P685" s="1">
        <f>Estação!P912</f>
        <v>4.92</v>
      </c>
      <c r="Q685" s="1">
        <f>Estação!Q912</f>
        <v>64.849999999999994</v>
      </c>
      <c r="R685" s="1">
        <f>Estação!R912</f>
        <v>0</v>
      </c>
    </row>
    <row r="686" spans="1:18">
      <c r="A686" s="22">
        <v>44133.500034722223</v>
      </c>
      <c r="B686" s="1">
        <f>Estação!C913</f>
        <v>26.8</v>
      </c>
      <c r="C686" s="1">
        <v>36</v>
      </c>
      <c r="D686" s="1">
        <f>Estação!D913</f>
        <v>27.43</v>
      </c>
      <c r="E686" s="1">
        <f>Estação!E913</f>
        <v>0.31</v>
      </c>
      <c r="F686" s="1">
        <f>Estação!F913</f>
        <v>1.84</v>
      </c>
      <c r="G686" s="1">
        <f>Estação!G913</f>
        <v>1.78</v>
      </c>
      <c r="H686" s="1">
        <f>Estação!H913</f>
        <v>3.63</v>
      </c>
      <c r="I686" s="1">
        <f>Estação!I913</f>
        <v>3.42</v>
      </c>
      <c r="J686" s="1">
        <f>Estação!J913</f>
        <v>24</v>
      </c>
      <c r="K686" s="106"/>
      <c r="L686" s="1">
        <f>Estação!L913</f>
        <v>30.8</v>
      </c>
      <c r="M686" s="1">
        <f>Estação!M913</f>
        <v>51.4</v>
      </c>
      <c r="N686" s="1">
        <f>Estação!N913</f>
        <v>1009.2</v>
      </c>
      <c r="O686" s="1">
        <f>Estação!O913</f>
        <v>901</v>
      </c>
      <c r="P686" s="1">
        <f>Estação!P913</f>
        <v>4.71</v>
      </c>
      <c r="Q686" s="1">
        <f>Estação!Q913</f>
        <v>55.79</v>
      </c>
      <c r="R686" s="1">
        <f>Estação!R913</f>
        <v>0</v>
      </c>
    </row>
    <row r="687" spans="1:18">
      <c r="A687" s="22">
        <v>44133.541701388887</v>
      </c>
      <c r="B687" s="1">
        <f>Estação!C914</f>
        <v>27.3</v>
      </c>
      <c r="C687" s="1">
        <v>36</v>
      </c>
      <c r="D687" s="1">
        <f>Estação!D914</f>
        <v>26.25</v>
      </c>
      <c r="E687" s="1">
        <f>Estação!E914</f>
        <v>0.31</v>
      </c>
      <c r="F687" s="1">
        <f>Estação!F914</f>
        <v>2.34</v>
      </c>
      <c r="G687" s="1">
        <f>Estação!G914</f>
        <v>1.97</v>
      </c>
      <c r="H687" s="1">
        <f>Estação!H914</f>
        <v>4.3099999999999996</v>
      </c>
      <c r="I687" s="1">
        <f>Estação!I914</f>
        <v>1.97</v>
      </c>
      <c r="J687" s="1">
        <f>Estação!J914</f>
        <v>31</v>
      </c>
      <c r="K687" s="106"/>
      <c r="L687" s="1">
        <f>Estação!L914</f>
        <v>30.5</v>
      </c>
      <c r="M687" s="1">
        <f>Estação!M914</f>
        <v>54.3</v>
      </c>
      <c r="N687" s="1">
        <f>Estação!N914</f>
        <v>1008.2</v>
      </c>
      <c r="O687" s="1">
        <f>Estação!O914</f>
        <v>812</v>
      </c>
      <c r="P687" s="1">
        <f>Estação!P914</f>
        <v>4.5599999999999996</v>
      </c>
      <c r="Q687" s="1">
        <f>Estação!Q914</f>
        <v>60.77</v>
      </c>
      <c r="R687" s="1">
        <f>Estação!R914</f>
        <v>0</v>
      </c>
    </row>
    <row r="688" spans="1:18">
      <c r="A688" s="22">
        <v>44133.583368055559</v>
      </c>
      <c r="B688" s="1">
        <f>Estação!C915</f>
        <v>27.6</v>
      </c>
      <c r="C688" s="1">
        <v>36</v>
      </c>
      <c r="D688" s="1">
        <f>Estação!D915</f>
        <v>25.73</v>
      </c>
      <c r="E688" s="1">
        <f>Estação!E915</f>
        <v>0.3</v>
      </c>
      <c r="F688" s="1">
        <f>Estação!F915</f>
        <v>2.0099999999999998</v>
      </c>
      <c r="G688" s="1">
        <f>Estação!G915</f>
        <v>1.94</v>
      </c>
      <c r="H688" s="1">
        <f>Estação!H915</f>
        <v>3.95</v>
      </c>
      <c r="I688" s="1">
        <f>Estação!I915</f>
        <v>1.93</v>
      </c>
      <c r="J688" s="1">
        <f>Estação!J915</f>
        <v>28</v>
      </c>
      <c r="K688" s="106"/>
      <c r="L688" s="1">
        <f>Estação!L915</f>
        <v>30.3</v>
      </c>
      <c r="M688" s="1">
        <f>Estação!M915</f>
        <v>55</v>
      </c>
      <c r="N688" s="1">
        <f>Estação!N915</f>
        <v>1007.2</v>
      </c>
      <c r="O688" s="1">
        <f>Estação!O915</f>
        <v>851</v>
      </c>
      <c r="P688" s="1">
        <f>Estação!P915</f>
        <v>4.67</v>
      </c>
      <c r="Q688" s="1">
        <f>Estação!Q915</f>
        <v>59.6</v>
      </c>
      <c r="R688" s="1">
        <f>Estação!R915</f>
        <v>0</v>
      </c>
    </row>
    <row r="689" spans="1:18">
      <c r="A689" s="22">
        <v>44133.625034722223</v>
      </c>
      <c r="B689" s="1">
        <f>Estação!C916</f>
        <v>27.5</v>
      </c>
      <c r="C689" s="1">
        <v>36</v>
      </c>
      <c r="D689" s="1">
        <f>Estação!D916</f>
        <v>26.5</v>
      </c>
      <c r="E689" s="1">
        <f>Estação!E916</f>
        <v>0.32</v>
      </c>
      <c r="F689" s="1">
        <f>Estação!F916</f>
        <v>1.89</v>
      </c>
      <c r="G689" s="1">
        <f>Estação!G916</f>
        <v>1.75</v>
      </c>
      <c r="H689" s="1">
        <f>Estação!H916</f>
        <v>3.65</v>
      </c>
      <c r="I689" s="1">
        <f>Estação!I916</f>
        <v>2.02</v>
      </c>
      <c r="J689" s="1">
        <f>Estação!J916</f>
        <v>27</v>
      </c>
      <c r="K689" s="106"/>
      <c r="L689" s="1">
        <f>Estação!L916</f>
        <v>29.8</v>
      </c>
      <c r="M689" s="1">
        <f>Estação!M916</f>
        <v>61</v>
      </c>
      <c r="N689" s="1">
        <f>Estação!N916</f>
        <v>1006.6</v>
      </c>
      <c r="O689" s="1">
        <f>Estação!O916</f>
        <v>487</v>
      </c>
      <c r="P689" s="1">
        <f>Estação!P916</f>
        <v>4.59</v>
      </c>
      <c r="Q689" s="1">
        <f>Estação!Q916</f>
        <v>64.37</v>
      </c>
      <c r="R689" s="1">
        <f>Estação!R916</f>
        <v>0</v>
      </c>
    </row>
    <row r="690" spans="1:18">
      <c r="A690" s="22">
        <v>44133.666701388887</v>
      </c>
      <c r="B690" s="1">
        <f>Estação!C917</f>
        <v>26.4</v>
      </c>
      <c r="C690" s="1">
        <v>36</v>
      </c>
      <c r="D690" s="1">
        <f>Estação!D917</f>
        <v>24.9</v>
      </c>
      <c r="E690" s="1">
        <f>Estação!E917</f>
        <v>0.33</v>
      </c>
      <c r="F690" s="1">
        <f>Estação!F917</f>
        <v>1.95</v>
      </c>
      <c r="G690" s="1">
        <f>Estação!G917</f>
        <v>2.2200000000000002</v>
      </c>
      <c r="H690" s="1">
        <f>Estação!H917</f>
        <v>4.17</v>
      </c>
      <c r="I690" s="1">
        <f>Estação!I917</f>
        <v>2.04</v>
      </c>
      <c r="J690" s="1">
        <f>Estação!J917</f>
        <v>28</v>
      </c>
      <c r="K690" s="106"/>
      <c r="L690" s="1">
        <f>Estação!L917</f>
        <v>29</v>
      </c>
      <c r="M690" s="1">
        <f>Estação!M917</f>
        <v>66</v>
      </c>
      <c r="N690" s="1">
        <f>Estação!N917</f>
        <v>1006.4</v>
      </c>
      <c r="O690" s="1">
        <f>Estação!O917</f>
        <v>223</v>
      </c>
      <c r="P690" s="1">
        <f>Estação!P917</f>
        <v>4.29</v>
      </c>
      <c r="Q690" s="1">
        <f>Estação!Q917</f>
        <v>61.79</v>
      </c>
      <c r="R690" s="1">
        <f>Estação!R917</f>
        <v>0</v>
      </c>
    </row>
    <row r="691" spans="1:18">
      <c r="A691" s="22">
        <v>44133.708368055559</v>
      </c>
      <c r="B691" s="1">
        <f>Estação!C918</f>
        <v>26.3</v>
      </c>
      <c r="C691" s="1">
        <v>36</v>
      </c>
      <c r="D691" s="1">
        <f>Estação!D918</f>
        <v>22.99</v>
      </c>
      <c r="E691" s="1">
        <f>Estação!E918</f>
        <v>0.33</v>
      </c>
      <c r="F691" s="1">
        <f>Estação!F918</f>
        <v>2.0699999999999998</v>
      </c>
      <c r="G691" s="1">
        <f>Estação!G918</f>
        <v>3.32</v>
      </c>
      <c r="H691" s="1">
        <f>Estação!H918</f>
        <v>5.39</v>
      </c>
      <c r="I691" s="1">
        <f>Estação!I918</f>
        <v>1.99</v>
      </c>
      <c r="J691" s="1">
        <f>Estação!J918</f>
        <v>28</v>
      </c>
      <c r="K691" s="106"/>
      <c r="L691" s="1">
        <f>Estação!L918</f>
        <v>28.5</v>
      </c>
      <c r="M691" s="1">
        <f>Estação!M918</f>
        <v>64.099999999999994</v>
      </c>
      <c r="N691" s="1">
        <f>Estação!N918</f>
        <v>1006.4</v>
      </c>
      <c r="O691" s="1">
        <f>Estação!O918</f>
        <v>86</v>
      </c>
      <c r="P691" s="1">
        <f>Estação!P918</f>
        <v>3.61</v>
      </c>
      <c r="Q691" s="1">
        <f>Estação!Q918</f>
        <v>56.63</v>
      </c>
      <c r="R691" s="1">
        <f>Estação!R918</f>
        <v>0</v>
      </c>
    </row>
    <row r="692" spans="1:18">
      <c r="A692" s="22">
        <v>44133.750034722223</v>
      </c>
      <c r="B692" s="1">
        <f>Estação!C919</f>
        <v>26.3</v>
      </c>
      <c r="C692" s="1">
        <v>36</v>
      </c>
      <c r="D692" s="1">
        <f>Estação!D919</f>
        <v>18.79</v>
      </c>
      <c r="E692" s="1">
        <f>Estação!E919</f>
        <v>0.52</v>
      </c>
      <c r="F692" s="1">
        <f>Estação!F919</f>
        <v>5.21</v>
      </c>
      <c r="G692" s="1">
        <f>Estação!G919</f>
        <v>8.91</v>
      </c>
      <c r="H692" s="1">
        <f>Estação!H919</f>
        <v>14.12</v>
      </c>
      <c r="I692" s="1">
        <f>Estação!I919</f>
        <v>2.08</v>
      </c>
      <c r="J692" s="1">
        <f>Estação!J919</f>
        <v>36</v>
      </c>
      <c r="K692" s="106"/>
      <c r="L692" s="1">
        <f>Estação!L919</f>
        <v>28</v>
      </c>
      <c r="M692" s="1">
        <f>Estação!M919</f>
        <v>65.400000000000006</v>
      </c>
      <c r="N692" s="1">
        <f>Estação!N919</f>
        <v>1006.8</v>
      </c>
      <c r="O692" s="1">
        <f>Estação!O919</f>
        <v>6</v>
      </c>
      <c r="P692" s="1">
        <f>Estação!P919</f>
        <v>2.72</v>
      </c>
      <c r="Q692" s="1">
        <f>Estação!Q919</f>
        <v>52.23</v>
      </c>
      <c r="R692" s="1">
        <f>Estação!R919</f>
        <v>0</v>
      </c>
    </row>
    <row r="693" spans="1:18">
      <c r="A693" s="22">
        <v>44133.791701388887</v>
      </c>
      <c r="B693" s="1">
        <f>Estação!C920</f>
        <v>26.4</v>
      </c>
      <c r="C693" s="1">
        <v>36</v>
      </c>
      <c r="D693" s="1">
        <f>Estação!D920</f>
        <v>21.72</v>
      </c>
      <c r="E693" s="1">
        <f>Estação!E920</f>
        <v>0.32</v>
      </c>
      <c r="F693" s="1">
        <f>Estação!F920</f>
        <v>1.55</v>
      </c>
      <c r="G693" s="1">
        <f>Estação!G920</f>
        <v>4.9800000000000004</v>
      </c>
      <c r="H693" s="1">
        <f>Estação!H920</f>
        <v>6.53</v>
      </c>
      <c r="I693" s="1">
        <f>Estação!I920</f>
        <v>2.4300000000000002</v>
      </c>
      <c r="J693" s="1">
        <f>Estação!J920</f>
        <v>27</v>
      </c>
      <c r="K693" s="106"/>
      <c r="L693" s="1">
        <f>Estação!L920</f>
        <v>27.5</v>
      </c>
      <c r="M693" s="1">
        <f>Estação!M920</f>
        <v>69.5</v>
      </c>
      <c r="N693" s="1">
        <f>Estação!N920</f>
        <v>1007.4</v>
      </c>
      <c r="O693" s="1">
        <f>Estação!O920</f>
        <v>1</v>
      </c>
      <c r="P693" s="1">
        <f>Estação!P920</f>
        <v>3</v>
      </c>
      <c r="Q693" s="1">
        <f>Estação!Q920</f>
        <v>43.52</v>
      </c>
      <c r="R693" s="1">
        <f>Estação!R920</f>
        <v>0</v>
      </c>
    </row>
    <row r="694" spans="1:18">
      <c r="A694" s="22">
        <v>44133.833368055559</v>
      </c>
      <c r="B694" s="1">
        <f>Estação!C921</f>
        <v>26.4</v>
      </c>
      <c r="C694" s="1">
        <v>36</v>
      </c>
      <c r="D694" s="1">
        <f>Estação!D921</f>
        <v>21.8</v>
      </c>
      <c r="E694" s="1">
        <f>Estação!E921</f>
        <v>0.3</v>
      </c>
      <c r="F694" s="1">
        <f>Estação!F921</f>
        <v>1.39</v>
      </c>
      <c r="G694" s="1">
        <f>Estação!G921</f>
        <v>3.87</v>
      </c>
      <c r="H694" s="1">
        <f>Estação!H921</f>
        <v>5.25</v>
      </c>
      <c r="I694" s="1">
        <f>Estação!I921</f>
        <v>2.61</v>
      </c>
      <c r="J694" s="1">
        <f>Estação!J921</f>
        <v>26</v>
      </c>
      <c r="K694" s="106"/>
      <c r="L694" s="1">
        <f>Estação!L921</f>
        <v>27.4</v>
      </c>
      <c r="M694" s="1">
        <f>Estação!M921</f>
        <v>70.400000000000006</v>
      </c>
      <c r="N694" s="1">
        <f>Estação!N921</f>
        <v>1007.9</v>
      </c>
      <c r="O694" s="1">
        <f>Estação!O921</f>
        <v>1</v>
      </c>
      <c r="P694" s="1">
        <f>Estação!P921</f>
        <v>2.93</v>
      </c>
      <c r="Q694" s="1">
        <f>Estação!Q921</f>
        <v>46.1</v>
      </c>
      <c r="R694" s="1">
        <f>Estação!R921</f>
        <v>0</v>
      </c>
    </row>
    <row r="695" spans="1:18">
      <c r="A695" s="22">
        <v>44133.875034722223</v>
      </c>
      <c r="B695" s="1">
        <f>Estação!C922</f>
        <v>26.4</v>
      </c>
      <c r="C695" s="1">
        <v>36</v>
      </c>
      <c r="D695" s="1">
        <f>Estação!D922</f>
        <v>22.2</v>
      </c>
      <c r="E695" s="1">
        <f>Estação!E922</f>
        <v>0.28999999999999998</v>
      </c>
      <c r="F695" s="1">
        <f>Estação!F922</f>
        <v>1.28</v>
      </c>
      <c r="G695" s="1">
        <f>Estação!G922</f>
        <v>3.27</v>
      </c>
      <c r="H695" s="1">
        <f>Estação!H922</f>
        <v>4.55</v>
      </c>
      <c r="I695" s="1">
        <f>Estação!I922</f>
        <v>2.57</v>
      </c>
      <c r="J695" s="1">
        <f>Estação!J922</f>
        <v>29</v>
      </c>
      <c r="K695" s="106"/>
      <c r="L695" s="1">
        <f>Estação!L922</f>
        <v>27.4</v>
      </c>
      <c r="M695" s="1">
        <f>Estação!M922</f>
        <v>71.099999999999994</v>
      </c>
      <c r="N695" s="1">
        <f>Estação!N922</f>
        <v>1008.7</v>
      </c>
      <c r="O695" s="1">
        <f>Estação!O922</f>
        <v>2</v>
      </c>
      <c r="P695" s="1">
        <f>Estação!P922</f>
        <v>2.88</v>
      </c>
      <c r="Q695" s="1">
        <f>Estação!Q922</f>
        <v>46.8</v>
      </c>
      <c r="R695" s="1">
        <f>Estação!R922</f>
        <v>0</v>
      </c>
    </row>
    <row r="696" spans="1:18">
      <c r="A696" s="22">
        <v>44133.916701388887</v>
      </c>
      <c r="B696" s="1">
        <f>Estação!C923</f>
        <v>26.6</v>
      </c>
      <c r="C696" s="1">
        <v>36</v>
      </c>
      <c r="D696" s="1">
        <f>Estação!D923</f>
        <v>23.35</v>
      </c>
      <c r="E696" s="1">
        <f>Estação!E923</f>
        <v>0.28999999999999998</v>
      </c>
      <c r="F696" s="1">
        <f>Estação!F923</f>
        <v>1.1100000000000001</v>
      </c>
      <c r="G696" s="1">
        <f>Estação!G923</f>
        <v>3.16</v>
      </c>
      <c r="H696" s="1">
        <f>Estação!H923</f>
        <v>4.2699999999999996</v>
      </c>
      <c r="I696" s="1">
        <f>Estação!I923</f>
        <v>2.63</v>
      </c>
      <c r="J696" s="1">
        <f>Estação!J923</f>
        <v>27</v>
      </c>
      <c r="K696" s="106"/>
      <c r="L696" s="1">
        <f>Estação!L923</f>
        <v>27.4</v>
      </c>
      <c r="M696" s="1">
        <f>Estação!M923</f>
        <v>73.2</v>
      </c>
      <c r="N696" s="1">
        <f>Estação!N923</f>
        <v>1009.1</v>
      </c>
      <c r="O696" s="1">
        <f>Estação!O923</f>
        <v>2</v>
      </c>
      <c r="P696" s="1">
        <f>Estação!P923</f>
        <v>3.18</v>
      </c>
      <c r="Q696" s="1">
        <f>Estação!Q923</f>
        <v>45.04</v>
      </c>
      <c r="R696" s="1">
        <f>Estação!R923</f>
        <v>0</v>
      </c>
    </row>
    <row r="697" spans="1:18">
      <c r="A697" s="22">
        <v>44133.958368055559</v>
      </c>
      <c r="B697" s="1">
        <f>Estação!C924</f>
        <v>26.5</v>
      </c>
      <c r="C697" s="1">
        <v>36</v>
      </c>
      <c r="D697" s="1">
        <f>Estação!D924</f>
        <v>25.97</v>
      </c>
      <c r="E697" s="1">
        <f>Estação!E924</f>
        <v>0.26</v>
      </c>
      <c r="F697" s="1">
        <f>Estação!F924</f>
        <v>1.1399999999999999</v>
      </c>
      <c r="G697" s="1">
        <f>Estação!G924</f>
        <v>1.82</v>
      </c>
      <c r="H697" s="1">
        <f>Estação!H924</f>
        <v>2.96</v>
      </c>
      <c r="I697" s="1">
        <f>Estação!I924</f>
        <v>2.83</v>
      </c>
      <c r="J697" s="1">
        <f>Estação!J924</f>
        <v>26</v>
      </c>
      <c r="K697" s="106"/>
      <c r="L697" s="1">
        <f>Estação!L924</f>
        <v>27.2</v>
      </c>
      <c r="M697" s="1">
        <f>Estação!M924</f>
        <v>74.099999999999994</v>
      </c>
      <c r="N697" s="1">
        <f>Estação!N924</f>
        <v>1009.1</v>
      </c>
      <c r="O697" s="1">
        <f>Estação!O924</f>
        <v>2</v>
      </c>
      <c r="P697" s="1">
        <f>Estação!P924</f>
        <v>3.44</v>
      </c>
      <c r="Q697" s="1">
        <f>Estação!Q924</f>
        <v>43.1</v>
      </c>
      <c r="R697" s="1">
        <f>Estação!R924</f>
        <v>0</v>
      </c>
    </row>
    <row r="698" spans="1:18">
      <c r="A698" s="22">
        <v>44134.000034722223</v>
      </c>
      <c r="B698" s="1">
        <f>Estação!C933</f>
        <v>26.5</v>
      </c>
      <c r="C698" s="1">
        <v>36</v>
      </c>
      <c r="D698" s="1">
        <f>Estação!D933</f>
        <v>25.79</v>
      </c>
      <c r="E698" s="1">
        <f>Estação!E933</f>
        <v>0.26</v>
      </c>
      <c r="F698" s="1">
        <f>Estação!F933</f>
        <v>1.21</v>
      </c>
      <c r="G698" s="1">
        <f>Estação!G933</f>
        <v>1.44</v>
      </c>
      <c r="H698" s="1">
        <f>Estação!H933</f>
        <v>2.65</v>
      </c>
      <c r="I698" s="1">
        <f>Estação!I933</f>
        <v>2.46</v>
      </c>
      <c r="J698" s="1">
        <f>Estação!J933</f>
        <v>27</v>
      </c>
      <c r="K698" s="106"/>
      <c r="L698" s="1">
        <f>Estação!L933</f>
        <v>27.2</v>
      </c>
      <c r="M698" s="1">
        <f>Estação!M933</f>
        <v>74.5</v>
      </c>
      <c r="N698" s="1">
        <f>Estação!N933</f>
        <v>1009</v>
      </c>
      <c r="O698" s="1">
        <f>Estação!O933</f>
        <v>2</v>
      </c>
      <c r="P698" s="1">
        <f>Estação!P933</f>
        <v>2.88</v>
      </c>
      <c r="Q698" s="1">
        <f>Estação!Q933</f>
        <v>52.73</v>
      </c>
      <c r="R698" s="1">
        <f>Estação!R933</f>
        <v>0</v>
      </c>
    </row>
    <row r="699" spans="1:18">
      <c r="A699" s="22">
        <v>44134.041701388887</v>
      </c>
      <c r="B699" s="1">
        <f>Estação!C934</f>
        <v>26.7</v>
      </c>
      <c r="C699" s="1">
        <v>36</v>
      </c>
      <c r="D699" s="1">
        <f>Estação!D934</f>
        <v>25.76</v>
      </c>
      <c r="E699" s="1">
        <f>Estação!E934</f>
        <v>0.31</v>
      </c>
      <c r="F699" s="1">
        <f>Estação!F934</f>
        <v>1.06</v>
      </c>
      <c r="G699" s="1">
        <f>Estação!G934</f>
        <v>0.99</v>
      </c>
      <c r="H699" s="1">
        <f>Estação!H934</f>
        <v>2.0499999999999998</v>
      </c>
      <c r="I699" s="1">
        <f>Estação!I934</f>
        <v>2.04</v>
      </c>
      <c r="J699" s="1">
        <f>Estação!J934</f>
        <v>18</v>
      </c>
      <c r="K699" s="106"/>
      <c r="L699" s="1">
        <f>Estação!L934</f>
        <v>27</v>
      </c>
      <c r="M699" s="1">
        <f>Estação!M934</f>
        <v>75.5</v>
      </c>
      <c r="N699" s="1">
        <f>Estação!N934</f>
        <v>1008.7</v>
      </c>
      <c r="O699" s="1">
        <f>Estação!O934</f>
        <v>2</v>
      </c>
      <c r="P699" s="1">
        <f>Estação!P934</f>
        <v>2.67</v>
      </c>
      <c r="Q699" s="1">
        <f>Estação!Q934</f>
        <v>61.11</v>
      </c>
      <c r="R699" s="1">
        <f>Estação!R934</f>
        <v>0</v>
      </c>
    </row>
    <row r="700" spans="1:18">
      <c r="A700" s="22">
        <v>44134.083368055559</v>
      </c>
      <c r="B700" s="1">
        <f>Estação!C935</f>
        <v>26.7</v>
      </c>
      <c r="C700" s="1">
        <v>36</v>
      </c>
      <c r="D700" s="1">
        <f>Estação!D935</f>
        <v>25.89</v>
      </c>
      <c r="E700" s="1">
        <f>Estação!E935</f>
        <v>0.33</v>
      </c>
      <c r="F700" s="1">
        <f>Estação!F935</f>
        <v>1</v>
      </c>
      <c r="G700" s="1">
        <f>Estação!G935</f>
        <v>0.71</v>
      </c>
      <c r="H700" s="1">
        <f>Estação!H935</f>
        <v>1.71</v>
      </c>
      <c r="I700" s="1">
        <f>Estação!I935</f>
        <v>1.43</v>
      </c>
      <c r="J700" s="1">
        <f>Estação!J935</f>
        <v>28</v>
      </c>
      <c r="K700" s="106"/>
      <c r="L700" s="1">
        <f>Estação!L935</f>
        <v>27</v>
      </c>
      <c r="M700" s="1">
        <f>Estação!M935</f>
        <v>74.599999999999994</v>
      </c>
      <c r="N700" s="1">
        <f>Estação!N935</f>
        <v>1008.2</v>
      </c>
      <c r="O700" s="1">
        <f>Estação!O935</f>
        <v>2</v>
      </c>
      <c r="P700" s="1">
        <f>Estação!P935</f>
        <v>2.82</v>
      </c>
      <c r="Q700" s="1">
        <f>Estação!Q935</f>
        <v>68.48</v>
      </c>
      <c r="R700" s="1">
        <f>Estação!R935</f>
        <v>0</v>
      </c>
    </row>
    <row r="701" spans="1:18">
      <c r="A701" s="22">
        <v>44134.125034722223</v>
      </c>
      <c r="B701" s="1">
        <f>Estação!C936</f>
        <v>26.6</v>
      </c>
      <c r="C701" s="1">
        <v>36</v>
      </c>
      <c r="D701" s="1">
        <f>Estação!D936</f>
        <v>26.81</v>
      </c>
      <c r="E701" s="1">
        <f>Estação!E936</f>
        <v>0.34</v>
      </c>
      <c r="F701" s="1">
        <f>Estação!F936</f>
        <v>1.17</v>
      </c>
      <c r="G701" s="1">
        <f>Estação!G936</f>
        <v>0.5</v>
      </c>
      <c r="H701" s="1">
        <f>Estação!H936</f>
        <v>1.67</v>
      </c>
      <c r="I701" s="1">
        <f>Estação!I936</f>
        <v>2.35</v>
      </c>
      <c r="J701" s="1">
        <f>Estação!J936</f>
        <v>27</v>
      </c>
      <c r="K701" s="106"/>
      <c r="L701" s="1">
        <f>Estação!L936</f>
        <v>26.9</v>
      </c>
      <c r="M701" s="1">
        <f>Estação!M936</f>
        <v>73.3</v>
      </c>
      <c r="N701" s="1">
        <f>Estação!N936</f>
        <v>1008</v>
      </c>
      <c r="O701" s="1">
        <f>Estação!O936</f>
        <v>2</v>
      </c>
      <c r="P701" s="1">
        <f>Estação!P936</f>
        <v>2.75</v>
      </c>
      <c r="Q701" s="1">
        <f>Estação!Q936</f>
        <v>68.34</v>
      </c>
      <c r="R701" s="1">
        <f>Estação!R936</f>
        <v>0</v>
      </c>
    </row>
    <row r="702" spans="1:18">
      <c r="A702" s="22">
        <v>44134.166701388887</v>
      </c>
      <c r="B702" s="1">
        <f>Estação!C937</f>
        <v>26.6</v>
      </c>
      <c r="C702" s="1">
        <v>36</v>
      </c>
      <c r="D702" s="1">
        <f>Estação!D937</f>
        <v>27.32</v>
      </c>
      <c r="E702" s="1">
        <f>Estação!E937</f>
        <v>0.34</v>
      </c>
      <c r="F702" s="1">
        <f>Estação!F937</f>
        <v>1.1299999999999999</v>
      </c>
      <c r="G702" s="1">
        <f>Estação!G937</f>
        <v>0.4</v>
      </c>
      <c r="H702" s="1">
        <f>Estação!H937</f>
        <v>1.53</v>
      </c>
      <c r="I702" s="1">
        <f>Estação!I937</f>
        <v>2.35</v>
      </c>
      <c r="J702" s="1">
        <f>Estação!J937</f>
        <v>23</v>
      </c>
      <c r="K702" s="106"/>
      <c r="L702" s="1">
        <f>Estação!L937</f>
        <v>26.8</v>
      </c>
      <c r="M702" s="1">
        <f>Estação!M937</f>
        <v>72.599999999999994</v>
      </c>
      <c r="N702" s="1">
        <f>Estação!N937</f>
        <v>1008.3</v>
      </c>
      <c r="O702" s="1">
        <f>Estação!O937</f>
        <v>2</v>
      </c>
      <c r="P702" s="1">
        <f>Estação!P937</f>
        <v>2.86</v>
      </c>
      <c r="Q702" s="1">
        <f>Estação!Q937</f>
        <v>67.7</v>
      </c>
      <c r="R702" s="1">
        <f>Estação!R937</f>
        <v>0</v>
      </c>
    </row>
    <row r="703" spans="1:18">
      <c r="A703" s="22">
        <v>44134.208368055559</v>
      </c>
      <c r="B703" s="1">
        <f>Estação!C938</f>
        <v>26.7</v>
      </c>
      <c r="C703" s="1">
        <v>36</v>
      </c>
      <c r="D703" s="1">
        <f>Estação!D938</f>
        <v>26.72</v>
      </c>
      <c r="E703" s="1">
        <f>Estação!E938</f>
        <v>0.34</v>
      </c>
      <c r="F703" s="1">
        <f>Estação!F938</f>
        <v>1.03</v>
      </c>
      <c r="G703" s="1">
        <f>Estação!G938</f>
        <v>0.69</v>
      </c>
      <c r="H703" s="1">
        <f>Estação!H938</f>
        <v>1.71</v>
      </c>
      <c r="I703" s="1">
        <f>Estação!I938</f>
        <v>1.71</v>
      </c>
      <c r="J703" s="1">
        <f>Estação!J938</f>
        <v>26</v>
      </c>
      <c r="K703" s="106"/>
      <c r="L703" s="1">
        <f>Estação!L938</f>
        <v>26.7</v>
      </c>
      <c r="M703" s="1">
        <f>Estação!M938</f>
        <v>72</v>
      </c>
      <c r="N703" s="1">
        <f>Estação!N938</f>
        <v>1008.9</v>
      </c>
      <c r="O703" s="1">
        <f>Estação!O938</f>
        <v>2</v>
      </c>
      <c r="P703" s="1">
        <f>Estação!P938</f>
        <v>2.63</v>
      </c>
      <c r="Q703" s="1">
        <f>Estação!Q938</f>
        <v>69.150000000000006</v>
      </c>
      <c r="R703" s="1">
        <f>Estação!R938</f>
        <v>0</v>
      </c>
    </row>
    <row r="704" spans="1:18">
      <c r="A704" s="22">
        <v>44134.250034722223</v>
      </c>
      <c r="B704" s="1">
        <f>Estação!C939</f>
        <v>26.7</v>
      </c>
      <c r="C704" s="1">
        <v>36</v>
      </c>
      <c r="D704" s="1">
        <f>Estação!D939</f>
        <v>18.59</v>
      </c>
      <c r="E704" s="1">
        <f>Estação!E939</f>
        <v>0.39</v>
      </c>
      <c r="F704" s="1">
        <f>Estação!F939</f>
        <v>1.51</v>
      </c>
      <c r="G704" s="1">
        <f>Estação!G939</f>
        <v>4.87</v>
      </c>
      <c r="H704" s="1">
        <f>Estação!H939</f>
        <v>6.38</v>
      </c>
      <c r="I704" s="1">
        <f>Estação!I939</f>
        <v>1.24</v>
      </c>
      <c r="J704" s="1">
        <f>Estação!J939</f>
        <v>31</v>
      </c>
      <c r="K704" s="106"/>
      <c r="L704" s="1">
        <f>Estação!L939</f>
        <v>26.2</v>
      </c>
      <c r="M704" s="1">
        <f>Estação!M939</f>
        <v>75.8</v>
      </c>
      <c r="N704" s="1">
        <f>Estação!N939</f>
        <v>1009.8</v>
      </c>
      <c r="O704" s="1">
        <f>Estação!O939</f>
        <v>29</v>
      </c>
      <c r="P704" s="1">
        <f>Estação!P939</f>
        <v>1.78</v>
      </c>
      <c r="Q704" s="1">
        <f>Estação!Q939</f>
        <v>114.11</v>
      </c>
      <c r="R704" s="1">
        <f>Estação!R939</f>
        <v>0</v>
      </c>
    </row>
    <row r="705" spans="1:18">
      <c r="A705" s="22">
        <v>44134.291701388887</v>
      </c>
      <c r="B705" s="1">
        <f>Estação!C940</f>
        <v>26.6</v>
      </c>
      <c r="C705" s="1">
        <v>36</v>
      </c>
      <c r="D705" s="1">
        <f>Estação!D940</f>
        <v>14.69</v>
      </c>
      <c r="E705" s="1">
        <f>Estação!E940</f>
        <v>0.48</v>
      </c>
      <c r="F705" s="1">
        <f>Estação!F940</f>
        <v>3.57</v>
      </c>
      <c r="G705" s="1">
        <f>Estação!G940</f>
        <v>8.93</v>
      </c>
      <c r="H705" s="1">
        <f>Estação!H940</f>
        <v>12.5</v>
      </c>
      <c r="I705" s="1">
        <f>Estação!I940</f>
        <v>2.41</v>
      </c>
      <c r="J705" s="1">
        <f>Estação!J940</f>
        <v>34</v>
      </c>
      <c r="K705" s="106"/>
      <c r="L705" s="1">
        <f>Estação!L940</f>
        <v>26.4</v>
      </c>
      <c r="M705" s="1">
        <f>Estação!M940</f>
        <v>76.7</v>
      </c>
      <c r="N705" s="1">
        <f>Estação!N940</f>
        <v>1010.5</v>
      </c>
      <c r="O705" s="1">
        <f>Estação!O940</f>
        <v>161</v>
      </c>
      <c r="P705" s="1">
        <f>Estação!P940</f>
        <v>2.0099999999999998</v>
      </c>
      <c r="Q705" s="1">
        <f>Estação!Q940</f>
        <v>108.13</v>
      </c>
      <c r="R705" s="1">
        <f>Estação!R940</f>
        <v>0</v>
      </c>
    </row>
    <row r="706" spans="1:18">
      <c r="A706" s="22">
        <v>44134.333368055559</v>
      </c>
      <c r="B706" s="1">
        <f>Estação!C941</f>
        <v>26.1</v>
      </c>
      <c r="C706" s="1">
        <v>36</v>
      </c>
      <c r="D706" s="1">
        <f>Estação!D941</f>
        <v>25.38</v>
      </c>
      <c r="E706" s="1">
        <f>Estação!E941</f>
        <v>0.41</v>
      </c>
      <c r="F706" s="1">
        <f>Estação!F941</f>
        <v>2.88</v>
      </c>
      <c r="G706" s="1">
        <f>Estação!G941</f>
        <v>3.87</v>
      </c>
      <c r="H706" s="1">
        <f>Estação!H941</f>
        <v>6.75</v>
      </c>
      <c r="I706" s="1">
        <f>Estação!I941</f>
        <v>2.0099999999999998</v>
      </c>
      <c r="J706" s="1">
        <f>Estação!J941</f>
        <v>25</v>
      </c>
      <c r="K706" s="106"/>
      <c r="L706" s="1">
        <f>Estação!L941</f>
        <v>28.5</v>
      </c>
      <c r="M706" s="1">
        <f>Estação!M941</f>
        <v>63</v>
      </c>
      <c r="N706" s="1">
        <f>Estação!N941</f>
        <v>1011</v>
      </c>
      <c r="O706" s="1">
        <f>Estação!O941</f>
        <v>498</v>
      </c>
      <c r="P706" s="1">
        <f>Estação!P941</f>
        <v>4.2300000000000004</v>
      </c>
      <c r="Q706" s="1">
        <f>Estação!Q941</f>
        <v>81.69</v>
      </c>
      <c r="R706" s="1">
        <f>Estação!R941</f>
        <v>0</v>
      </c>
    </row>
    <row r="707" spans="1:18">
      <c r="A707" s="22">
        <v>44134.375034722223</v>
      </c>
      <c r="B707" s="1">
        <f>Estação!C942</f>
        <v>26.1</v>
      </c>
      <c r="C707" s="1">
        <v>36</v>
      </c>
      <c r="D707" s="1">
        <f>Estação!D942</f>
        <v>26.98</v>
      </c>
      <c r="E707" s="1">
        <f>Estação!E942</f>
        <v>0.39</v>
      </c>
      <c r="F707" s="1">
        <f>Estação!F942</f>
        <v>2.2400000000000002</v>
      </c>
      <c r="G707" s="1">
        <f>Estação!G942</f>
        <v>2.61</v>
      </c>
      <c r="H707" s="1">
        <f>Estação!H942</f>
        <v>4.8499999999999996</v>
      </c>
      <c r="I707" s="1">
        <f>Estação!I942</f>
        <v>2.17</v>
      </c>
      <c r="J707" s="1">
        <f>Estação!J942</f>
        <v>26</v>
      </c>
      <c r="K707" s="106"/>
      <c r="L707" s="1">
        <f>Estação!L942</f>
        <v>30.1</v>
      </c>
      <c r="M707" s="1">
        <f>Estação!M942</f>
        <v>55.4</v>
      </c>
      <c r="N707" s="1">
        <f>Estação!N942</f>
        <v>1011.4</v>
      </c>
      <c r="O707" s="1">
        <f>Estação!O942</f>
        <v>701</v>
      </c>
      <c r="P707" s="1">
        <f>Estação!P942</f>
        <v>3.65</v>
      </c>
      <c r="Q707" s="1">
        <f>Estação!Q942</f>
        <v>83.27</v>
      </c>
      <c r="R707" s="1">
        <f>Estação!R942</f>
        <v>0</v>
      </c>
    </row>
    <row r="708" spans="1:18">
      <c r="A708" s="22">
        <v>44134.416701388887</v>
      </c>
      <c r="B708" s="1">
        <f>Estação!C943</f>
        <v>26.5</v>
      </c>
      <c r="C708" s="1">
        <v>36</v>
      </c>
      <c r="D708" s="1">
        <f>Estação!D943</f>
        <v>27.81</v>
      </c>
      <c r="E708" s="1">
        <f>Estação!E943</f>
        <v>0.38</v>
      </c>
      <c r="F708" s="1">
        <f>Estação!F943</f>
        <v>2.02</v>
      </c>
      <c r="G708" s="1">
        <f>Estação!G943</f>
        <v>2.06</v>
      </c>
      <c r="H708" s="1">
        <f>Estação!H943</f>
        <v>4.08</v>
      </c>
      <c r="I708" s="1">
        <f>Estação!I943</f>
        <v>2.14</v>
      </c>
      <c r="J708" s="1">
        <f>Estação!J943</f>
        <v>24</v>
      </c>
      <c r="K708" s="106"/>
      <c r="L708" s="1">
        <f>Estação!L943</f>
        <v>30.2</v>
      </c>
      <c r="M708" s="1">
        <f>Estação!M943</f>
        <v>56.3</v>
      </c>
      <c r="N708" s="1">
        <f>Estação!N943</f>
        <v>1011.4</v>
      </c>
      <c r="O708" s="1">
        <f>Estação!O943</f>
        <v>835</v>
      </c>
      <c r="P708" s="1">
        <f>Estação!P943</f>
        <v>4.28</v>
      </c>
      <c r="Q708" s="1">
        <f>Estação!Q943</f>
        <v>63.22</v>
      </c>
      <c r="R708" s="1">
        <f>Estação!R943</f>
        <v>0</v>
      </c>
    </row>
    <row r="709" spans="1:18">
      <c r="A709" s="22">
        <v>44134.458368055559</v>
      </c>
      <c r="B709" s="1">
        <f>Estação!C944</f>
        <v>26.9</v>
      </c>
      <c r="C709" s="1">
        <v>36</v>
      </c>
      <c r="D709" s="1">
        <f>Estação!D944</f>
        <v>27.76</v>
      </c>
      <c r="E709" s="1">
        <f>Estação!E944</f>
        <v>0.38</v>
      </c>
      <c r="F709" s="1">
        <f>Estação!F944</f>
        <v>2.0299999999999998</v>
      </c>
      <c r="G709" s="1">
        <f>Estação!G944</f>
        <v>1.88</v>
      </c>
      <c r="H709" s="1">
        <f>Estação!H944</f>
        <v>3.91</v>
      </c>
      <c r="I709" s="1">
        <f>Estação!I944</f>
        <v>1.96</v>
      </c>
      <c r="J709" s="1">
        <f>Estação!J944</f>
        <v>25</v>
      </c>
      <c r="K709" s="106"/>
      <c r="L709" s="1">
        <f>Estação!L944</f>
        <v>30.6</v>
      </c>
      <c r="M709" s="1">
        <f>Estação!M944</f>
        <v>55.5</v>
      </c>
      <c r="N709" s="1">
        <f>Estação!N944</f>
        <v>1011.1</v>
      </c>
      <c r="O709" s="1">
        <f>Estação!O944</f>
        <v>1010</v>
      </c>
      <c r="P709" s="1">
        <f>Estação!P944</f>
        <v>4.55</v>
      </c>
      <c r="Q709" s="1">
        <f>Estação!Q944</f>
        <v>60.47</v>
      </c>
      <c r="R709" s="1">
        <f>Estação!R944</f>
        <v>0</v>
      </c>
    </row>
    <row r="710" spans="1:18">
      <c r="A710" s="22">
        <v>44134.500034722223</v>
      </c>
      <c r="B710" s="1">
        <f>Estação!C945</f>
        <v>27.6</v>
      </c>
      <c r="C710" s="1">
        <v>36</v>
      </c>
      <c r="D710" s="1">
        <f>Estação!D945</f>
        <v>27.42</v>
      </c>
      <c r="E710" s="1">
        <f>Estação!E945</f>
        <v>0.38</v>
      </c>
      <c r="F710" s="1">
        <f>Estação!F945</f>
        <v>2.04</v>
      </c>
      <c r="G710" s="1">
        <f>Estação!G945</f>
        <v>1.98</v>
      </c>
      <c r="H710" s="1">
        <f>Estação!H945</f>
        <v>4.0199999999999996</v>
      </c>
      <c r="I710" s="1">
        <f>Estação!I945</f>
        <v>1.99</v>
      </c>
      <c r="J710" s="1">
        <f>Estação!J945</f>
        <v>20</v>
      </c>
      <c r="K710" s="106"/>
      <c r="L710" s="1">
        <f>Estação!L945</f>
        <v>30.7</v>
      </c>
      <c r="M710" s="1">
        <f>Estação!M945</f>
        <v>56.1</v>
      </c>
      <c r="N710" s="1">
        <f>Estação!N945</f>
        <v>1010.5</v>
      </c>
      <c r="O710" s="1">
        <f>Estação!O945</f>
        <v>811</v>
      </c>
      <c r="P710" s="1">
        <f>Estação!P945</f>
        <v>4.53</v>
      </c>
      <c r="Q710" s="1">
        <f>Estação!Q945</f>
        <v>60.3</v>
      </c>
      <c r="R710" s="1">
        <f>Estação!R945</f>
        <v>0</v>
      </c>
    </row>
    <row r="711" spans="1:18">
      <c r="A711" s="22">
        <v>44134.541701388887</v>
      </c>
      <c r="B711" s="1">
        <f>Estação!C946</f>
        <v>26.9</v>
      </c>
      <c r="C711" s="1">
        <v>36</v>
      </c>
      <c r="D711" s="1">
        <f>Estação!D946</f>
        <v>27.99</v>
      </c>
      <c r="E711" s="1">
        <f>Estação!E946</f>
        <v>0.39</v>
      </c>
      <c r="F711" s="1">
        <f>Estação!F946</f>
        <v>2.2400000000000002</v>
      </c>
      <c r="G711" s="1">
        <f>Estação!G946</f>
        <v>1.89</v>
      </c>
      <c r="H711" s="1">
        <f>Estação!H946</f>
        <v>4.13</v>
      </c>
      <c r="I711" s="1">
        <f>Estação!I946</f>
        <v>1.91</v>
      </c>
      <c r="J711" s="1">
        <f>Estação!J946</f>
        <v>18</v>
      </c>
      <c r="K711" s="106"/>
      <c r="L711" s="1">
        <f>Estação!L946</f>
        <v>30.9</v>
      </c>
      <c r="M711" s="1">
        <f>Estação!M946</f>
        <v>51.2</v>
      </c>
      <c r="N711" s="1">
        <f>Estação!N946</f>
        <v>1009.4</v>
      </c>
      <c r="O711" s="1">
        <f>Estação!O946</f>
        <v>842</v>
      </c>
      <c r="P711" s="1">
        <f>Estação!P946</f>
        <v>4.67</v>
      </c>
      <c r="Q711" s="1">
        <f>Estação!Q946</f>
        <v>59.24</v>
      </c>
      <c r="R711" s="1">
        <f>Estação!R946</f>
        <v>0</v>
      </c>
    </row>
    <row r="712" spans="1:18">
      <c r="A712" s="22">
        <v>44134.583368055559</v>
      </c>
      <c r="B712" s="1">
        <f>Estação!C947</f>
        <v>27.1</v>
      </c>
      <c r="C712" s="1">
        <v>36</v>
      </c>
      <c r="D712" s="1">
        <f>Estação!D947</f>
        <v>26.88</v>
      </c>
      <c r="E712" s="1">
        <f>Estação!E947</f>
        <v>0.38</v>
      </c>
      <c r="F712" s="1">
        <f>Estação!F947</f>
        <v>2.11</v>
      </c>
      <c r="G712" s="1">
        <f>Estação!G947</f>
        <v>1.85</v>
      </c>
      <c r="H712" s="1">
        <f>Estação!H947</f>
        <v>3.96</v>
      </c>
      <c r="I712" s="1">
        <f>Estação!I947</f>
        <v>1.99</v>
      </c>
      <c r="J712" s="1">
        <f>Estação!J947</f>
        <v>16</v>
      </c>
      <c r="K712" s="106"/>
      <c r="L712" s="1">
        <f>Estação!L947</f>
        <v>30.7</v>
      </c>
      <c r="M712" s="1">
        <f>Estação!M947</f>
        <v>52.8</v>
      </c>
      <c r="N712" s="1">
        <f>Estação!N947</f>
        <v>1008.3</v>
      </c>
      <c r="O712" s="1">
        <f>Estação!O947</f>
        <v>851</v>
      </c>
      <c r="P712" s="1">
        <f>Estação!P947</f>
        <v>4.45</v>
      </c>
      <c r="Q712" s="1">
        <f>Estação!Q947</f>
        <v>57.06</v>
      </c>
      <c r="R712" s="1">
        <f>Estação!R947</f>
        <v>0</v>
      </c>
    </row>
    <row r="713" spans="1:18">
      <c r="A713" s="22">
        <v>44134.625034722223</v>
      </c>
      <c r="B713" s="1">
        <f>Estação!C948</f>
        <v>27.9</v>
      </c>
      <c r="C713" s="1">
        <v>36</v>
      </c>
      <c r="D713" s="1">
        <f>Estação!D948</f>
        <v>25.69</v>
      </c>
      <c r="E713" s="1">
        <f>Estação!E948</f>
        <v>0.38</v>
      </c>
      <c r="F713" s="1">
        <f>Estação!F948</f>
        <v>2.0699999999999998</v>
      </c>
      <c r="G713" s="1">
        <f>Estação!G948</f>
        <v>1.7</v>
      </c>
      <c r="H713" s="1">
        <f>Estação!H948</f>
        <v>3.77</v>
      </c>
      <c r="I713" s="1">
        <f>Estação!I948</f>
        <v>1.54</v>
      </c>
      <c r="J713" s="1">
        <f>Estação!J948</f>
        <v>20</v>
      </c>
      <c r="K713" s="106"/>
      <c r="L713" s="1">
        <f>Estação!L948</f>
        <v>30.1</v>
      </c>
      <c r="M713" s="1">
        <f>Estação!M948</f>
        <v>58.7</v>
      </c>
      <c r="N713" s="1">
        <f>Estação!N948</f>
        <v>1007.9</v>
      </c>
      <c r="O713" s="1">
        <f>Estação!O948</f>
        <v>636</v>
      </c>
      <c r="P713" s="1">
        <f>Estação!P948</f>
        <v>4.24</v>
      </c>
      <c r="Q713" s="1">
        <f>Estação!Q948</f>
        <v>59.29</v>
      </c>
      <c r="R713" s="1">
        <f>Estação!R948</f>
        <v>0</v>
      </c>
    </row>
    <row r="714" spans="1:18">
      <c r="A714" s="22">
        <v>44134.666701388887</v>
      </c>
      <c r="B714" s="1">
        <f>Estação!C949</f>
        <v>27.9</v>
      </c>
      <c r="C714" s="1">
        <v>36</v>
      </c>
      <c r="D714" s="1">
        <f>Estação!D949</f>
        <v>24.69</v>
      </c>
      <c r="E714" s="1">
        <f>Estação!E949</f>
        <v>0.37</v>
      </c>
      <c r="F714" s="1">
        <f>Estação!F949</f>
        <v>1.92</v>
      </c>
      <c r="G714" s="1">
        <f>Estação!G949</f>
        <v>1.95</v>
      </c>
      <c r="H714" s="1">
        <f>Estação!H949</f>
        <v>3.87</v>
      </c>
      <c r="I714" s="1">
        <f>Estação!I949</f>
        <v>1.17</v>
      </c>
      <c r="J714" s="1">
        <f>Estação!J949</f>
        <v>23</v>
      </c>
      <c r="K714" s="106"/>
      <c r="L714" s="1">
        <f>Estação!L949</f>
        <v>29.9</v>
      </c>
      <c r="M714" s="1">
        <f>Estação!M949</f>
        <v>59.9</v>
      </c>
      <c r="N714" s="1">
        <f>Estação!N949</f>
        <v>1007.8</v>
      </c>
      <c r="O714" s="1">
        <f>Estação!O949</f>
        <v>382</v>
      </c>
      <c r="P714" s="1">
        <f>Estação!P949</f>
        <v>3.82</v>
      </c>
      <c r="Q714" s="1">
        <f>Estação!Q949</f>
        <v>65.73</v>
      </c>
      <c r="R714" s="1">
        <f>Estação!R949</f>
        <v>0</v>
      </c>
    </row>
    <row r="715" spans="1:18">
      <c r="A715" s="22">
        <v>44134.708368055559</v>
      </c>
      <c r="B715" s="1">
        <f>Estação!C950</f>
        <v>27.2</v>
      </c>
      <c r="C715" s="1">
        <v>36</v>
      </c>
      <c r="D715" s="1">
        <f>Estação!D950</f>
        <v>24.58</v>
      </c>
      <c r="E715" s="1">
        <f>Estação!E950</f>
        <v>0.39</v>
      </c>
      <c r="F715" s="1">
        <f>Estação!F950</f>
        <v>2.0099999999999998</v>
      </c>
      <c r="G715" s="1">
        <f>Estação!G950</f>
        <v>2.38</v>
      </c>
      <c r="H715" s="1">
        <f>Estação!H950</f>
        <v>4.3899999999999997</v>
      </c>
      <c r="I715" s="1">
        <f>Estação!I950</f>
        <v>1.78</v>
      </c>
      <c r="J715" s="1">
        <f>Estação!J950</f>
        <v>21</v>
      </c>
      <c r="K715" s="106"/>
      <c r="L715" s="1">
        <f>Estação!L950</f>
        <v>29</v>
      </c>
      <c r="M715" s="1">
        <f>Estação!M950</f>
        <v>62.8</v>
      </c>
      <c r="N715" s="1">
        <f>Estação!N950</f>
        <v>1008.3</v>
      </c>
      <c r="O715" s="1">
        <f>Estação!O950</f>
        <v>125</v>
      </c>
      <c r="P715" s="1">
        <f>Estação!P950</f>
        <v>3.52</v>
      </c>
      <c r="Q715" s="1">
        <f>Estação!Q950</f>
        <v>60.84</v>
      </c>
      <c r="R715" s="1">
        <f>Estação!R950</f>
        <v>0</v>
      </c>
    </row>
    <row r="716" spans="1:18">
      <c r="A716" s="22">
        <v>44134.750034722223</v>
      </c>
      <c r="B716" s="1">
        <f>Estação!C951</f>
        <v>26.4</v>
      </c>
      <c r="C716" s="1">
        <v>36</v>
      </c>
      <c r="D716" s="1">
        <f>Estação!D951</f>
        <v>20.91</v>
      </c>
      <c r="E716" s="1">
        <f>Estação!E951</f>
        <v>0.53</v>
      </c>
      <c r="F716" s="1">
        <f>Estação!F951</f>
        <v>2.2599999999999998</v>
      </c>
      <c r="G716" s="1">
        <f>Estação!G951</f>
        <v>6.92</v>
      </c>
      <c r="H716" s="1">
        <f>Estação!H951</f>
        <v>9.18</v>
      </c>
      <c r="I716" s="1">
        <f>Estação!I951</f>
        <v>2.11</v>
      </c>
      <c r="J716" s="1">
        <f>Estação!J951</f>
        <v>29</v>
      </c>
      <c r="K716" s="106"/>
      <c r="L716" s="1">
        <f>Estação!L951</f>
        <v>28.2</v>
      </c>
      <c r="M716" s="1">
        <f>Estação!M951</f>
        <v>67.5</v>
      </c>
      <c r="N716" s="1">
        <f>Estação!N951</f>
        <v>1008.6</v>
      </c>
      <c r="O716" s="1">
        <f>Estação!O951</f>
        <v>5</v>
      </c>
      <c r="P716" s="1">
        <f>Estação!P951</f>
        <v>1.9</v>
      </c>
      <c r="Q716" s="1">
        <f>Estação!Q951</f>
        <v>34.880000000000003</v>
      </c>
      <c r="R716" s="1">
        <f>Estação!R951</f>
        <v>0</v>
      </c>
    </row>
    <row r="717" spans="1:18">
      <c r="A717" s="22">
        <v>44134.791701388887</v>
      </c>
      <c r="B717" s="1">
        <f>Estação!C952</f>
        <v>26.5</v>
      </c>
      <c r="C717" s="1">
        <v>36</v>
      </c>
      <c r="D717" s="1">
        <f>Estação!D952</f>
        <v>18.329999999999998</v>
      </c>
      <c r="E717" s="1">
        <f>Estação!E952</f>
        <v>0.44</v>
      </c>
      <c r="F717" s="1">
        <f>Estação!F952</f>
        <v>1.86</v>
      </c>
      <c r="G717" s="1">
        <f>Estação!G952</f>
        <v>7.36</v>
      </c>
      <c r="H717" s="1">
        <f>Estação!H952</f>
        <v>9.2200000000000006</v>
      </c>
      <c r="I717" s="1">
        <f>Estação!I952</f>
        <v>2.5499999999999998</v>
      </c>
      <c r="J717" s="1">
        <f>Estação!J952</f>
        <v>27</v>
      </c>
      <c r="K717" s="106"/>
      <c r="L717" s="1">
        <f>Estação!L952</f>
        <v>27.7</v>
      </c>
      <c r="M717" s="1">
        <f>Estação!M952</f>
        <v>70.099999999999994</v>
      </c>
      <c r="N717" s="1">
        <f>Estação!N952</f>
        <v>1009.2</v>
      </c>
      <c r="O717" s="1">
        <f>Estação!O952</f>
        <v>1</v>
      </c>
      <c r="P717" s="1">
        <f>Estação!P952</f>
        <v>1.92</v>
      </c>
      <c r="Q717" s="1">
        <f>Estação!Q952</f>
        <v>25.33</v>
      </c>
      <c r="R717" s="1">
        <f>Estação!R952</f>
        <v>0</v>
      </c>
    </row>
    <row r="718" spans="1:18">
      <c r="A718" s="22">
        <v>44134.833368055559</v>
      </c>
      <c r="B718" s="1">
        <f>Estação!C953</f>
        <v>26.5</v>
      </c>
      <c r="C718" s="1">
        <v>36</v>
      </c>
      <c r="D718" s="1">
        <f>Estação!D953</f>
        <v>17.37</v>
      </c>
      <c r="E718" s="1">
        <f>Estação!E953</f>
        <v>0.44</v>
      </c>
      <c r="F718" s="1">
        <f>Estação!F953</f>
        <v>1.22</v>
      </c>
      <c r="G718" s="1">
        <f>Estação!G953</f>
        <v>9.0299999999999994</v>
      </c>
      <c r="H718" s="1">
        <f>Estação!H953</f>
        <v>10.25</v>
      </c>
      <c r="I718" s="1">
        <f>Estação!I953</f>
        <v>2.4700000000000002</v>
      </c>
      <c r="J718" s="1">
        <f>Estação!J953</f>
        <v>26</v>
      </c>
      <c r="K718" s="106"/>
      <c r="L718" s="1">
        <f>Estação!L953</f>
        <v>27.4</v>
      </c>
      <c r="M718" s="1">
        <f>Estação!M953</f>
        <v>71.5</v>
      </c>
      <c r="N718" s="1">
        <f>Estação!N953</f>
        <v>1009.9</v>
      </c>
      <c r="O718" s="1">
        <f>Estação!O953</f>
        <v>1</v>
      </c>
      <c r="P718" s="1">
        <f>Estação!P953</f>
        <v>1.24</v>
      </c>
      <c r="Q718" s="1">
        <f>Estação!Q953</f>
        <v>39.28</v>
      </c>
      <c r="R718" s="1">
        <f>Estação!R953</f>
        <v>0</v>
      </c>
    </row>
    <row r="719" spans="1:18">
      <c r="A719" s="22">
        <v>44134.875034722223</v>
      </c>
      <c r="B719" s="1">
        <f>Estação!C954</f>
        <v>26.5</v>
      </c>
      <c r="C719" s="1">
        <v>36</v>
      </c>
      <c r="D719" s="1">
        <f>Estação!D954</f>
        <v>18.62</v>
      </c>
      <c r="E719" s="1">
        <f>Estação!E954</f>
        <v>0.41</v>
      </c>
      <c r="F719" s="1">
        <f>Estação!F954</f>
        <v>1.08</v>
      </c>
      <c r="G719" s="1">
        <f>Estação!G954</f>
        <v>7.01</v>
      </c>
      <c r="H719" s="1">
        <f>Estação!H954</f>
        <v>8.09</v>
      </c>
      <c r="I719" s="1">
        <f>Estação!I954</f>
        <v>2.48</v>
      </c>
      <c r="J719" s="1">
        <f>Estação!J954</f>
        <v>29</v>
      </c>
      <c r="K719" s="106"/>
      <c r="L719" s="1">
        <f>Estação!L954</f>
        <v>27.3</v>
      </c>
      <c r="M719" s="1">
        <f>Estação!M954</f>
        <v>72.2</v>
      </c>
      <c r="N719" s="1">
        <f>Estação!N954</f>
        <v>1010.5</v>
      </c>
      <c r="O719" s="1">
        <f>Estação!O954</f>
        <v>2</v>
      </c>
      <c r="P719" s="1">
        <f>Estação!P954</f>
        <v>1.93</v>
      </c>
      <c r="Q719" s="1">
        <f>Estação!Q954</f>
        <v>42.48</v>
      </c>
      <c r="R719" s="1">
        <f>Estação!R954</f>
        <v>0</v>
      </c>
    </row>
    <row r="720" spans="1:18">
      <c r="A720" s="22">
        <v>44134.916701388887</v>
      </c>
      <c r="B720" s="1">
        <f>Estação!C955</f>
        <v>26.5</v>
      </c>
      <c r="C720" s="1">
        <v>36</v>
      </c>
      <c r="D720" s="1">
        <f>Estação!D955</f>
        <v>20.77</v>
      </c>
      <c r="E720" s="1">
        <f>Estação!E955</f>
        <v>0.37</v>
      </c>
      <c r="F720" s="1">
        <f>Estação!F955</f>
        <v>1.1299999999999999</v>
      </c>
      <c r="G720" s="1">
        <f>Estação!G955</f>
        <v>3.34</v>
      </c>
      <c r="H720" s="1">
        <f>Estação!H955</f>
        <v>4.47</v>
      </c>
      <c r="I720" s="1">
        <f>Estação!I955</f>
        <v>2.86</v>
      </c>
      <c r="J720" s="1">
        <f>Estação!J955</f>
        <v>23</v>
      </c>
      <c r="K720" s="106"/>
      <c r="L720" s="1">
        <f>Estação!L955</f>
        <v>27.3</v>
      </c>
      <c r="M720" s="1">
        <f>Estação!M955</f>
        <v>74.099999999999994</v>
      </c>
      <c r="N720" s="1">
        <f>Estação!N955</f>
        <v>1010.6</v>
      </c>
      <c r="O720" s="1">
        <f>Estação!O955</f>
        <v>2</v>
      </c>
      <c r="P720" s="1">
        <f>Estação!P955</f>
        <v>2.16</v>
      </c>
      <c r="Q720" s="1">
        <f>Estação!Q955</f>
        <v>44.42</v>
      </c>
      <c r="R720" s="1">
        <f>Estação!R955</f>
        <v>0</v>
      </c>
    </row>
    <row r="721" spans="1:18">
      <c r="A721" s="22">
        <v>44134.958368055559</v>
      </c>
      <c r="B721" s="1">
        <f>Estação!C956</f>
        <v>26.6</v>
      </c>
      <c r="C721" s="1">
        <v>36</v>
      </c>
      <c r="D721" s="1">
        <f>Estação!D956</f>
        <v>20.309999999999999</v>
      </c>
      <c r="E721" s="1">
        <f>Estação!E956</f>
        <v>0.35</v>
      </c>
      <c r="F721" s="1">
        <f>Estação!F956</f>
        <v>1.1000000000000001</v>
      </c>
      <c r="G721" s="1">
        <f>Estação!G956</f>
        <v>2.06</v>
      </c>
      <c r="H721" s="1">
        <f>Estação!H956</f>
        <v>3.15</v>
      </c>
      <c r="I721" s="1">
        <f>Estação!I956</f>
        <v>2.82</v>
      </c>
      <c r="J721" s="1">
        <f>Estação!J956</f>
        <v>17</v>
      </c>
      <c r="K721" s="106"/>
      <c r="L721" s="1">
        <f>Estação!L956</f>
        <v>27.3</v>
      </c>
      <c r="M721" s="1">
        <f>Estação!M956</f>
        <v>75.599999999999994</v>
      </c>
      <c r="N721" s="1">
        <f>Estação!N956</f>
        <v>1010.4</v>
      </c>
      <c r="O721" s="1">
        <f>Estação!O956</f>
        <v>2</v>
      </c>
      <c r="P721" s="1">
        <f>Estação!P956</f>
        <v>2.4300000000000002</v>
      </c>
      <c r="Q721" s="1">
        <f>Estação!Q956</f>
        <v>48.69</v>
      </c>
      <c r="R721" s="1">
        <f>Estação!R956</f>
        <v>0</v>
      </c>
    </row>
    <row r="722" spans="1:18">
      <c r="A722" s="22">
        <v>44135.000034722223</v>
      </c>
      <c r="B722" s="1">
        <f>Estação!C965</f>
        <v>26.6</v>
      </c>
      <c r="C722" s="1">
        <v>36</v>
      </c>
      <c r="D722" s="1">
        <f>Estação!D965</f>
        <v>20.83</v>
      </c>
      <c r="E722" s="1">
        <f>Estação!E965</f>
        <v>0.36</v>
      </c>
      <c r="F722" s="1">
        <f>Estação!F965</f>
        <v>1.25</v>
      </c>
      <c r="G722" s="1">
        <f>Estação!G965</f>
        <v>1.64</v>
      </c>
      <c r="H722" s="1">
        <f>Estação!H965</f>
        <v>2.89</v>
      </c>
      <c r="I722" s="1">
        <f>Estação!I965</f>
        <v>2.71</v>
      </c>
      <c r="J722" s="1">
        <f>Estação!J965</f>
        <v>20</v>
      </c>
      <c r="K722" s="106"/>
      <c r="L722" s="1">
        <f>Estação!L965</f>
        <v>27.4</v>
      </c>
      <c r="M722" s="1">
        <f>Estação!M965</f>
        <v>75.400000000000006</v>
      </c>
      <c r="N722" s="1">
        <f>Estação!N965</f>
        <v>1009.7</v>
      </c>
      <c r="O722" s="1">
        <f>Estação!O965</f>
        <v>2</v>
      </c>
      <c r="P722" s="1">
        <f>Estação!P965</f>
        <v>2.57</v>
      </c>
      <c r="Q722" s="1">
        <f>Estação!Q965</f>
        <v>56.65</v>
      </c>
      <c r="R722" s="1">
        <f>Estação!R965</f>
        <v>0</v>
      </c>
    </row>
    <row r="723" spans="1:18">
      <c r="A723" s="22">
        <v>44135.041701388887</v>
      </c>
      <c r="B723" s="1">
        <f>Estação!C966</f>
        <v>26.6</v>
      </c>
      <c r="C723" s="1">
        <v>36</v>
      </c>
      <c r="D723" s="1">
        <f>Estação!D966</f>
        <v>20.45</v>
      </c>
      <c r="E723" s="1">
        <f>Estação!E966</f>
        <v>0.31</v>
      </c>
      <c r="F723" s="1">
        <f>Estação!F966</f>
        <v>1.31</v>
      </c>
      <c r="G723" s="1">
        <f>Estação!G966</f>
        <v>1.06</v>
      </c>
      <c r="H723" s="1">
        <f>Estação!H966</f>
        <v>2.37</v>
      </c>
      <c r="I723" s="1">
        <f>Estação!I966</f>
        <v>2.35</v>
      </c>
      <c r="J723" s="1">
        <f>Estação!J966</f>
        <v>16</v>
      </c>
      <c r="K723" s="106"/>
      <c r="L723" s="1">
        <f>Estação!L966</f>
        <v>27.2</v>
      </c>
      <c r="M723" s="1">
        <f>Estação!M966</f>
        <v>77.5</v>
      </c>
      <c r="N723" s="1">
        <f>Estação!N966</f>
        <v>1009.2</v>
      </c>
      <c r="O723" s="1">
        <f>Estação!O966</f>
        <v>2</v>
      </c>
      <c r="P723" s="1">
        <f>Estação!P966</f>
        <v>2.76</v>
      </c>
      <c r="Q723" s="1">
        <f>Estação!Q966</f>
        <v>61.66</v>
      </c>
      <c r="R723" s="1">
        <f>Estação!R966</f>
        <v>0</v>
      </c>
    </row>
    <row r="724" spans="1:18">
      <c r="A724" s="22">
        <v>44135.083368055559</v>
      </c>
      <c r="B724" s="1">
        <f>Estação!C967</f>
        <v>26.7</v>
      </c>
      <c r="C724" s="1">
        <v>36</v>
      </c>
      <c r="D724" s="1">
        <f>Estação!D967</f>
        <v>18.96</v>
      </c>
      <c r="E724" s="1">
        <f>Estação!E967</f>
        <v>0.28999999999999998</v>
      </c>
      <c r="F724" s="1">
        <f>Estação!F967</f>
        <v>1.1000000000000001</v>
      </c>
      <c r="G724" s="1">
        <f>Estação!G967</f>
        <v>0.76</v>
      </c>
      <c r="H724" s="1">
        <f>Estação!H967</f>
        <v>1.86</v>
      </c>
      <c r="I724" s="1">
        <f>Estação!I967</f>
        <v>2.25</v>
      </c>
      <c r="J724" s="1">
        <f>Estação!J967</f>
        <v>15</v>
      </c>
      <c r="K724" s="106"/>
      <c r="L724" s="1">
        <f>Estação!L967</f>
        <v>27</v>
      </c>
      <c r="M724" s="1">
        <f>Estação!M967</f>
        <v>77.599999999999994</v>
      </c>
      <c r="N724" s="1">
        <f>Estação!N967</f>
        <v>1008.7</v>
      </c>
      <c r="O724" s="1">
        <f>Estação!O967</f>
        <v>2</v>
      </c>
      <c r="P724" s="1">
        <f>Estação!P967</f>
        <v>2.09</v>
      </c>
      <c r="Q724" s="1">
        <f>Estação!Q967</f>
        <v>65.39</v>
      </c>
      <c r="R724" s="1">
        <f>Estação!R967</f>
        <v>0</v>
      </c>
    </row>
    <row r="725" spans="1:18">
      <c r="A725" s="22">
        <v>44135.125034722223</v>
      </c>
      <c r="B725" s="1">
        <f>Estação!C968</f>
        <v>26.7</v>
      </c>
      <c r="C725" s="1">
        <v>36</v>
      </c>
      <c r="D725" s="1">
        <f>Estação!D968</f>
        <v>18.18</v>
      </c>
      <c r="E725" s="1">
        <f>Estação!E968</f>
        <v>0.3</v>
      </c>
      <c r="F725" s="1">
        <f>Estação!F968</f>
        <v>1.0900000000000001</v>
      </c>
      <c r="G725" s="1">
        <f>Estação!G968</f>
        <v>0.92</v>
      </c>
      <c r="H725" s="1">
        <f>Estação!H968</f>
        <v>2</v>
      </c>
      <c r="I725" s="1">
        <f>Estação!I968</f>
        <v>1.64</v>
      </c>
      <c r="J725" s="1">
        <f>Estação!J968</f>
        <v>21</v>
      </c>
      <c r="K725" s="106"/>
      <c r="L725" s="1">
        <f>Estação!L968</f>
        <v>27</v>
      </c>
      <c r="M725" s="1">
        <f>Estação!M968</f>
        <v>77.5</v>
      </c>
      <c r="N725" s="1">
        <f>Estação!N968</f>
        <v>1008.6</v>
      </c>
      <c r="O725" s="1">
        <f>Estação!O968</f>
        <v>3</v>
      </c>
      <c r="P725" s="1">
        <f>Estação!P968</f>
        <v>1.62</v>
      </c>
      <c r="Q725" s="1">
        <f>Estação!Q968</f>
        <v>80.67</v>
      </c>
      <c r="R725" s="1">
        <f>Estação!R968</f>
        <v>0</v>
      </c>
    </row>
    <row r="726" spans="1:18">
      <c r="A726" s="22">
        <v>44135.166701388887</v>
      </c>
      <c r="B726" s="1">
        <f>Estação!C969</f>
        <v>26.7</v>
      </c>
      <c r="C726" s="1">
        <v>36</v>
      </c>
      <c r="D726" s="1">
        <f>Estação!D969</f>
        <v>18.920000000000002</v>
      </c>
      <c r="E726" s="1">
        <f>Estação!E969</f>
        <v>0.28999999999999998</v>
      </c>
      <c r="F726" s="1">
        <f>Estação!F969</f>
        <v>1.1000000000000001</v>
      </c>
      <c r="G726" s="1">
        <f>Estação!G969</f>
        <v>0.92</v>
      </c>
      <c r="H726" s="1">
        <f>Estação!H969</f>
        <v>2.02</v>
      </c>
      <c r="I726" s="1">
        <f>Estação!I969</f>
        <v>1.76</v>
      </c>
      <c r="J726" s="1">
        <f>Estação!J969</f>
        <v>15</v>
      </c>
      <c r="K726" s="106"/>
      <c r="L726" s="1">
        <f>Estação!L969</f>
        <v>27.1</v>
      </c>
      <c r="M726" s="1">
        <f>Estação!M969</f>
        <v>76.8</v>
      </c>
      <c r="N726" s="1">
        <f>Estação!N969</f>
        <v>1008.8</v>
      </c>
      <c r="O726" s="1">
        <f>Estação!O969</f>
        <v>3</v>
      </c>
      <c r="P726" s="1">
        <f>Estação!P969</f>
        <v>2.39</v>
      </c>
      <c r="Q726" s="1">
        <f>Estação!Q969</f>
        <v>74.010000000000005</v>
      </c>
      <c r="R726" s="1">
        <f>Estação!R969</f>
        <v>0</v>
      </c>
    </row>
    <row r="727" spans="1:18">
      <c r="A727" s="22">
        <v>44135.208368055559</v>
      </c>
      <c r="B727" s="1">
        <f>Estação!C970</f>
        <v>26.6</v>
      </c>
      <c r="C727" s="1">
        <v>36</v>
      </c>
      <c r="D727" s="1">
        <f>Estação!D970</f>
        <v>19.600000000000001</v>
      </c>
      <c r="E727" s="1">
        <f>Estação!E970</f>
        <v>0.28000000000000003</v>
      </c>
      <c r="F727" s="1">
        <f>Estação!F970</f>
        <v>0.99</v>
      </c>
      <c r="G727" s="1">
        <f>Estação!G970</f>
        <v>0.83</v>
      </c>
      <c r="H727" s="1">
        <f>Estação!H970</f>
        <v>1.82</v>
      </c>
      <c r="I727" s="1">
        <f>Estação!I970</f>
        <v>1.9</v>
      </c>
      <c r="J727" s="1">
        <f>Estação!J970</f>
        <v>21</v>
      </c>
      <c r="K727" s="106"/>
      <c r="L727" s="1">
        <f>Estação!L970</f>
        <v>27.2</v>
      </c>
      <c r="M727" s="1">
        <f>Estação!M970</f>
        <v>76.599999999999994</v>
      </c>
      <c r="N727" s="1">
        <f>Estação!N970</f>
        <v>1009.1</v>
      </c>
      <c r="O727" s="1">
        <f>Estação!O970</f>
        <v>2</v>
      </c>
      <c r="P727" s="1">
        <f>Estação!P970</f>
        <v>2.41</v>
      </c>
      <c r="Q727" s="1">
        <f>Estação!Q970</f>
        <v>66.290000000000006</v>
      </c>
      <c r="R727" s="1">
        <f>Estação!R970</f>
        <v>0</v>
      </c>
    </row>
    <row r="728" spans="1:18">
      <c r="A728" s="22">
        <v>44135.250034722223</v>
      </c>
      <c r="B728" s="1">
        <f>Estação!C971</f>
        <v>26.6</v>
      </c>
      <c r="C728" s="1">
        <v>36</v>
      </c>
      <c r="D728" s="1">
        <f>Estação!D971</f>
        <v>16.21</v>
      </c>
      <c r="E728" s="1">
        <f>Estação!E971</f>
        <v>0.31</v>
      </c>
      <c r="F728" s="1">
        <f>Estação!F971</f>
        <v>1.37</v>
      </c>
      <c r="G728" s="1">
        <f>Estação!G971</f>
        <v>2.37</v>
      </c>
      <c r="H728" s="1">
        <f>Estação!H971</f>
        <v>3.73</v>
      </c>
      <c r="I728" s="1">
        <f>Estação!I971</f>
        <v>2.33</v>
      </c>
      <c r="J728" s="1">
        <f>Estação!J971</f>
        <v>20</v>
      </c>
      <c r="K728" s="106"/>
      <c r="L728" s="1">
        <f>Estação!L971</f>
        <v>26.7</v>
      </c>
      <c r="M728" s="1">
        <f>Estação!M971</f>
        <v>80.8</v>
      </c>
      <c r="N728" s="1">
        <f>Estação!N971</f>
        <v>1009.5</v>
      </c>
      <c r="O728" s="1">
        <f>Estação!O971</f>
        <v>30</v>
      </c>
      <c r="P728" s="1">
        <f>Estação!P971</f>
        <v>1.92</v>
      </c>
      <c r="Q728" s="1">
        <f>Estação!Q971</f>
        <v>92.37</v>
      </c>
      <c r="R728" s="1">
        <f>Estação!R971</f>
        <v>0</v>
      </c>
    </row>
    <row r="729" spans="1:18">
      <c r="A729" s="22">
        <v>44135.291701388887</v>
      </c>
      <c r="B729" s="1">
        <f>Estação!C972</f>
        <v>26.5</v>
      </c>
      <c r="C729" s="1">
        <v>36</v>
      </c>
      <c r="D729" s="1">
        <f>Estação!D972</f>
        <v>15.13</v>
      </c>
      <c r="E729" s="1">
        <f>Estação!E972</f>
        <v>0.33</v>
      </c>
      <c r="F729" s="1">
        <f>Estação!F972</f>
        <v>2.63</v>
      </c>
      <c r="G729" s="1">
        <f>Estação!G972</f>
        <v>4.33</v>
      </c>
      <c r="H729" s="1">
        <f>Estação!H972</f>
        <v>6.96</v>
      </c>
      <c r="I729" s="1">
        <f>Estação!I972</f>
        <v>2.02</v>
      </c>
      <c r="J729" s="1">
        <f>Estação!J972</f>
        <v>22</v>
      </c>
      <c r="K729" s="106"/>
      <c r="L729" s="1">
        <f>Estação!L972</f>
        <v>27.5</v>
      </c>
      <c r="M729" s="1">
        <f>Estação!M972</f>
        <v>76.8</v>
      </c>
      <c r="N729" s="1">
        <f>Estação!N972</f>
        <v>1010</v>
      </c>
      <c r="O729" s="1">
        <f>Estação!O972</f>
        <v>198</v>
      </c>
      <c r="P729" s="1">
        <f>Estação!P972</f>
        <v>2.67</v>
      </c>
      <c r="Q729" s="1">
        <f>Estação!Q972</f>
        <v>94.9</v>
      </c>
      <c r="R729" s="1">
        <f>Estação!R972</f>
        <v>0</v>
      </c>
    </row>
    <row r="730" spans="1:18">
      <c r="A730" s="22">
        <v>44135.333368055559</v>
      </c>
      <c r="B730" s="1">
        <f>Estação!C973</f>
        <v>26</v>
      </c>
      <c r="C730" s="1">
        <v>36</v>
      </c>
      <c r="D730" s="1">
        <f>Estação!D973</f>
        <v>19.28</v>
      </c>
      <c r="E730" s="1">
        <f>Estação!E973</f>
        <v>0.31</v>
      </c>
      <c r="F730" s="1">
        <f>Estação!F973</f>
        <v>2.1</v>
      </c>
      <c r="G730" s="1">
        <f>Estação!G973</f>
        <v>2.06</v>
      </c>
      <c r="H730" s="1">
        <f>Estação!H973</f>
        <v>4.16</v>
      </c>
      <c r="I730" s="1">
        <f>Estação!I973</f>
        <v>1.9</v>
      </c>
      <c r="J730" s="1">
        <f>Estação!J973</f>
        <v>20</v>
      </c>
      <c r="K730" s="106"/>
      <c r="L730" s="1">
        <f>Estação!L973</f>
        <v>28.5</v>
      </c>
      <c r="M730" s="1">
        <f>Estação!M973</f>
        <v>71.5</v>
      </c>
      <c r="N730" s="1">
        <f>Estação!N973</f>
        <v>1010.6</v>
      </c>
      <c r="O730" s="1">
        <f>Estação!O973</f>
        <v>307</v>
      </c>
      <c r="P730" s="1">
        <f>Estação!P973</f>
        <v>3.55</v>
      </c>
      <c r="Q730" s="1">
        <f>Estação!Q973</f>
        <v>71.63</v>
      </c>
      <c r="R730" s="1">
        <f>Estação!R973</f>
        <v>0.6</v>
      </c>
    </row>
    <row r="731" spans="1:18">
      <c r="A731" s="22">
        <v>44135.375034722223</v>
      </c>
      <c r="B731" s="1">
        <f>Estação!C974</f>
        <v>26.3</v>
      </c>
      <c r="C731" s="1">
        <v>36</v>
      </c>
      <c r="D731" s="1">
        <f>Estação!D974</f>
        <v>20.22</v>
      </c>
      <c r="E731" s="1">
        <f>Estação!E974</f>
        <v>0.33</v>
      </c>
      <c r="F731" s="1">
        <f>Estação!F974</f>
        <v>2.02</v>
      </c>
      <c r="G731" s="1">
        <f>Estação!G974</f>
        <v>2.2000000000000002</v>
      </c>
      <c r="H731" s="1">
        <f>Estação!H974</f>
        <v>4.22</v>
      </c>
      <c r="I731" s="1">
        <f>Estação!I974</f>
        <v>1.97</v>
      </c>
      <c r="J731" s="1">
        <f>Estação!J974</f>
        <v>24</v>
      </c>
      <c r="K731" s="106"/>
      <c r="L731" s="1">
        <f>Estação!L974</f>
        <v>28.4</v>
      </c>
      <c r="M731" s="1">
        <f>Estação!M974</f>
        <v>72.400000000000006</v>
      </c>
      <c r="N731" s="1">
        <f>Estação!N974</f>
        <v>1011</v>
      </c>
      <c r="O731" s="1">
        <f>Estação!O974</f>
        <v>571</v>
      </c>
      <c r="P731" s="1">
        <f>Estação!P974</f>
        <v>3.52</v>
      </c>
      <c r="Q731" s="1">
        <f>Estação!Q974</f>
        <v>48.16</v>
      </c>
      <c r="R731" s="1">
        <f>Estação!R974</f>
        <v>0</v>
      </c>
    </row>
    <row r="732" spans="1:18">
      <c r="A732" s="22">
        <v>44135.416701388887</v>
      </c>
      <c r="B732" s="1">
        <f>Estação!C975</f>
        <v>26.1</v>
      </c>
      <c r="C732" s="1">
        <v>36</v>
      </c>
      <c r="D732" s="1">
        <f>Estação!D975</f>
        <v>23.58</v>
      </c>
      <c r="E732" s="1">
        <f>Estação!E975</f>
        <v>0.33</v>
      </c>
      <c r="F732" s="1">
        <f>Estação!F975</f>
        <v>1.86</v>
      </c>
      <c r="G732" s="1">
        <f>Estação!G975</f>
        <v>1.87</v>
      </c>
      <c r="H732" s="1">
        <f>Estação!H975</f>
        <v>3.73</v>
      </c>
      <c r="I732" s="1">
        <f>Estação!I975</f>
        <v>2.29</v>
      </c>
      <c r="J732" s="1">
        <f>Estação!J975</f>
        <v>27</v>
      </c>
      <c r="K732" s="106"/>
      <c r="L732" s="1">
        <f>Estação!L975</f>
        <v>29.8</v>
      </c>
      <c r="M732" s="1">
        <f>Estação!M975</f>
        <v>63.1</v>
      </c>
      <c r="N732" s="1">
        <f>Estação!N975</f>
        <v>1010.9</v>
      </c>
      <c r="O732" s="1">
        <f>Estação!O975</f>
        <v>950</v>
      </c>
      <c r="P732" s="1">
        <f>Estação!P975</f>
        <v>4.7</v>
      </c>
      <c r="Q732" s="1">
        <f>Estação!Q975</f>
        <v>59.2</v>
      </c>
      <c r="R732" s="1">
        <f>Estação!R975</f>
        <v>0</v>
      </c>
    </row>
    <row r="733" spans="1:18">
      <c r="A733" s="22">
        <v>44135.458368055559</v>
      </c>
      <c r="B733" s="1">
        <f>Estação!C976</f>
        <v>26.2</v>
      </c>
      <c r="C733" s="1">
        <v>36</v>
      </c>
      <c r="D733" s="1">
        <f>Estação!D976</f>
        <v>23.15</v>
      </c>
      <c r="E733" s="1">
        <f>Estação!E976</f>
        <v>0.35</v>
      </c>
      <c r="F733" s="1">
        <f>Estação!F976</f>
        <v>1.82</v>
      </c>
      <c r="G733" s="1">
        <f>Estação!G976</f>
        <v>1.61</v>
      </c>
      <c r="H733" s="1">
        <f>Estação!H976</f>
        <v>3.43</v>
      </c>
      <c r="I733" s="1">
        <f>Estação!I976</f>
        <v>1.7</v>
      </c>
      <c r="J733" s="1">
        <f>Estação!J976</f>
        <v>33</v>
      </c>
      <c r="K733" s="106"/>
      <c r="L733" s="1">
        <f>Estação!L976</f>
        <v>30.5</v>
      </c>
      <c r="M733" s="1">
        <f>Estação!M976</f>
        <v>60.5</v>
      </c>
      <c r="N733" s="1">
        <f>Estação!N976</f>
        <v>1010.6</v>
      </c>
      <c r="O733" s="1">
        <f>Estação!O976</f>
        <v>946</v>
      </c>
      <c r="P733" s="1">
        <f>Estação!P976</f>
        <v>4.45</v>
      </c>
      <c r="Q733" s="1">
        <f>Estação!Q976</f>
        <v>66.05</v>
      </c>
      <c r="R733" s="1">
        <f>Estação!R976</f>
        <v>0</v>
      </c>
    </row>
    <row r="734" spans="1:18">
      <c r="A734" s="22">
        <v>44135.500034722223</v>
      </c>
      <c r="B734" s="1">
        <f>Estação!C977</f>
        <v>26.2</v>
      </c>
      <c r="C734" s="1">
        <v>36</v>
      </c>
      <c r="D734" s="1">
        <f>Estação!D977</f>
        <v>21.62</v>
      </c>
      <c r="E734" s="1">
        <f>Estação!E977</f>
        <v>0.31</v>
      </c>
      <c r="F734" s="1">
        <f>Estação!F977</f>
        <v>1.92</v>
      </c>
      <c r="G734" s="1">
        <f>Estação!G977</f>
        <v>1.26</v>
      </c>
      <c r="H734" s="1">
        <f>Estação!H977</f>
        <v>3.18</v>
      </c>
      <c r="I734" s="1">
        <f>Estação!I977</f>
        <v>2</v>
      </c>
      <c r="J734" s="1">
        <f>Estação!J977</f>
        <v>16</v>
      </c>
      <c r="K734" s="106"/>
      <c r="L734" s="1">
        <f>Estação!L977</f>
        <v>30.6</v>
      </c>
      <c r="M734" s="1">
        <f>Estação!M977</f>
        <v>58.1</v>
      </c>
      <c r="N734" s="1">
        <f>Estação!N977</f>
        <v>1009.9</v>
      </c>
      <c r="O734" s="1">
        <f>Estação!O977</f>
        <v>892</v>
      </c>
      <c r="P734" s="1">
        <f>Estação!P977</f>
        <v>4.8</v>
      </c>
      <c r="Q734" s="1">
        <f>Estação!Q977</f>
        <v>58.64</v>
      </c>
      <c r="R734" s="1">
        <f>Estação!R977</f>
        <v>0</v>
      </c>
    </row>
    <row r="735" spans="1:18">
      <c r="A735" s="22">
        <v>44135.541701388887</v>
      </c>
      <c r="B735" s="1">
        <f>Estação!C978</f>
        <v>26</v>
      </c>
      <c r="C735" s="1">
        <v>36</v>
      </c>
      <c r="D735" s="1">
        <f>Estação!D978</f>
        <v>21.04</v>
      </c>
      <c r="E735" s="1">
        <f>Estação!E978</f>
        <v>0.3</v>
      </c>
      <c r="F735" s="1">
        <f>Estação!F978</f>
        <v>1.66</v>
      </c>
      <c r="G735" s="1">
        <f>Estação!G978</f>
        <v>1.1299999999999999</v>
      </c>
      <c r="H735" s="1">
        <f>Estação!H978</f>
        <v>2.79</v>
      </c>
      <c r="I735" s="1">
        <f>Estação!I978</f>
        <v>1.91</v>
      </c>
      <c r="J735" s="1">
        <f>Estação!J978</f>
        <v>13</v>
      </c>
      <c r="K735" s="106"/>
      <c r="L735" s="1">
        <f>Estação!L978</f>
        <v>30.5</v>
      </c>
      <c r="M735" s="1">
        <f>Estação!M978</f>
        <v>58.2</v>
      </c>
      <c r="N735" s="1">
        <f>Estação!N978</f>
        <v>1009.1</v>
      </c>
      <c r="O735" s="1">
        <f>Estação!O978</f>
        <v>822</v>
      </c>
      <c r="P735" s="1">
        <f>Estação!P978</f>
        <v>5</v>
      </c>
      <c r="Q735" s="1">
        <f>Estação!Q978</f>
        <v>58.94</v>
      </c>
      <c r="R735" s="1">
        <f>Estação!R978</f>
        <v>0</v>
      </c>
    </row>
    <row r="736" spans="1:18">
      <c r="A736" s="22">
        <v>44135.583368055559</v>
      </c>
      <c r="B736" s="1">
        <f>Estação!C979</f>
        <v>25.9</v>
      </c>
      <c r="C736" s="1">
        <v>36</v>
      </c>
      <c r="D736" s="1">
        <f>Estação!D979</f>
        <v>21.05</v>
      </c>
      <c r="E736" s="1">
        <f>Estação!E979</f>
        <v>0.31</v>
      </c>
      <c r="F736" s="1">
        <f>Estação!F979</f>
        <v>1.79</v>
      </c>
      <c r="G736" s="1">
        <f>Estação!G979</f>
        <v>1.19</v>
      </c>
      <c r="H736" s="1">
        <f>Estação!H979</f>
        <v>2.99</v>
      </c>
      <c r="I736" s="1">
        <f>Estação!I979</f>
        <v>1.81</v>
      </c>
      <c r="J736" s="1">
        <f>Estação!J979</f>
        <v>14</v>
      </c>
      <c r="K736" s="106"/>
      <c r="L736" s="1">
        <f>Estação!L979</f>
        <v>30.3</v>
      </c>
      <c r="M736" s="1">
        <f>Estação!M979</f>
        <v>60.4</v>
      </c>
      <c r="N736" s="1">
        <f>Estação!N979</f>
        <v>1008.3</v>
      </c>
      <c r="O736" s="1">
        <f>Estação!O979</f>
        <v>831</v>
      </c>
      <c r="P736" s="1">
        <f>Estação!P979</f>
        <v>4.75</v>
      </c>
      <c r="Q736" s="1">
        <f>Estação!Q979</f>
        <v>60.85</v>
      </c>
      <c r="R736" s="1">
        <f>Estação!R979</f>
        <v>0</v>
      </c>
    </row>
    <row r="737" spans="1:18">
      <c r="A737" s="22">
        <v>44135.625034722223</v>
      </c>
      <c r="B737" s="1">
        <f>Estação!C980</f>
        <v>26.7</v>
      </c>
      <c r="C737" s="1">
        <v>36</v>
      </c>
      <c r="D737" s="1">
        <f>Estação!D980</f>
        <v>20.18</v>
      </c>
      <c r="E737" s="1">
        <f>Estação!E980</f>
        <v>0.31</v>
      </c>
      <c r="F737" s="1">
        <f>Estação!F980</f>
        <v>1.63</v>
      </c>
      <c r="G737" s="1">
        <f>Estação!G980</f>
        <v>1.1499999999999999</v>
      </c>
      <c r="H737" s="1">
        <f>Estação!H980</f>
        <v>2.78</v>
      </c>
      <c r="I737" s="1">
        <f>Estação!I980</f>
        <v>1.78</v>
      </c>
      <c r="J737" s="1">
        <f>Estação!J980</f>
        <v>12</v>
      </c>
      <c r="K737" s="106"/>
      <c r="L737" s="1">
        <f>Estação!L980</f>
        <v>30.2</v>
      </c>
      <c r="M737" s="1">
        <f>Estação!M980</f>
        <v>62</v>
      </c>
      <c r="N737" s="1">
        <f>Estação!N980</f>
        <v>1007.8</v>
      </c>
      <c r="O737" s="1">
        <f>Estação!O980</f>
        <v>610</v>
      </c>
      <c r="P737" s="1">
        <f>Estação!P980</f>
        <v>4.3600000000000003</v>
      </c>
      <c r="Q737" s="1">
        <f>Estação!Q980</f>
        <v>50.94</v>
      </c>
      <c r="R737" s="1">
        <f>Estação!R980</f>
        <v>0</v>
      </c>
    </row>
    <row r="738" spans="1:18">
      <c r="A738" s="22">
        <v>44135.666701388887</v>
      </c>
      <c r="B738" s="1">
        <f>Estação!C981</f>
        <v>26.6</v>
      </c>
      <c r="C738" s="1">
        <v>36</v>
      </c>
      <c r="D738" s="1">
        <f>Estação!D981</f>
        <v>20.05</v>
      </c>
      <c r="E738" s="1">
        <f>Estação!E981</f>
        <v>0.32</v>
      </c>
      <c r="F738" s="1">
        <f>Estação!F981</f>
        <v>1.92</v>
      </c>
      <c r="G738" s="1">
        <f>Estação!G981</f>
        <v>1.5</v>
      </c>
      <c r="H738" s="1">
        <f>Estação!H981</f>
        <v>3.42</v>
      </c>
      <c r="I738" s="1">
        <f>Estação!I981</f>
        <v>1.44</v>
      </c>
      <c r="J738" s="1">
        <f>Estação!J981</f>
        <v>14</v>
      </c>
      <c r="K738" s="106"/>
      <c r="L738" s="1">
        <f>Estação!L981</f>
        <v>29.9</v>
      </c>
      <c r="M738" s="1">
        <f>Estação!M981</f>
        <v>63.5</v>
      </c>
      <c r="N738" s="1">
        <f>Estação!N981</f>
        <v>1007.9</v>
      </c>
      <c r="O738" s="1">
        <f>Estação!O981</f>
        <v>359</v>
      </c>
      <c r="P738" s="1">
        <f>Estação!P981</f>
        <v>4.01</v>
      </c>
      <c r="Q738" s="1">
        <f>Estação!Q981</f>
        <v>46.8</v>
      </c>
      <c r="R738" s="1">
        <f>Estação!R981</f>
        <v>0</v>
      </c>
    </row>
    <row r="739" spans="1:18">
      <c r="A739" s="22">
        <v>44135.708368055559</v>
      </c>
      <c r="B739" s="1">
        <f>Estação!C982</f>
        <v>26.4</v>
      </c>
      <c r="C739" s="1">
        <v>36</v>
      </c>
      <c r="D739" s="1">
        <f>Estação!D982</f>
        <v>22.26</v>
      </c>
      <c r="E739" s="1">
        <f>Estação!E982</f>
        <v>0.31</v>
      </c>
      <c r="F739" s="1">
        <f>Estação!F982</f>
        <v>1.49</v>
      </c>
      <c r="G739" s="1">
        <f>Estação!G982</f>
        <v>1.45</v>
      </c>
      <c r="H739" s="1">
        <f>Estação!H982</f>
        <v>2.94</v>
      </c>
      <c r="I739" s="1">
        <f>Estação!I982</f>
        <v>1.66</v>
      </c>
      <c r="J739" s="1">
        <f>Estação!J982</f>
        <v>12</v>
      </c>
      <c r="K739" s="106"/>
      <c r="L739" s="1">
        <f>Estação!L982</f>
        <v>29</v>
      </c>
      <c r="M739" s="1">
        <f>Estação!M982</f>
        <v>68.5</v>
      </c>
      <c r="N739" s="1">
        <f>Estação!N982</f>
        <v>1008.2</v>
      </c>
      <c r="O739" s="1">
        <f>Estação!O982</f>
        <v>136</v>
      </c>
      <c r="P739" s="1">
        <f>Estação!P982</f>
        <v>3.84</v>
      </c>
      <c r="Q739" s="1">
        <f>Estação!Q982</f>
        <v>44.05</v>
      </c>
      <c r="R739" s="1">
        <f>Estação!R982</f>
        <v>0</v>
      </c>
    </row>
    <row r="740" spans="1:18">
      <c r="A740" s="22">
        <v>44135.750034722223</v>
      </c>
      <c r="B740" s="1">
        <f>Estação!C983</f>
        <v>26.3</v>
      </c>
      <c r="C740" s="1">
        <v>36</v>
      </c>
      <c r="D740" s="1">
        <f>Estação!D983</f>
        <v>23.06</v>
      </c>
      <c r="E740" s="1">
        <f>Estação!E983</f>
        <v>0.3</v>
      </c>
      <c r="F740" s="1">
        <f>Estação!F983</f>
        <v>1.1599999999999999</v>
      </c>
      <c r="G740" s="1">
        <f>Estação!G983</f>
        <v>1.62</v>
      </c>
      <c r="H740" s="1">
        <f>Estação!H983</f>
        <v>2.79</v>
      </c>
      <c r="I740" s="1">
        <f>Estação!I983</f>
        <v>1.88</v>
      </c>
      <c r="J740" s="1">
        <f>Estação!J983</f>
        <v>13</v>
      </c>
      <c r="K740" s="106"/>
      <c r="L740" s="1">
        <f>Estação!L983</f>
        <v>28.2</v>
      </c>
      <c r="M740" s="1">
        <f>Estação!M983</f>
        <v>73.7</v>
      </c>
      <c r="N740" s="1">
        <f>Estação!N983</f>
        <v>1008.4</v>
      </c>
      <c r="O740" s="1">
        <f>Estação!O983</f>
        <v>8</v>
      </c>
      <c r="P740" s="1">
        <f>Estação!P983</f>
        <v>3.32</v>
      </c>
      <c r="Q740" s="1">
        <f>Estação!Q983</f>
        <v>42.28</v>
      </c>
      <c r="R740" s="1">
        <f>Estação!R983</f>
        <v>0</v>
      </c>
    </row>
    <row r="741" spans="1:18">
      <c r="A741" s="22">
        <v>44135.791701388887</v>
      </c>
      <c r="B741" s="1">
        <f>Estação!C984</f>
        <v>26.5</v>
      </c>
      <c r="C741" s="1">
        <v>36</v>
      </c>
      <c r="D741" s="1">
        <f>Estação!D984</f>
        <v>19.5</v>
      </c>
      <c r="E741" s="1">
        <f>Estação!E984</f>
        <v>0.31</v>
      </c>
      <c r="F741" s="1">
        <f>Estação!F984</f>
        <v>1.1399999999999999</v>
      </c>
      <c r="G741" s="1">
        <f>Estação!G984</f>
        <v>2.34</v>
      </c>
      <c r="H741" s="1">
        <f>Estação!H984</f>
        <v>3.48</v>
      </c>
      <c r="I741" s="1">
        <f>Estação!I984</f>
        <v>2.14</v>
      </c>
      <c r="J741" s="1">
        <f>Estação!J984</f>
        <v>18</v>
      </c>
      <c r="K741" s="106"/>
      <c r="L741" s="1">
        <f>Estação!L984</f>
        <v>27.8</v>
      </c>
      <c r="M741" s="1">
        <f>Estação!M984</f>
        <v>75.7</v>
      </c>
      <c r="N741" s="1">
        <f>Estação!N984</f>
        <v>1008.8</v>
      </c>
      <c r="O741" s="1">
        <f>Estação!O984</f>
        <v>2</v>
      </c>
      <c r="P741" s="1">
        <f>Estação!P984</f>
        <v>2.56</v>
      </c>
      <c r="Q741" s="1">
        <f>Estação!Q984</f>
        <v>37.340000000000003</v>
      </c>
      <c r="R741" s="1">
        <f>Estação!R984</f>
        <v>0</v>
      </c>
    </row>
    <row r="742" spans="1:18">
      <c r="A742" s="22">
        <v>44135.833368055559</v>
      </c>
      <c r="B742" s="1">
        <f>Estação!C985</f>
        <v>26.6</v>
      </c>
      <c r="C742" s="1">
        <v>36</v>
      </c>
      <c r="D742" s="1">
        <f>Estação!D985</f>
        <v>21.55</v>
      </c>
      <c r="E742" s="1">
        <f>Estação!E985</f>
        <v>0.3</v>
      </c>
      <c r="F742" s="1">
        <f>Estação!F985</f>
        <v>1.2</v>
      </c>
      <c r="G742" s="1">
        <f>Estação!G985</f>
        <v>2.66</v>
      </c>
      <c r="H742" s="1">
        <f>Estação!H985</f>
        <v>3.86</v>
      </c>
      <c r="I742" s="1">
        <f>Estação!I985</f>
        <v>2.4500000000000002</v>
      </c>
      <c r="J742" s="1">
        <f>Estação!J985</f>
        <v>18</v>
      </c>
      <c r="K742" s="106"/>
      <c r="L742" s="1">
        <f>Estação!L985</f>
        <v>27.7</v>
      </c>
      <c r="M742" s="1">
        <f>Estação!M985</f>
        <v>75.7</v>
      </c>
      <c r="N742" s="1">
        <f>Estação!N985</f>
        <v>1009.5</v>
      </c>
      <c r="O742" s="1">
        <f>Estação!O985</f>
        <v>2</v>
      </c>
      <c r="P742" s="1">
        <f>Estação!P985</f>
        <v>2.5099999999999998</v>
      </c>
      <c r="Q742" s="1">
        <f>Estação!Q985</f>
        <v>33.47</v>
      </c>
      <c r="R742" s="1">
        <f>Estação!R985</f>
        <v>0</v>
      </c>
    </row>
    <row r="743" spans="1:18">
      <c r="A743" s="22">
        <v>44135.875034722223</v>
      </c>
      <c r="B743" s="1">
        <f>Estação!C986</f>
        <v>26.6</v>
      </c>
      <c r="C743" s="1">
        <v>36</v>
      </c>
      <c r="D743" s="1">
        <f>Estação!D986</f>
        <v>19.04</v>
      </c>
      <c r="E743" s="1">
        <f>Estação!E986</f>
        <v>0.3</v>
      </c>
      <c r="F743" s="1">
        <f>Estação!F986</f>
        <v>1.1000000000000001</v>
      </c>
      <c r="G743" s="1">
        <f>Estação!G986</f>
        <v>2.2799999999999998</v>
      </c>
      <c r="H743" s="1">
        <f>Estação!H986</f>
        <v>3.37</v>
      </c>
      <c r="I743" s="1">
        <f>Estação!I986</f>
        <v>2.48</v>
      </c>
      <c r="J743" s="1">
        <f>Estação!J986</f>
        <v>22</v>
      </c>
      <c r="K743" s="106"/>
      <c r="L743" s="1">
        <f>Estação!L986</f>
        <v>27.5</v>
      </c>
      <c r="M743" s="1">
        <f>Estação!M986</f>
        <v>77.099999999999994</v>
      </c>
      <c r="N743" s="1">
        <f>Estação!N986</f>
        <v>1009.9</v>
      </c>
      <c r="O743" s="1">
        <f>Estação!O986</f>
        <v>2</v>
      </c>
      <c r="P743" s="1">
        <f>Estação!P986</f>
        <v>2.1800000000000002</v>
      </c>
      <c r="Q743" s="1">
        <f>Estação!Q986</f>
        <v>44.88</v>
      </c>
      <c r="R743" s="1">
        <f>Estação!R986</f>
        <v>0</v>
      </c>
    </row>
    <row r="744" spans="1:18">
      <c r="A744" s="22">
        <v>44135.916701388887</v>
      </c>
      <c r="B744" s="1">
        <f>Estação!C987</f>
        <v>26.7</v>
      </c>
      <c r="C744" s="1">
        <v>36</v>
      </c>
      <c r="D744" s="1">
        <f>Estação!D987</f>
        <v>17.2</v>
      </c>
      <c r="E744" s="1">
        <f>Estação!E987</f>
        <v>0.28000000000000003</v>
      </c>
      <c r="F744" s="1">
        <f>Estação!F987</f>
        <v>1.22</v>
      </c>
      <c r="G744" s="1">
        <f>Estação!G987</f>
        <v>1.76</v>
      </c>
      <c r="H744" s="1">
        <f>Estação!H987</f>
        <v>2.98</v>
      </c>
      <c r="I744" s="1">
        <f>Estação!I987</f>
        <v>2.14</v>
      </c>
      <c r="J744" s="1">
        <f>Estação!J987</f>
        <v>17</v>
      </c>
      <c r="K744" s="106"/>
      <c r="L744" s="1">
        <f>Estação!L987</f>
        <v>27.4</v>
      </c>
      <c r="M744" s="1">
        <f>Estação!M987</f>
        <v>77.3</v>
      </c>
      <c r="N744" s="1">
        <f>Estação!N987</f>
        <v>1010.3</v>
      </c>
      <c r="O744" s="1">
        <f>Estação!O987</f>
        <v>2</v>
      </c>
      <c r="P744" s="1">
        <f>Estação!P987</f>
        <v>2.2799999999999998</v>
      </c>
      <c r="Q744" s="1">
        <f>Estação!Q987</f>
        <v>48.71</v>
      </c>
      <c r="R744" s="1">
        <f>Estação!R987</f>
        <v>0</v>
      </c>
    </row>
    <row r="745" spans="1:18">
      <c r="A745" s="22">
        <v>44135.958368055559</v>
      </c>
      <c r="B745" s="1">
        <f>Estação!C988</f>
        <v>26.6</v>
      </c>
      <c r="C745" s="1">
        <v>36</v>
      </c>
      <c r="D745" s="1">
        <f>Estação!D988</f>
        <v>17.45</v>
      </c>
      <c r="E745" s="1">
        <f>Estação!E988</f>
        <v>0.28000000000000003</v>
      </c>
      <c r="F745" s="1">
        <f>Estação!F988</f>
        <v>1.23</v>
      </c>
      <c r="G745" s="1">
        <f>Estação!G988</f>
        <v>1.66</v>
      </c>
      <c r="H745" s="1">
        <f>Estação!H988</f>
        <v>2.89</v>
      </c>
      <c r="I745" s="1">
        <f>Estação!I988</f>
        <v>2.36</v>
      </c>
      <c r="J745" s="1">
        <f>Estação!J988</f>
        <v>17</v>
      </c>
      <c r="K745" s="106"/>
      <c r="L745" s="1">
        <f>Estação!L988</f>
        <v>27.4</v>
      </c>
      <c r="M745" s="1">
        <f>Estação!M988</f>
        <v>77.7</v>
      </c>
      <c r="N745" s="1">
        <f>Estação!N988</f>
        <v>1010.1</v>
      </c>
      <c r="O745" s="1">
        <f>Estação!O988</f>
        <v>2</v>
      </c>
      <c r="P745" s="1">
        <f>Estação!P988</f>
        <v>2.44</v>
      </c>
      <c r="Q745" s="1">
        <f>Estação!Q988</f>
        <v>52.76</v>
      </c>
      <c r="R745" s="1">
        <f>Estação!R988</f>
        <v>0</v>
      </c>
    </row>
  </sheetData>
  <sheetProtection algorithmName="SHA-512" hashValue="EhOC6kwz1olGXGC8kyPhfI59iVriRzns5TiL6Xz0oS5WivQ4JZzSNMxy234fscboYiKMBUv+zYvgr4feSV2JRg==" saltValue="jQeZcXSByaETvrxSSH3ZEQ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N1502"/>
  <sheetViews>
    <sheetView zoomScaleNormal="100" workbookViewId="0">
      <pane ySplit="12" topLeftCell="A13" activePane="bottomLeft" state="frozen"/>
      <selection activeCell="AF36" sqref="AF36"/>
      <selection pane="bottomLeft" activeCell="AF29" sqref="AF29"/>
    </sheetView>
  </sheetViews>
  <sheetFormatPr defaultColWidth="8.85546875" defaultRowHeight="15"/>
  <cols>
    <col min="1" max="1" width="19.28515625" style="34" customWidth="1"/>
    <col min="2" max="3" width="15.42578125" style="34" customWidth="1"/>
    <col min="4" max="4" width="17.28515625" style="34" customWidth="1"/>
    <col min="5" max="5" width="15.140625" style="34" hidden="1" customWidth="1"/>
    <col min="6" max="6" width="11.28515625" style="34" hidden="1" customWidth="1"/>
    <col min="7" max="12" width="9.140625" style="34" hidden="1" customWidth="1"/>
    <col min="13" max="13" width="12.85546875" style="34" hidden="1" customWidth="1"/>
    <col min="14" max="14" width="9.140625" style="34" hidden="1" customWidth="1"/>
    <col min="15" max="15" width="12.85546875" style="34" customWidth="1"/>
    <col min="16" max="16" width="20.85546875" style="34" customWidth="1"/>
    <col min="17" max="17" width="9.140625" style="34" hidden="1" customWidth="1"/>
    <col min="18" max="20" width="9.140625" hidden="1" customWidth="1"/>
    <col min="21" max="21" width="10.28515625" hidden="1" customWidth="1"/>
    <col min="22" max="23" width="12.5703125" hidden="1" customWidth="1"/>
    <col min="24" max="24" width="15.5703125" hidden="1" customWidth="1"/>
    <col min="25" max="25" width="11.140625" hidden="1" customWidth="1"/>
    <col min="26" max="26" width="9.28515625" hidden="1" customWidth="1"/>
    <col min="27" max="27" width="9.140625" hidden="1" customWidth="1"/>
    <col min="28" max="28" width="3.42578125" customWidth="1"/>
    <col min="29" max="29" width="12" customWidth="1"/>
    <col min="30" max="30" width="4.140625" customWidth="1"/>
    <col min="31" max="31" width="11.5703125" bestFit="1" customWidth="1"/>
    <col min="32" max="32" width="4.7109375" customWidth="1"/>
    <col min="33" max="33" width="13.5703125" customWidth="1"/>
    <col min="34" max="34" width="5.5703125" customWidth="1"/>
    <col min="35" max="35" width="12.140625" bestFit="1" customWidth="1"/>
    <col min="36" max="36" width="5.140625" customWidth="1"/>
    <col min="37" max="37" width="10.42578125" customWidth="1"/>
    <col min="38" max="38" width="5" customWidth="1"/>
    <col min="40" max="40" width="7.7109375" customWidth="1"/>
  </cols>
  <sheetData>
    <row r="1" spans="1:40" ht="45" customHeight="1" thickBot="1">
      <c r="A1" s="194" t="s">
        <v>48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40" ht="15.75" thickBot="1">
      <c r="A2" s="33" t="s">
        <v>49</v>
      </c>
      <c r="AC2" s="195" t="s">
        <v>50</v>
      </c>
      <c r="AD2" s="196"/>
      <c r="AE2" s="196"/>
      <c r="AF2" s="196"/>
      <c r="AG2" s="196"/>
      <c r="AH2" s="196"/>
      <c r="AI2" s="197"/>
      <c r="AJ2" s="198">
        <v>31</v>
      </c>
      <c r="AK2" s="199"/>
      <c r="AL2" s="34"/>
      <c r="AM2" s="34"/>
    </row>
    <row r="3" spans="1:40" hidden="1">
      <c r="A3" s="35"/>
      <c r="B3" s="36" t="s">
        <v>51</v>
      </c>
      <c r="C3" s="36" t="s">
        <v>52</v>
      </c>
      <c r="D3" s="36" t="s">
        <v>53</v>
      </c>
      <c r="E3" s="36" t="s">
        <v>54</v>
      </c>
      <c r="F3" s="36" t="s">
        <v>55</v>
      </c>
      <c r="G3" s="37"/>
      <c r="P3"/>
      <c r="Q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40" ht="15" hidden="1" customHeight="1">
      <c r="A4" s="35" t="s">
        <v>56</v>
      </c>
      <c r="B4" s="38">
        <v>0</v>
      </c>
      <c r="C4" s="38">
        <v>100</v>
      </c>
      <c r="D4" s="38">
        <v>130</v>
      </c>
      <c r="E4" s="38">
        <v>160</v>
      </c>
      <c r="F4" s="38">
        <v>200</v>
      </c>
      <c r="P4"/>
      <c r="Q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40" ht="15" hidden="1" customHeight="1">
      <c r="A5" s="35" t="s">
        <v>57</v>
      </c>
      <c r="B5" s="38">
        <v>100</v>
      </c>
      <c r="C5" s="38">
        <v>130</v>
      </c>
      <c r="D5" s="38">
        <v>160</v>
      </c>
      <c r="E5" s="38">
        <v>200</v>
      </c>
      <c r="F5" s="38">
        <v>900</v>
      </c>
      <c r="P5"/>
      <c r="Q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40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Q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40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Q7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40" ht="15" customHeight="1">
      <c r="A8" s="33" t="s">
        <v>60</v>
      </c>
      <c r="R8" s="40"/>
      <c r="S8" s="200" t="s">
        <v>61</v>
      </c>
      <c r="T8" s="200"/>
      <c r="U8" s="200"/>
      <c r="V8" s="200"/>
      <c r="W8" s="200"/>
      <c r="X8" s="200"/>
      <c r="Y8" s="200"/>
      <c r="Z8" s="200"/>
      <c r="AA8" s="200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ht="15" customHeight="1" thickBot="1">
      <c r="R9" s="40"/>
      <c r="S9" s="200"/>
      <c r="T9" s="200"/>
      <c r="U9" s="200"/>
      <c r="V9" s="200"/>
      <c r="W9" s="200"/>
      <c r="X9" s="200"/>
      <c r="Y9" s="200"/>
      <c r="Z9" s="200"/>
      <c r="AA9" s="200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ht="15" customHeight="1" thickBot="1">
      <c r="A10" s="201" t="s">
        <v>62</v>
      </c>
      <c r="B10" s="203" t="s">
        <v>63</v>
      </c>
      <c r="C10" s="205" t="s">
        <v>64</v>
      </c>
      <c r="D10" s="203" t="s">
        <v>65</v>
      </c>
      <c r="O10" s="207" t="s">
        <v>66</v>
      </c>
      <c r="P10" s="207" t="s">
        <v>67</v>
      </c>
      <c r="R10" s="40"/>
      <c r="S10" s="200"/>
      <c r="T10" s="200"/>
      <c r="U10" s="200"/>
      <c r="V10" s="200"/>
      <c r="W10" s="200"/>
      <c r="X10" s="200"/>
      <c r="Y10" s="200"/>
      <c r="Z10" s="200"/>
      <c r="AA10" s="200"/>
      <c r="AB10" s="34"/>
      <c r="AC10" s="41" t="s">
        <v>51</v>
      </c>
      <c r="AD10" s="42"/>
      <c r="AE10" s="41" t="s">
        <v>68</v>
      </c>
      <c r="AF10" s="42"/>
      <c r="AG10" s="41" t="s">
        <v>69</v>
      </c>
      <c r="AH10" s="42"/>
      <c r="AI10" s="41" t="s">
        <v>70</v>
      </c>
      <c r="AJ10" s="42"/>
      <c r="AK10" s="41" t="s">
        <v>55</v>
      </c>
      <c r="AL10" s="42"/>
      <c r="AM10" s="34"/>
    </row>
    <row r="11" spans="1:40" ht="15.75" thickBot="1">
      <c r="A11" s="202"/>
      <c r="B11" s="204"/>
      <c r="C11" s="206"/>
      <c r="D11" s="204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208"/>
      <c r="P11" s="209"/>
      <c r="R11" s="40"/>
      <c r="S11" s="200"/>
      <c r="T11" s="200"/>
      <c r="U11" s="200"/>
      <c r="V11" s="200"/>
      <c r="W11" s="200"/>
      <c r="X11" s="200"/>
      <c r="Y11" s="200"/>
      <c r="Z11" s="200"/>
      <c r="AA11" s="200"/>
      <c r="AB11" s="34"/>
      <c r="AC11" s="43">
        <f>S46/AJ2</f>
        <v>1</v>
      </c>
      <c r="AD11" s="42"/>
      <c r="AE11" s="43">
        <f>U46/AJ2</f>
        <v>0</v>
      </c>
      <c r="AF11" s="42"/>
      <c r="AG11" s="43">
        <f>W46/AJ2</f>
        <v>0</v>
      </c>
      <c r="AH11" s="42"/>
      <c r="AI11" s="43">
        <f>Y46/AJ2</f>
        <v>0</v>
      </c>
      <c r="AJ11" s="42"/>
      <c r="AK11" s="43">
        <f>AA46/AJ2</f>
        <v>0</v>
      </c>
      <c r="AL11" s="42"/>
      <c r="AM11" s="34"/>
      <c r="AN11" s="34"/>
    </row>
    <row r="12" spans="1:40" ht="15.75" thickBot="1">
      <c r="A12" s="202"/>
      <c r="B12" s="44" t="s">
        <v>71</v>
      </c>
      <c r="C12" s="45" t="s">
        <v>71</v>
      </c>
      <c r="D12" s="44" t="s">
        <v>71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6" t="s">
        <v>72</v>
      </c>
      <c r="P12" s="210"/>
      <c r="R12" s="37" t="s">
        <v>73</v>
      </c>
      <c r="S12" s="37" t="s">
        <v>51</v>
      </c>
      <c r="T12" s="37" t="s">
        <v>74</v>
      </c>
      <c r="U12" s="37" t="s">
        <v>68</v>
      </c>
      <c r="V12" s="37" t="s">
        <v>75</v>
      </c>
      <c r="W12" s="37" t="s">
        <v>69</v>
      </c>
      <c r="X12" s="37" t="s">
        <v>76</v>
      </c>
      <c r="Y12" s="37" t="s">
        <v>70</v>
      </c>
      <c r="Z12" s="37" t="s">
        <v>77</v>
      </c>
      <c r="AA12" s="37" t="s">
        <v>78</v>
      </c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ht="15.75" thickBot="1">
      <c r="A13" s="47">
        <v>44105</v>
      </c>
      <c r="B13" s="48">
        <f>Parâmetros!D2*0.04*47.9982</f>
        <v>63.012036959999996</v>
      </c>
      <c r="C13" s="49">
        <f t="shared" ref="C13:C29" si="0">AVERAGE(B13:B20)</f>
        <v>56.381085629999994</v>
      </c>
      <c r="D13" s="50">
        <f>MAX(C13:C29)</f>
        <v>67.68946154999999</v>
      </c>
      <c r="E13" s="51">
        <f t="shared" ref="E13:E43" si="1">(((D13-$B$4)/($B$5-$B$4))*($B$7-$B$6))+$B$6</f>
        <v>27.075784619999993</v>
      </c>
      <c r="F13" s="42" t="str">
        <f>IF(AND(E13&lt;=40,E13&gt;=0),"1","0")</f>
        <v>1</v>
      </c>
      <c r="G13" s="51">
        <f t="shared" ref="G13:G43" si="2">(((D13-$C$4)/($C$5-$C$4))*($C$7-$C$6))+$C$6</f>
        <v>-1.0036999850000186</v>
      </c>
      <c r="H13" s="42" t="str">
        <f>IF(AND(G13&lt;=80,G13&gt;41),"1","0")</f>
        <v>0</v>
      </c>
      <c r="I13" s="51">
        <f t="shared" ref="I13:I43" si="3">(((D13-$D$4)/($D$5-$D$4))*($D$7-$D$6))+$D$6</f>
        <v>-3.699985000011452E-3</v>
      </c>
      <c r="J13" s="42" t="str">
        <f>IF(AND(I13&lt;=120,I13&gt;81),"1","0")</f>
        <v>0</v>
      </c>
      <c r="K13" s="51">
        <f t="shared" ref="K13:K43" si="4">(((D13-$E$4)/($E$5-$E$4))*($E$7-$E$6))+$E$6</f>
        <v>-61.313313438750043</v>
      </c>
      <c r="L13" s="42" t="str">
        <f>IF(AND(K13&lt;=200,K13&gt;121),"1","0")</f>
        <v>0</v>
      </c>
      <c r="M13" s="51">
        <f t="shared" ref="M13:M43" si="5">(((D13-$F$4)/($F$5-$F$4))*($F$7-$F$6))+$F$6</f>
        <v>163.57501912414284</v>
      </c>
      <c r="N13" s="42" t="str">
        <f>IF(AND(M13&lt;999.67673,M13&gt;201),"1","0")</f>
        <v>0</v>
      </c>
      <c r="O13" s="52">
        <f t="shared" ref="O13:O43" si="6">(E13*F13)+(G13*H13)+(I13*J13)+(K13*L13)+(M13*N13)</f>
        <v>27.075784619999993</v>
      </c>
      <c r="P13" s="46">
        <v>140</v>
      </c>
      <c r="R13" s="53" t="str">
        <f>IF(AND(O13&lt;40.5,O13&gt;=0),"1","0")</f>
        <v>1</v>
      </c>
      <c r="S13" s="53">
        <f t="shared" ref="S13:S43" si="7">R13*1</f>
        <v>1</v>
      </c>
      <c r="T13" s="53" t="str">
        <f>IF(AND(O13&lt;80.5,O13&gt;=40.5),"1","0")</f>
        <v>0</v>
      </c>
      <c r="U13" s="53">
        <f t="shared" ref="U13:U43" si="8">T13*1</f>
        <v>0</v>
      </c>
      <c r="V13" s="53" t="str">
        <f>IF(AND(O13&lt;120.5,O13&gt;=80.5),"1","0")</f>
        <v>0</v>
      </c>
      <c r="W13" s="53">
        <f t="shared" ref="W13:W43" si="9">V13*1</f>
        <v>0</v>
      </c>
      <c r="X13" s="53" t="str">
        <f>IF(AND(O13&lt;200.5,O13&gt;=120.5),"1","0")</f>
        <v>0</v>
      </c>
      <c r="Y13" s="53">
        <f t="shared" ref="Y13:Y43" si="10">X13*1</f>
        <v>0</v>
      </c>
      <c r="Z13" s="53" t="str">
        <f>IF(AND(O13&lt;999,O13&gt;=200.5),"1","0")</f>
        <v>0</v>
      </c>
      <c r="AA13" s="53">
        <f t="shared" ref="AA13:AA43" si="11">Z13*1</f>
        <v>0</v>
      </c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>
      <c r="A14" s="54">
        <v>44106</v>
      </c>
      <c r="B14" s="55">
        <f>Parâmetros!D3*0.04*47.9982</f>
        <v>62.6856492</v>
      </c>
      <c r="C14" s="56">
        <f t="shared" si="0"/>
        <v>55.692311459999999</v>
      </c>
      <c r="D14" s="57">
        <f>MAX(C30:C46)</f>
        <v>67.100152609913991</v>
      </c>
      <c r="E14" s="51">
        <f t="shared" si="1"/>
        <v>26.840061043965594</v>
      </c>
      <c r="F14" s="42" t="str">
        <f t="shared" ref="F14:F43" si="12">IF(AND(E14&lt;=40,E14&gt;=0),"1","0")</f>
        <v>1</v>
      </c>
      <c r="G14" s="51">
        <f t="shared" si="2"/>
        <v>-1.769801607111809</v>
      </c>
      <c r="H14" s="42" t="str">
        <f t="shared" ref="H14:H43" si="13">IF(AND(G14&lt;=80,G14&gt;41),"1","0")</f>
        <v>0</v>
      </c>
      <c r="I14" s="51">
        <f t="shared" si="3"/>
        <v>-0.76980160711181611</v>
      </c>
      <c r="J14" s="42" t="str">
        <f t="shared" ref="J14:J43" si="14">IF(AND(I14&lt;=120,I14&gt;81),"1","0")</f>
        <v>0</v>
      </c>
      <c r="K14" s="51">
        <f t="shared" si="4"/>
        <v>-62.47719859541985</v>
      </c>
      <c r="L14" s="42" t="str">
        <f t="shared" ref="L14:L43" si="15">IF(AND(K14&lt;=200,K14&gt;121),"1","0")</f>
        <v>0</v>
      </c>
      <c r="M14" s="51">
        <f t="shared" si="5"/>
        <v>163.40832888108997</v>
      </c>
      <c r="N14" s="42" t="str">
        <f t="shared" ref="N14:N43" si="16">IF(AND(M14&lt;999.67673,M14&gt;201),"1","0")</f>
        <v>0</v>
      </c>
      <c r="O14" s="58">
        <f t="shared" si="6"/>
        <v>26.840061043965594</v>
      </c>
      <c r="P14" s="59">
        <v>140</v>
      </c>
      <c r="R14" s="53" t="str">
        <f t="shared" ref="R14:R43" si="17">IF(AND(O14&lt;40.5,O14&gt;=0),"1","0")</f>
        <v>1</v>
      </c>
      <c r="S14" s="53">
        <f t="shared" si="7"/>
        <v>1</v>
      </c>
      <c r="T14" s="53" t="str">
        <f t="shared" ref="T14:T43" si="18">IF(AND(O14&lt;80.5,O14&gt;=40.5),"1","0")</f>
        <v>0</v>
      </c>
      <c r="U14" s="53">
        <f t="shared" si="8"/>
        <v>0</v>
      </c>
      <c r="V14" s="53" t="str">
        <f t="shared" ref="V14:V43" si="19">IF(AND(O14&lt;120.5,O14&gt;=80.5),"1","0")</f>
        <v>0</v>
      </c>
      <c r="W14" s="53">
        <f t="shared" si="9"/>
        <v>0</v>
      </c>
      <c r="X14" s="53" t="str">
        <f t="shared" ref="X14:X43" si="20">IF(AND(O14&lt;200.5,O14&gt;=120.5),"1","0")</f>
        <v>0</v>
      </c>
      <c r="Y14" s="53">
        <f t="shared" si="10"/>
        <v>0</v>
      </c>
      <c r="Z14" s="53" t="str">
        <f t="shared" ref="Z14:Z43" si="21">IF(AND(O14&lt;999,O14&gt;=200.5),"1","0")</f>
        <v>0</v>
      </c>
      <c r="AA14" s="53">
        <f t="shared" si="11"/>
        <v>0</v>
      </c>
      <c r="AB14" s="34"/>
      <c r="AC14" s="182" t="s">
        <v>79</v>
      </c>
      <c r="AD14" s="183"/>
      <c r="AE14" s="183"/>
      <c r="AF14" s="183"/>
      <c r="AG14" s="183"/>
      <c r="AH14" s="183"/>
      <c r="AI14" s="183"/>
      <c r="AJ14" s="183"/>
      <c r="AK14" s="183"/>
      <c r="AL14" s="183"/>
      <c r="AM14" s="184"/>
      <c r="AN14" s="34"/>
    </row>
    <row r="15" spans="1:40">
      <c r="A15" s="54">
        <v>44107</v>
      </c>
      <c r="B15" s="55">
        <f>Parâmetros!D4*0.04*47.9982</f>
        <v>62.570453520000001</v>
      </c>
      <c r="C15" s="56">
        <f t="shared" si="0"/>
        <v>55.387522889999993</v>
      </c>
      <c r="D15" s="57">
        <f t="shared" ref="D15" si="22">MAX(C47:C63)</f>
        <v>71.404522229999998</v>
      </c>
      <c r="E15" s="51">
        <f t="shared" si="1"/>
        <v>28.561808892000002</v>
      </c>
      <c r="F15" s="42" t="str">
        <f t="shared" si="12"/>
        <v>1</v>
      </c>
      <c r="G15" s="51">
        <f t="shared" si="2"/>
        <v>3.8258788989999957</v>
      </c>
      <c r="H15" s="42" t="str">
        <f t="shared" si="13"/>
        <v>0</v>
      </c>
      <c r="I15" s="51">
        <f t="shared" si="3"/>
        <v>4.8258788989999886</v>
      </c>
      <c r="J15" s="42" t="str">
        <f t="shared" si="14"/>
        <v>0</v>
      </c>
      <c r="K15" s="51">
        <f t="shared" si="4"/>
        <v>-53.976068595749979</v>
      </c>
      <c r="L15" s="42" t="str">
        <f t="shared" si="15"/>
        <v>0</v>
      </c>
      <c r="M15" s="51">
        <f t="shared" si="5"/>
        <v>164.62585057362855</v>
      </c>
      <c r="N15" s="42" t="str">
        <f t="shared" si="16"/>
        <v>0</v>
      </c>
      <c r="O15" s="58">
        <f t="shared" si="6"/>
        <v>28.561808892000002</v>
      </c>
      <c r="P15" s="59">
        <v>140</v>
      </c>
      <c r="R15" s="53" t="str">
        <f t="shared" si="17"/>
        <v>1</v>
      </c>
      <c r="S15" s="53">
        <f t="shared" si="7"/>
        <v>1</v>
      </c>
      <c r="T15" s="53" t="str">
        <f t="shared" si="18"/>
        <v>0</v>
      </c>
      <c r="U15" s="53">
        <f t="shared" si="8"/>
        <v>0</v>
      </c>
      <c r="V15" s="53" t="str">
        <f t="shared" si="19"/>
        <v>0</v>
      </c>
      <c r="W15" s="53">
        <f t="shared" si="9"/>
        <v>0</v>
      </c>
      <c r="X15" s="53" t="str">
        <f t="shared" si="20"/>
        <v>0</v>
      </c>
      <c r="Y15" s="53">
        <f t="shared" si="10"/>
        <v>0</v>
      </c>
      <c r="Z15" s="53" t="str">
        <f t="shared" si="21"/>
        <v>0</v>
      </c>
      <c r="AA15" s="53">
        <f t="shared" si="11"/>
        <v>0</v>
      </c>
      <c r="AB15" s="34"/>
      <c r="AC15" s="185"/>
      <c r="AD15" s="186"/>
      <c r="AE15" s="186"/>
      <c r="AF15" s="186"/>
      <c r="AG15" s="186"/>
      <c r="AH15" s="186"/>
      <c r="AI15" s="186"/>
      <c r="AJ15" s="186"/>
      <c r="AK15" s="186"/>
      <c r="AL15" s="186"/>
      <c r="AM15" s="187"/>
      <c r="AN15" s="34"/>
    </row>
    <row r="16" spans="1:40">
      <c r="A16" s="54">
        <v>44108</v>
      </c>
      <c r="B16" s="55">
        <f>Parâmetros!D5*0.04*47.9982</f>
        <v>63.415221840000001</v>
      </c>
      <c r="C16" s="56">
        <f t="shared" si="0"/>
        <v>56.090696519999995</v>
      </c>
      <c r="D16" s="57">
        <f t="shared" ref="D16" si="23">MAX(C64:C80)</f>
        <v>59.068984829999998</v>
      </c>
      <c r="E16" s="51">
        <f t="shared" si="1"/>
        <v>23.627593931999996</v>
      </c>
      <c r="F16" s="42" t="str">
        <f t="shared" si="12"/>
        <v>1</v>
      </c>
      <c r="G16" s="51">
        <f t="shared" si="2"/>
        <v>-12.210319721000005</v>
      </c>
      <c r="H16" s="42" t="str">
        <f t="shared" si="13"/>
        <v>0</v>
      </c>
      <c r="I16" s="51">
        <f t="shared" si="3"/>
        <v>-11.210319720999991</v>
      </c>
      <c r="J16" s="42" t="str">
        <f t="shared" si="14"/>
        <v>0</v>
      </c>
      <c r="K16" s="51">
        <f t="shared" si="4"/>
        <v>-78.338754960749981</v>
      </c>
      <c r="L16" s="42" t="str">
        <f t="shared" si="15"/>
        <v>0</v>
      </c>
      <c r="M16" s="51">
        <f t="shared" si="5"/>
        <v>161.13665570905715</v>
      </c>
      <c r="N16" s="42" t="str">
        <f t="shared" si="16"/>
        <v>0</v>
      </c>
      <c r="O16" s="58">
        <f t="shared" si="6"/>
        <v>23.627593931999996</v>
      </c>
      <c r="P16" s="59">
        <v>140</v>
      </c>
      <c r="R16" s="53" t="str">
        <f t="shared" si="17"/>
        <v>1</v>
      </c>
      <c r="S16" s="53">
        <f t="shared" si="7"/>
        <v>1</v>
      </c>
      <c r="T16" s="53" t="str">
        <f t="shared" si="18"/>
        <v>0</v>
      </c>
      <c r="U16" s="53">
        <f t="shared" si="8"/>
        <v>0</v>
      </c>
      <c r="V16" s="53" t="str">
        <f t="shared" si="19"/>
        <v>0</v>
      </c>
      <c r="W16" s="53">
        <f t="shared" si="9"/>
        <v>0</v>
      </c>
      <c r="X16" s="53" t="str">
        <f t="shared" si="20"/>
        <v>0</v>
      </c>
      <c r="Y16" s="53">
        <f t="shared" si="10"/>
        <v>0</v>
      </c>
      <c r="Z16" s="53" t="str">
        <f t="shared" si="21"/>
        <v>0</v>
      </c>
      <c r="AA16" s="53">
        <f t="shared" si="11"/>
        <v>0</v>
      </c>
      <c r="AB16" s="34"/>
      <c r="AC16" s="185"/>
      <c r="AD16" s="186"/>
      <c r="AE16" s="186"/>
      <c r="AF16" s="186"/>
      <c r="AG16" s="186"/>
      <c r="AH16" s="186"/>
      <c r="AI16" s="186"/>
      <c r="AJ16" s="186"/>
      <c r="AK16" s="186"/>
      <c r="AL16" s="186"/>
      <c r="AM16" s="187"/>
      <c r="AN16" s="34"/>
    </row>
    <row r="17" spans="1:40">
      <c r="A17" s="54">
        <v>44109</v>
      </c>
      <c r="B17" s="55">
        <f>Parâmetros!D6*0.04*47.9982</f>
        <v>62.013674399999985</v>
      </c>
      <c r="C17" s="56">
        <f t="shared" si="0"/>
        <v>57.098658719999996</v>
      </c>
      <c r="D17" s="57">
        <f t="shared" ref="D17" si="24">MAX(C81:C97)</f>
        <v>59.361773850000006</v>
      </c>
      <c r="E17" s="51">
        <f t="shared" si="1"/>
        <v>23.744709540000002</v>
      </c>
      <c r="F17" s="42" t="str">
        <f t="shared" si="12"/>
        <v>1</v>
      </c>
      <c r="G17" s="51">
        <f t="shared" si="2"/>
        <v>-11.829693994999992</v>
      </c>
      <c r="H17" s="42" t="str">
        <f t="shared" si="13"/>
        <v>0</v>
      </c>
      <c r="I17" s="51">
        <f t="shared" si="3"/>
        <v>-10.829693994999985</v>
      </c>
      <c r="J17" s="42" t="str">
        <f t="shared" si="14"/>
        <v>0</v>
      </c>
      <c r="K17" s="51">
        <f t="shared" si="4"/>
        <v>-77.760496646249976</v>
      </c>
      <c r="L17" s="42" t="str">
        <f t="shared" si="15"/>
        <v>0</v>
      </c>
      <c r="M17" s="51">
        <f t="shared" si="5"/>
        <v>161.2194731747143</v>
      </c>
      <c r="N17" s="42" t="str">
        <f t="shared" si="16"/>
        <v>0</v>
      </c>
      <c r="O17" s="58">
        <f t="shared" si="6"/>
        <v>23.744709540000002</v>
      </c>
      <c r="P17" s="59">
        <v>140</v>
      </c>
      <c r="R17" s="53" t="str">
        <f t="shared" si="17"/>
        <v>1</v>
      </c>
      <c r="S17" s="53">
        <f t="shared" si="7"/>
        <v>1</v>
      </c>
      <c r="T17" s="53" t="str">
        <f t="shared" si="18"/>
        <v>0</v>
      </c>
      <c r="U17" s="53">
        <f t="shared" si="8"/>
        <v>0</v>
      </c>
      <c r="V17" s="53" t="str">
        <f t="shared" si="19"/>
        <v>0</v>
      </c>
      <c r="W17" s="53">
        <f t="shared" si="9"/>
        <v>0</v>
      </c>
      <c r="X17" s="53" t="str">
        <f t="shared" si="20"/>
        <v>0</v>
      </c>
      <c r="Y17" s="53">
        <f t="shared" si="10"/>
        <v>0</v>
      </c>
      <c r="Z17" s="53" t="str">
        <f t="shared" si="21"/>
        <v>0</v>
      </c>
      <c r="AA17" s="53">
        <f t="shared" si="11"/>
        <v>0</v>
      </c>
      <c r="AB17" s="34"/>
      <c r="AC17" s="185"/>
      <c r="AD17" s="186"/>
      <c r="AE17" s="186"/>
      <c r="AF17" s="186"/>
      <c r="AG17" s="186"/>
      <c r="AH17" s="186"/>
      <c r="AI17" s="186"/>
      <c r="AJ17" s="186"/>
      <c r="AK17" s="186"/>
      <c r="AL17" s="186"/>
      <c r="AM17" s="187"/>
      <c r="AN17" s="34"/>
    </row>
    <row r="18" spans="1:40">
      <c r="A18" s="54">
        <v>44110</v>
      </c>
      <c r="B18" s="55">
        <f>Parâmetros!D7*0.04*47.9982</f>
        <v>54.948339359999999</v>
      </c>
      <c r="C18" s="56">
        <f t="shared" si="0"/>
        <v>58.317812999999994</v>
      </c>
      <c r="D18" s="57">
        <f t="shared" ref="D18" si="25">MAX(C98:C114)</f>
        <v>61.3896978</v>
      </c>
      <c r="E18" s="51">
        <f t="shared" si="1"/>
        <v>24.55587912</v>
      </c>
      <c r="F18" s="42" t="str">
        <f t="shared" si="12"/>
        <v>1</v>
      </c>
      <c r="G18" s="51">
        <f t="shared" si="2"/>
        <v>-9.193392860000003</v>
      </c>
      <c r="H18" s="42" t="str">
        <f t="shared" si="13"/>
        <v>0</v>
      </c>
      <c r="I18" s="51">
        <f t="shared" si="3"/>
        <v>-8.1933928600000172</v>
      </c>
      <c r="J18" s="42" t="str">
        <f t="shared" si="14"/>
        <v>0</v>
      </c>
      <c r="K18" s="51">
        <f t="shared" si="4"/>
        <v>-73.755346844999991</v>
      </c>
      <c r="L18" s="42" t="str">
        <f t="shared" si="15"/>
        <v>0</v>
      </c>
      <c r="M18" s="51">
        <f t="shared" si="5"/>
        <v>161.79308594914286</v>
      </c>
      <c r="N18" s="42" t="str">
        <f t="shared" si="16"/>
        <v>0</v>
      </c>
      <c r="O18" s="58">
        <f t="shared" si="6"/>
        <v>24.55587912</v>
      </c>
      <c r="P18" s="59">
        <v>140</v>
      </c>
      <c r="R18" s="53" t="str">
        <f t="shared" si="17"/>
        <v>1</v>
      </c>
      <c r="S18" s="53">
        <f t="shared" si="7"/>
        <v>1</v>
      </c>
      <c r="T18" s="53" t="str">
        <f t="shared" si="18"/>
        <v>0</v>
      </c>
      <c r="U18" s="53">
        <f t="shared" si="8"/>
        <v>0</v>
      </c>
      <c r="V18" s="53" t="str">
        <f t="shared" si="19"/>
        <v>0</v>
      </c>
      <c r="W18" s="53">
        <f t="shared" si="9"/>
        <v>0</v>
      </c>
      <c r="X18" s="53" t="str">
        <f t="shared" si="20"/>
        <v>0</v>
      </c>
      <c r="Y18" s="53">
        <f t="shared" si="10"/>
        <v>0</v>
      </c>
      <c r="Z18" s="53" t="str">
        <f t="shared" si="21"/>
        <v>0</v>
      </c>
      <c r="AA18" s="53">
        <f t="shared" si="11"/>
        <v>0</v>
      </c>
      <c r="AB18" s="34"/>
      <c r="AC18" s="185"/>
      <c r="AD18" s="186"/>
      <c r="AE18" s="186"/>
      <c r="AF18" s="186"/>
      <c r="AG18" s="186"/>
      <c r="AH18" s="186"/>
      <c r="AI18" s="186"/>
      <c r="AJ18" s="186"/>
      <c r="AK18" s="186"/>
      <c r="AL18" s="186"/>
      <c r="AM18" s="187"/>
      <c r="AN18" s="34"/>
    </row>
    <row r="19" spans="1:40" ht="15.75" thickBot="1">
      <c r="A19" s="54">
        <v>44111</v>
      </c>
      <c r="B19" s="55">
        <f>Parâmetros!D8*0.04*47.9982</f>
        <v>37.668987360000003</v>
      </c>
      <c r="C19" s="56">
        <f t="shared" si="0"/>
        <v>60.098546219999996</v>
      </c>
      <c r="D19" s="57">
        <f t="shared" ref="D19" si="26">MAX(C115:C131)</f>
        <v>48.778386981890996</v>
      </c>
      <c r="E19" s="51">
        <f t="shared" si="1"/>
        <v>19.5113547927564</v>
      </c>
      <c r="F19" s="42" t="str">
        <f t="shared" si="12"/>
        <v>1</v>
      </c>
      <c r="G19" s="51">
        <f t="shared" si="2"/>
        <v>-25.588096923541698</v>
      </c>
      <c r="H19" s="42" t="str">
        <f t="shared" si="13"/>
        <v>0</v>
      </c>
      <c r="I19" s="51">
        <f t="shared" si="3"/>
        <v>-24.588096923541698</v>
      </c>
      <c r="J19" s="42" t="str">
        <f t="shared" si="14"/>
        <v>0</v>
      </c>
      <c r="K19" s="51">
        <f t="shared" si="4"/>
        <v>-98.662685710765288</v>
      </c>
      <c r="L19" s="42" t="str">
        <f t="shared" si="15"/>
        <v>0</v>
      </c>
      <c r="M19" s="51">
        <f t="shared" si="5"/>
        <v>158.22588660344917</v>
      </c>
      <c r="N19" s="42" t="str">
        <f t="shared" si="16"/>
        <v>0</v>
      </c>
      <c r="O19" s="58">
        <f t="shared" si="6"/>
        <v>19.5113547927564</v>
      </c>
      <c r="P19" s="59">
        <v>140</v>
      </c>
      <c r="R19" s="53" t="str">
        <f t="shared" si="17"/>
        <v>1</v>
      </c>
      <c r="S19" s="53">
        <f t="shared" si="7"/>
        <v>1</v>
      </c>
      <c r="T19" s="53" t="str">
        <f t="shared" si="18"/>
        <v>0</v>
      </c>
      <c r="U19" s="53">
        <f t="shared" si="8"/>
        <v>0</v>
      </c>
      <c r="V19" s="53" t="str">
        <f t="shared" si="19"/>
        <v>0</v>
      </c>
      <c r="W19" s="53">
        <f t="shared" si="9"/>
        <v>0</v>
      </c>
      <c r="X19" s="53" t="str">
        <f t="shared" si="20"/>
        <v>0</v>
      </c>
      <c r="Y19" s="53">
        <f t="shared" si="10"/>
        <v>0</v>
      </c>
      <c r="Z19" s="53" t="str">
        <f t="shared" si="21"/>
        <v>0</v>
      </c>
      <c r="AA19" s="53">
        <f t="shared" si="11"/>
        <v>0</v>
      </c>
      <c r="AB19" s="34"/>
      <c r="AC19" s="188"/>
      <c r="AD19" s="189"/>
      <c r="AE19" s="189"/>
      <c r="AF19" s="189"/>
      <c r="AG19" s="189"/>
      <c r="AH19" s="189"/>
      <c r="AI19" s="189"/>
      <c r="AJ19" s="189"/>
      <c r="AK19" s="189"/>
      <c r="AL19" s="189"/>
      <c r="AM19" s="190"/>
      <c r="AN19" s="34"/>
    </row>
    <row r="20" spans="1:40" ht="15.75" thickBot="1">
      <c r="A20" s="54">
        <v>44112</v>
      </c>
      <c r="B20" s="55">
        <f>Parâmetros!D9*0.04*47.9982</f>
        <v>44.734322399999996</v>
      </c>
      <c r="C20" s="56">
        <f t="shared" si="0"/>
        <v>63.528017609999992</v>
      </c>
      <c r="D20" s="57">
        <f t="shared" ref="D20" si="27">MAX(C132:C148)</f>
        <v>42.68719917</v>
      </c>
      <c r="E20" s="51">
        <f t="shared" si="1"/>
        <v>17.074879668000001</v>
      </c>
      <c r="F20" s="42" t="str">
        <f t="shared" si="12"/>
        <v>1</v>
      </c>
      <c r="G20" s="51">
        <f t="shared" si="2"/>
        <v>-33.506641079000005</v>
      </c>
      <c r="H20" s="42" t="str">
        <f t="shared" si="13"/>
        <v>0</v>
      </c>
      <c r="I20" s="51">
        <f t="shared" si="3"/>
        <v>-32.506641078999991</v>
      </c>
      <c r="J20" s="42" t="str">
        <f t="shared" si="14"/>
        <v>0</v>
      </c>
      <c r="K20" s="51">
        <f t="shared" si="4"/>
        <v>-110.69278163925</v>
      </c>
      <c r="L20" s="42" t="str">
        <f t="shared" si="15"/>
        <v>0</v>
      </c>
      <c r="M20" s="51">
        <f t="shared" si="5"/>
        <v>156.50295062237143</v>
      </c>
      <c r="N20" s="42" t="str">
        <f t="shared" si="16"/>
        <v>0</v>
      </c>
      <c r="O20" s="58">
        <f t="shared" si="6"/>
        <v>17.074879668000001</v>
      </c>
      <c r="P20" s="59">
        <v>140</v>
      </c>
      <c r="R20" s="53" t="str">
        <f t="shared" si="17"/>
        <v>1</v>
      </c>
      <c r="S20" s="53">
        <f t="shared" si="7"/>
        <v>1</v>
      </c>
      <c r="T20" s="53" t="str">
        <f t="shared" si="18"/>
        <v>0</v>
      </c>
      <c r="U20" s="53">
        <f t="shared" si="8"/>
        <v>0</v>
      </c>
      <c r="V20" s="53" t="str">
        <f t="shared" si="19"/>
        <v>0</v>
      </c>
      <c r="W20" s="53">
        <f t="shared" si="9"/>
        <v>0</v>
      </c>
      <c r="X20" s="53" t="str">
        <f t="shared" si="20"/>
        <v>0</v>
      </c>
      <c r="Y20" s="53">
        <f t="shared" si="10"/>
        <v>0</v>
      </c>
      <c r="Z20" s="53" t="str">
        <f t="shared" si="21"/>
        <v>0</v>
      </c>
      <c r="AA20" s="53">
        <f t="shared" si="11"/>
        <v>0</v>
      </c>
      <c r="AB20" s="34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34"/>
    </row>
    <row r="21" spans="1:40" ht="15.75" customHeight="1" thickBot="1">
      <c r="A21" s="54">
        <v>44113</v>
      </c>
      <c r="B21" s="55">
        <f>Parâmetros!D10*0.04*47.9982</f>
        <v>57.501843599999994</v>
      </c>
      <c r="C21" s="56">
        <f t="shared" si="0"/>
        <v>66.134319869999985</v>
      </c>
      <c r="D21" s="57">
        <f t="shared" ref="D21" si="28">MAX(C149:C165)</f>
        <v>42.557604029999993</v>
      </c>
      <c r="E21" s="51">
        <f t="shared" si="1"/>
        <v>17.023041612</v>
      </c>
      <c r="F21" s="42" t="str">
        <f t="shared" si="12"/>
        <v>1</v>
      </c>
      <c r="G21" s="51">
        <f t="shared" si="2"/>
        <v>-33.675114761000003</v>
      </c>
      <c r="H21" s="42" t="str">
        <f t="shared" si="13"/>
        <v>0</v>
      </c>
      <c r="I21" s="51">
        <f t="shared" si="3"/>
        <v>-32.675114761000003</v>
      </c>
      <c r="J21" s="42" t="str">
        <f t="shared" si="14"/>
        <v>0</v>
      </c>
      <c r="K21" s="51">
        <f t="shared" si="4"/>
        <v>-110.94873204075</v>
      </c>
      <c r="L21" s="42" t="str">
        <f t="shared" si="15"/>
        <v>0</v>
      </c>
      <c r="M21" s="51">
        <f t="shared" si="5"/>
        <v>156.46629371134287</v>
      </c>
      <c r="N21" s="42" t="str">
        <f t="shared" si="16"/>
        <v>0</v>
      </c>
      <c r="O21" s="58">
        <f t="shared" si="6"/>
        <v>17.023041612</v>
      </c>
      <c r="P21" s="59">
        <v>140</v>
      </c>
      <c r="R21" s="53" t="str">
        <f t="shared" si="17"/>
        <v>1</v>
      </c>
      <c r="S21" s="53">
        <f t="shared" si="7"/>
        <v>1</v>
      </c>
      <c r="T21" s="53" t="str">
        <f t="shared" si="18"/>
        <v>0</v>
      </c>
      <c r="U21" s="53">
        <f t="shared" si="8"/>
        <v>0</v>
      </c>
      <c r="V21" s="53" t="str">
        <f t="shared" si="19"/>
        <v>0</v>
      </c>
      <c r="W21" s="53">
        <f t="shared" si="9"/>
        <v>0</v>
      </c>
      <c r="X21" s="53" t="str">
        <f t="shared" si="20"/>
        <v>0</v>
      </c>
      <c r="Y21" s="53">
        <f t="shared" si="10"/>
        <v>0</v>
      </c>
      <c r="Z21" s="53" t="str">
        <f t="shared" si="21"/>
        <v>0</v>
      </c>
      <c r="AA21" s="53">
        <f t="shared" si="11"/>
        <v>0</v>
      </c>
      <c r="AB21" s="34"/>
      <c r="AC21" s="191" t="s">
        <v>80</v>
      </c>
      <c r="AD21" s="192"/>
      <c r="AE21" s="192"/>
      <c r="AF21" s="192"/>
      <c r="AG21" s="192"/>
      <c r="AH21" s="192"/>
      <c r="AI21" s="192"/>
      <c r="AJ21" s="192"/>
      <c r="AK21" s="192"/>
      <c r="AL21" s="192"/>
      <c r="AM21" s="193"/>
      <c r="AN21" s="34"/>
    </row>
    <row r="22" spans="1:40">
      <c r="A22" s="54">
        <v>44114</v>
      </c>
      <c r="B22" s="55">
        <f>Parâmetros!D11*0.04*47.9982</f>
        <v>60.247340639999997</v>
      </c>
      <c r="C22" s="56">
        <f t="shared" si="0"/>
        <v>67.341474599999998</v>
      </c>
      <c r="D22" s="57">
        <f t="shared" ref="D22" si="29">MAX(C166:C182)</f>
        <v>41.470444799999996</v>
      </c>
      <c r="E22" s="51">
        <f t="shared" si="1"/>
        <v>16.58817792</v>
      </c>
      <c r="F22" s="42" t="str">
        <f t="shared" si="12"/>
        <v>1</v>
      </c>
      <c r="G22" s="51">
        <f t="shared" si="2"/>
        <v>-35.088421760000003</v>
      </c>
      <c r="H22" s="42" t="str">
        <f t="shared" si="13"/>
        <v>0</v>
      </c>
      <c r="I22" s="51">
        <f t="shared" si="3"/>
        <v>-34.088421760000017</v>
      </c>
      <c r="J22" s="42" t="str">
        <f t="shared" si="14"/>
        <v>0</v>
      </c>
      <c r="K22" s="51">
        <f t="shared" si="4"/>
        <v>-113.09587152</v>
      </c>
      <c r="L22" s="42" t="str">
        <f t="shared" si="15"/>
        <v>0</v>
      </c>
      <c r="M22" s="51">
        <f t="shared" si="5"/>
        <v>156.15878295771429</v>
      </c>
      <c r="N22" s="42" t="str">
        <f t="shared" si="16"/>
        <v>0</v>
      </c>
      <c r="O22" s="58">
        <f t="shared" si="6"/>
        <v>16.58817792</v>
      </c>
      <c r="P22" s="59">
        <v>140</v>
      </c>
      <c r="R22" s="53" t="str">
        <f t="shared" si="17"/>
        <v>1</v>
      </c>
      <c r="S22" s="53">
        <f t="shared" si="7"/>
        <v>1</v>
      </c>
      <c r="T22" s="53" t="str">
        <f t="shared" si="18"/>
        <v>0</v>
      </c>
      <c r="U22" s="53">
        <f t="shared" si="8"/>
        <v>0</v>
      </c>
      <c r="V22" s="53" t="str">
        <f t="shared" si="19"/>
        <v>0</v>
      </c>
      <c r="W22" s="53">
        <f t="shared" si="9"/>
        <v>0</v>
      </c>
      <c r="X22" s="53" t="str">
        <f t="shared" si="20"/>
        <v>0</v>
      </c>
      <c r="Y22" s="53">
        <f t="shared" si="10"/>
        <v>0</v>
      </c>
      <c r="Z22" s="53" t="str">
        <f t="shared" si="21"/>
        <v>0</v>
      </c>
      <c r="AA22" s="53">
        <f t="shared" si="11"/>
        <v>0</v>
      </c>
      <c r="AB22" s="34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34"/>
    </row>
    <row r="23" spans="1:40">
      <c r="A23" s="54">
        <v>44115</v>
      </c>
      <c r="B23" s="55">
        <f>Parâmetros!D12*0.04*47.9982</f>
        <v>68.195842560000003</v>
      </c>
      <c r="C23" s="56">
        <f t="shared" si="0"/>
        <v>67.68946154999999</v>
      </c>
      <c r="D23" s="57">
        <f t="shared" ref="D23" si="30">MAX(C183:C199)</f>
        <v>47.495740442940004</v>
      </c>
      <c r="E23" s="51">
        <f t="shared" si="1"/>
        <v>18.998296177176002</v>
      </c>
      <c r="F23" s="42" t="str">
        <f t="shared" si="12"/>
        <v>1</v>
      </c>
      <c r="G23" s="51">
        <f t="shared" si="2"/>
        <v>-27.255537424178002</v>
      </c>
      <c r="H23" s="42" t="str">
        <f t="shared" si="13"/>
        <v>0</v>
      </c>
      <c r="I23" s="51">
        <f t="shared" si="3"/>
        <v>-26.255537424177987</v>
      </c>
      <c r="J23" s="42" t="str">
        <f t="shared" si="14"/>
        <v>0</v>
      </c>
      <c r="K23" s="51">
        <f t="shared" si="4"/>
        <v>-101.1959126251935</v>
      </c>
      <c r="L23" s="42" t="str">
        <f t="shared" si="15"/>
        <v>0</v>
      </c>
      <c r="M23" s="51">
        <f t="shared" si="5"/>
        <v>157.86308086814589</v>
      </c>
      <c r="N23" s="42" t="str">
        <f t="shared" si="16"/>
        <v>0</v>
      </c>
      <c r="O23" s="58">
        <f t="shared" si="6"/>
        <v>18.998296177176002</v>
      </c>
      <c r="P23" s="59">
        <v>140</v>
      </c>
      <c r="R23" s="53" t="str">
        <f t="shared" si="17"/>
        <v>1</v>
      </c>
      <c r="S23" s="53">
        <f t="shared" si="7"/>
        <v>1</v>
      </c>
      <c r="T23" s="53" t="str">
        <f t="shared" si="18"/>
        <v>0</v>
      </c>
      <c r="U23" s="53">
        <f t="shared" si="8"/>
        <v>0</v>
      </c>
      <c r="V23" s="53" t="str">
        <f t="shared" si="19"/>
        <v>0</v>
      </c>
      <c r="W23" s="53">
        <f t="shared" si="9"/>
        <v>0</v>
      </c>
      <c r="X23" s="53" t="str">
        <f t="shared" si="20"/>
        <v>0</v>
      </c>
      <c r="Y23" s="53">
        <f t="shared" si="10"/>
        <v>0</v>
      </c>
      <c r="Z23" s="53" t="str">
        <f t="shared" si="21"/>
        <v>0</v>
      </c>
      <c r="AA23" s="53">
        <f t="shared" si="11"/>
        <v>0</v>
      </c>
      <c r="AB23" s="34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34"/>
    </row>
    <row r="24" spans="1:40">
      <c r="A24" s="54">
        <v>44116</v>
      </c>
      <c r="B24" s="55">
        <f>Parâmetros!D13*0.04*47.9982</f>
        <v>71.478919439999984</v>
      </c>
      <c r="C24" s="56">
        <f t="shared" si="0"/>
        <v>66.443908260000001</v>
      </c>
      <c r="D24" s="57">
        <f t="shared" ref="D24" si="31">MAX(C200:C216)</f>
        <v>47.232014093049003</v>
      </c>
      <c r="E24" s="51">
        <f t="shared" si="1"/>
        <v>18.892805637219602</v>
      </c>
      <c r="F24" s="42" t="str">
        <f t="shared" si="12"/>
        <v>1</v>
      </c>
      <c r="G24" s="51">
        <f t="shared" si="2"/>
        <v>-27.598381679036294</v>
      </c>
      <c r="H24" s="42" t="str">
        <f t="shared" si="13"/>
        <v>0</v>
      </c>
      <c r="I24" s="51">
        <f t="shared" si="3"/>
        <v>-26.598381679036308</v>
      </c>
      <c r="J24" s="42" t="str">
        <f t="shared" si="14"/>
        <v>0</v>
      </c>
      <c r="K24" s="51">
        <f t="shared" si="4"/>
        <v>-101.71677216622822</v>
      </c>
      <c r="L24" s="42" t="str">
        <f t="shared" si="15"/>
        <v>0</v>
      </c>
      <c r="M24" s="51">
        <f t="shared" si="5"/>
        <v>157.78848398631959</v>
      </c>
      <c r="N24" s="42" t="str">
        <f t="shared" si="16"/>
        <v>0</v>
      </c>
      <c r="O24" s="58">
        <f t="shared" si="6"/>
        <v>18.892805637219602</v>
      </c>
      <c r="P24" s="59">
        <v>140</v>
      </c>
      <c r="R24" s="53" t="str">
        <f t="shared" si="17"/>
        <v>1</v>
      </c>
      <c r="S24" s="53">
        <f t="shared" si="7"/>
        <v>1</v>
      </c>
      <c r="T24" s="53" t="str">
        <f t="shared" si="18"/>
        <v>0</v>
      </c>
      <c r="U24" s="53">
        <f t="shared" si="8"/>
        <v>0</v>
      </c>
      <c r="V24" s="53" t="str">
        <f t="shared" si="19"/>
        <v>0</v>
      </c>
      <c r="W24" s="53">
        <f t="shared" si="9"/>
        <v>0</v>
      </c>
      <c r="X24" s="53" t="str">
        <f t="shared" si="20"/>
        <v>0</v>
      </c>
      <c r="Y24" s="53">
        <f t="shared" si="10"/>
        <v>0</v>
      </c>
      <c r="Z24" s="53" t="str">
        <f t="shared" si="21"/>
        <v>0</v>
      </c>
      <c r="AA24" s="53">
        <f t="shared" si="11"/>
        <v>0</v>
      </c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>
      <c r="A25" s="54">
        <v>44117</v>
      </c>
      <c r="B25" s="55">
        <f>Parâmetros!D14*0.04*47.9982</f>
        <v>71.766908639999997</v>
      </c>
      <c r="C25" s="56">
        <f t="shared" si="0"/>
        <v>63.578415719999988</v>
      </c>
      <c r="D25" s="57">
        <f t="shared" ref="D25" si="32">MAX(C217:C233)</f>
        <v>59.691782114226001</v>
      </c>
      <c r="E25" s="51">
        <f t="shared" si="1"/>
        <v>23.876712845690399</v>
      </c>
      <c r="F25" s="42" t="str">
        <f t="shared" si="12"/>
        <v>1</v>
      </c>
      <c r="G25" s="51">
        <f t="shared" si="2"/>
        <v>-11.400683251506202</v>
      </c>
      <c r="H25" s="42" t="str">
        <f t="shared" si="13"/>
        <v>0</v>
      </c>
      <c r="I25" s="51">
        <f t="shared" si="3"/>
        <v>-10.400683251506194</v>
      </c>
      <c r="J25" s="42" t="str">
        <f t="shared" si="14"/>
        <v>0</v>
      </c>
      <c r="K25" s="51">
        <f t="shared" si="4"/>
        <v>-77.108730324403666</v>
      </c>
      <c r="L25" s="42" t="str">
        <f t="shared" si="15"/>
        <v>0</v>
      </c>
      <c r="M25" s="51">
        <f t="shared" si="5"/>
        <v>161.31281836945249</v>
      </c>
      <c r="N25" s="42" t="str">
        <f t="shared" si="16"/>
        <v>0</v>
      </c>
      <c r="O25" s="58">
        <f t="shared" si="6"/>
        <v>23.876712845690399</v>
      </c>
      <c r="P25" s="59">
        <v>140</v>
      </c>
      <c r="R25" s="53" t="str">
        <f t="shared" si="17"/>
        <v>1</v>
      </c>
      <c r="S25" s="53">
        <f t="shared" si="7"/>
        <v>1</v>
      </c>
      <c r="T25" s="53" t="str">
        <f t="shared" si="18"/>
        <v>0</v>
      </c>
      <c r="U25" s="53">
        <f t="shared" si="8"/>
        <v>0</v>
      </c>
      <c r="V25" s="53" t="str">
        <f t="shared" si="19"/>
        <v>0</v>
      </c>
      <c r="W25" s="53">
        <f t="shared" si="9"/>
        <v>0</v>
      </c>
      <c r="X25" s="53" t="str">
        <f t="shared" si="20"/>
        <v>0</v>
      </c>
      <c r="Y25" s="53">
        <f t="shared" si="10"/>
        <v>0</v>
      </c>
      <c r="Z25" s="53" t="str">
        <f t="shared" si="21"/>
        <v>0</v>
      </c>
      <c r="AA25" s="53">
        <f t="shared" si="11"/>
        <v>0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>
      <c r="A26" s="54">
        <v>44118</v>
      </c>
      <c r="B26" s="55">
        <f>Parâmetros!D15*0.04*47.9982</f>
        <v>69.194205119999992</v>
      </c>
      <c r="C26" s="56">
        <f t="shared" si="0"/>
        <v>60.338537219999985</v>
      </c>
      <c r="D26" s="57">
        <f t="shared" ref="D26" si="33">MAX(C234:C250)</f>
        <v>55.874704620000003</v>
      </c>
      <c r="E26" s="51">
        <f t="shared" si="1"/>
        <v>22.349881848000003</v>
      </c>
      <c r="F26" s="42" t="str">
        <f t="shared" si="12"/>
        <v>1</v>
      </c>
      <c r="G26" s="51">
        <f t="shared" si="2"/>
        <v>-16.362883993999993</v>
      </c>
      <c r="H26" s="42" t="str">
        <f t="shared" si="13"/>
        <v>0</v>
      </c>
      <c r="I26" s="51">
        <f t="shared" si="3"/>
        <v>-15.362883994000001</v>
      </c>
      <c r="J26" s="42" t="str">
        <f t="shared" si="14"/>
        <v>0</v>
      </c>
      <c r="K26" s="51">
        <f t="shared" si="4"/>
        <v>-84.64745837549998</v>
      </c>
      <c r="L26" s="42" t="str">
        <f t="shared" si="15"/>
        <v>0</v>
      </c>
      <c r="M26" s="51">
        <f t="shared" si="5"/>
        <v>160.23313073537142</v>
      </c>
      <c r="N26" s="42" t="str">
        <f t="shared" si="16"/>
        <v>0</v>
      </c>
      <c r="O26" s="58">
        <f t="shared" si="6"/>
        <v>22.349881848000003</v>
      </c>
      <c r="P26" s="59">
        <v>140</v>
      </c>
      <c r="R26" s="53" t="str">
        <f t="shared" si="17"/>
        <v>1</v>
      </c>
      <c r="S26" s="53">
        <f t="shared" si="7"/>
        <v>1</v>
      </c>
      <c r="T26" s="53" t="str">
        <f t="shared" si="18"/>
        <v>0</v>
      </c>
      <c r="U26" s="53">
        <f t="shared" si="8"/>
        <v>0</v>
      </c>
      <c r="V26" s="53" t="str">
        <f t="shared" si="19"/>
        <v>0</v>
      </c>
      <c r="W26" s="53">
        <f t="shared" si="9"/>
        <v>0</v>
      </c>
      <c r="X26" s="53" t="str">
        <f t="shared" si="20"/>
        <v>0</v>
      </c>
      <c r="Y26" s="53">
        <f t="shared" si="10"/>
        <v>0</v>
      </c>
      <c r="Z26" s="53" t="str">
        <f t="shared" si="21"/>
        <v>0</v>
      </c>
      <c r="AA26" s="53">
        <f t="shared" si="11"/>
        <v>0</v>
      </c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>
      <c r="A27" s="54">
        <v>44119</v>
      </c>
      <c r="B27" s="55">
        <f>Parâmetros!D16*0.04*47.9982</f>
        <v>65.104758479999987</v>
      </c>
      <c r="C27" s="56">
        <f t="shared" si="0"/>
        <v>57.883429289999988</v>
      </c>
      <c r="D27" s="57">
        <f t="shared" ref="D27" si="34">MAX(C251:C267)</f>
        <v>51.689261579999993</v>
      </c>
      <c r="E27" s="51">
        <f t="shared" si="1"/>
        <v>20.675704631999995</v>
      </c>
      <c r="F27" s="42" t="str">
        <f t="shared" si="12"/>
        <v>1</v>
      </c>
      <c r="G27" s="51">
        <f t="shared" si="2"/>
        <v>-21.803959946000013</v>
      </c>
      <c r="H27" s="42" t="str">
        <f t="shared" si="13"/>
        <v>0</v>
      </c>
      <c r="I27" s="51">
        <f t="shared" si="3"/>
        <v>-20.803959946000006</v>
      </c>
      <c r="J27" s="42" t="str">
        <f t="shared" si="14"/>
        <v>0</v>
      </c>
      <c r="K27" s="51">
        <f t="shared" si="4"/>
        <v>-92.913708379500008</v>
      </c>
      <c r="L27" s="42" t="str">
        <f t="shared" si="15"/>
        <v>0</v>
      </c>
      <c r="M27" s="51">
        <f t="shared" si="5"/>
        <v>159.0492482754857</v>
      </c>
      <c r="N27" s="42" t="str">
        <f t="shared" si="16"/>
        <v>0</v>
      </c>
      <c r="O27" s="58">
        <f t="shared" si="6"/>
        <v>20.675704631999995</v>
      </c>
      <c r="P27" s="59">
        <v>140</v>
      </c>
      <c r="R27" s="53" t="str">
        <f t="shared" si="17"/>
        <v>1</v>
      </c>
      <c r="S27" s="53">
        <f t="shared" si="7"/>
        <v>1</v>
      </c>
      <c r="T27" s="53" t="str">
        <f t="shared" si="18"/>
        <v>0</v>
      </c>
      <c r="U27" s="53">
        <f t="shared" si="8"/>
        <v>0</v>
      </c>
      <c r="V27" s="53" t="str">
        <f t="shared" si="19"/>
        <v>0</v>
      </c>
      <c r="W27" s="53">
        <f t="shared" si="9"/>
        <v>0</v>
      </c>
      <c r="X27" s="53" t="str">
        <f t="shared" si="20"/>
        <v>0</v>
      </c>
      <c r="Y27" s="53">
        <f t="shared" si="10"/>
        <v>0</v>
      </c>
      <c r="Z27" s="53" t="str">
        <f t="shared" si="21"/>
        <v>0</v>
      </c>
      <c r="AA27" s="53">
        <f t="shared" si="11"/>
        <v>0</v>
      </c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</row>
    <row r="28" spans="1:40">
      <c r="A28" s="54">
        <v>44120</v>
      </c>
      <c r="B28" s="55">
        <f>Parâmetros!D17*0.04*47.9982</f>
        <v>65.584740479999994</v>
      </c>
      <c r="C28" s="56">
        <f t="shared" si="0"/>
        <v>56.037898499999997</v>
      </c>
      <c r="D28" s="57">
        <f t="shared" ref="D28" si="35">MAX(C268:C284)</f>
        <v>53.774783370000009</v>
      </c>
      <c r="E28" s="51">
        <f t="shared" si="1"/>
        <v>21.509913348000005</v>
      </c>
      <c r="F28" s="42" t="str">
        <f t="shared" si="12"/>
        <v>1</v>
      </c>
      <c r="G28" s="51">
        <f t="shared" si="2"/>
        <v>-19.092781618999986</v>
      </c>
      <c r="H28" s="42" t="str">
        <f t="shared" si="13"/>
        <v>0</v>
      </c>
      <c r="I28" s="51">
        <f t="shared" si="3"/>
        <v>-18.092781618999993</v>
      </c>
      <c r="J28" s="42" t="str">
        <f t="shared" si="14"/>
        <v>0</v>
      </c>
      <c r="K28" s="51">
        <f t="shared" si="4"/>
        <v>-88.794802844249972</v>
      </c>
      <c r="L28" s="42" t="str">
        <f t="shared" si="15"/>
        <v>0</v>
      </c>
      <c r="M28" s="51">
        <f t="shared" si="5"/>
        <v>159.63915301037144</v>
      </c>
      <c r="N28" s="42" t="str">
        <f t="shared" si="16"/>
        <v>0</v>
      </c>
      <c r="O28" s="58">
        <f t="shared" si="6"/>
        <v>21.509913348000005</v>
      </c>
      <c r="P28" s="59">
        <v>140</v>
      </c>
      <c r="R28" s="53" t="str">
        <f t="shared" si="17"/>
        <v>1</v>
      </c>
      <c r="S28" s="53">
        <f t="shared" si="7"/>
        <v>1</v>
      </c>
      <c r="T28" s="53" t="str">
        <f t="shared" si="18"/>
        <v>0</v>
      </c>
      <c r="U28" s="53">
        <f t="shared" si="8"/>
        <v>0</v>
      </c>
      <c r="V28" s="53" t="str">
        <f t="shared" si="19"/>
        <v>0</v>
      </c>
      <c r="W28" s="53">
        <f t="shared" si="9"/>
        <v>0</v>
      </c>
      <c r="X28" s="53" t="str">
        <f t="shared" si="20"/>
        <v>0</v>
      </c>
      <c r="Y28" s="53">
        <f t="shared" si="10"/>
        <v>0</v>
      </c>
      <c r="Z28" s="53" t="str">
        <f t="shared" si="21"/>
        <v>0</v>
      </c>
      <c r="AA28" s="53">
        <f t="shared" si="11"/>
        <v>0</v>
      </c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</row>
    <row r="29" spans="1:40">
      <c r="A29" s="54">
        <v>44121</v>
      </c>
      <c r="B29" s="55">
        <f>Parâmetros!D18*0.04*47.9982</f>
        <v>67.159081439999994</v>
      </c>
      <c r="C29" s="56">
        <f t="shared" si="0"/>
        <v>54.633951150000001</v>
      </c>
      <c r="D29" s="57">
        <f t="shared" ref="D29" si="36">MAX(C285:C301)</f>
        <v>55.118732969999996</v>
      </c>
      <c r="E29" s="51">
        <f t="shared" si="1"/>
        <v>22.047493187999997</v>
      </c>
      <c r="F29" s="42" t="str">
        <f t="shared" si="12"/>
        <v>1</v>
      </c>
      <c r="G29" s="51">
        <f t="shared" si="2"/>
        <v>-17.345647139000008</v>
      </c>
      <c r="H29" s="42" t="str">
        <f t="shared" si="13"/>
        <v>0</v>
      </c>
      <c r="I29" s="51">
        <f t="shared" si="3"/>
        <v>-16.345647138999993</v>
      </c>
      <c r="J29" s="42" t="str">
        <f t="shared" si="14"/>
        <v>0</v>
      </c>
      <c r="K29" s="51">
        <f t="shared" si="4"/>
        <v>-86.140502384250027</v>
      </c>
      <c r="L29" s="42" t="str">
        <f t="shared" si="15"/>
        <v>0</v>
      </c>
      <c r="M29" s="51">
        <f t="shared" si="5"/>
        <v>160.01929875437142</v>
      </c>
      <c r="N29" s="42" t="str">
        <f t="shared" si="16"/>
        <v>0</v>
      </c>
      <c r="O29" s="58">
        <f t="shared" si="6"/>
        <v>22.047493187999997</v>
      </c>
      <c r="P29" s="59">
        <v>140</v>
      </c>
      <c r="R29" s="53" t="str">
        <f t="shared" si="17"/>
        <v>1</v>
      </c>
      <c r="S29" s="53">
        <f t="shared" si="7"/>
        <v>1</v>
      </c>
      <c r="T29" s="53" t="str">
        <f t="shared" si="18"/>
        <v>0</v>
      </c>
      <c r="U29" s="53">
        <f t="shared" si="8"/>
        <v>0</v>
      </c>
      <c r="V29" s="53" t="str">
        <f t="shared" si="19"/>
        <v>0</v>
      </c>
      <c r="W29" s="53">
        <f t="shared" si="9"/>
        <v>0</v>
      </c>
      <c r="X29" s="53" t="str">
        <f t="shared" si="20"/>
        <v>0</v>
      </c>
      <c r="Y29" s="53">
        <f t="shared" si="10"/>
        <v>0</v>
      </c>
      <c r="Z29" s="53" t="str">
        <f t="shared" si="21"/>
        <v>0</v>
      </c>
      <c r="AA29" s="53">
        <f t="shared" si="11"/>
        <v>0</v>
      </c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</row>
    <row r="30" spans="1:40">
      <c r="A30" s="54">
        <v>44122</v>
      </c>
      <c r="B30" s="55">
        <f>Parâmetros!D19*0.04*47.9982</f>
        <v>63.031236239999991</v>
      </c>
      <c r="C30" s="56">
        <f t="shared" ref="C30:C46" si="37">AVERAGE(B37:B44)</f>
        <v>54.223566539999993</v>
      </c>
      <c r="D30" s="57">
        <f t="shared" ref="D30" si="38">MAX(C302:C318)</f>
        <v>66.698298720000011</v>
      </c>
      <c r="E30" s="51">
        <f t="shared" si="1"/>
        <v>26.679319488000004</v>
      </c>
      <c r="F30" s="42" t="str">
        <f t="shared" si="12"/>
        <v>1</v>
      </c>
      <c r="G30" s="51">
        <f t="shared" si="2"/>
        <v>-2.2922116639999857</v>
      </c>
      <c r="H30" s="42" t="str">
        <f t="shared" si="13"/>
        <v>0</v>
      </c>
      <c r="I30" s="51">
        <f t="shared" si="3"/>
        <v>-1.2922116639999928</v>
      </c>
      <c r="J30" s="42" t="str">
        <f t="shared" si="14"/>
        <v>0</v>
      </c>
      <c r="K30" s="51">
        <f t="shared" si="4"/>
        <v>-63.270860027999987</v>
      </c>
      <c r="L30" s="42" t="str">
        <f t="shared" si="15"/>
        <v>0</v>
      </c>
      <c r="M30" s="51">
        <f t="shared" si="5"/>
        <v>163.29466163794285</v>
      </c>
      <c r="N30" s="42" t="str">
        <f t="shared" si="16"/>
        <v>0</v>
      </c>
      <c r="O30" s="58">
        <f t="shared" si="6"/>
        <v>26.679319488000004</v>
      </c>
      <c r="P30" s="59">
        <v>140</v>
      </c>
      <c r="R30" s="53" t="str">
        <f t="shared" si="17"/>
        <v>1</v>
      </c>
      <c r="S30" s="53">
        <f t="shared" si="7"/>
        <v>1</v>
      </c>
      <c r="T30" s="53" t="str">
        <f t="shared" si="18"/>
        <v>0</v>
      </c>
      <c r="U30" s="53">
        <f t="shared" si="8"/>
        <v>0</v>
      </c>
      <c r="V30" s="53" t="str">
        <f t="shared" si="19"/>
        <v>0</v>
      </c>
      <c r="W30" s="53">
        <f t="shared" si="9"/>
        <v>0</v>
      </c>
      <c r="X30" s="53" t="str">
        <f t="shared" si="20"/>
        <v>0</v>
      </c>
      <c r="Y30" s="53">
        <f t="shared" si="10"/>
        <v>0</v>
      </c>
      <c r="Z30" s="53" t="str">
        <f t="shared" si="21"/>
        <v>0</v>
      </c>
      <c r="AA30" s="53">
        <f t="shared" si="11"/>
        <v>0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>
      <c r="A31" s="54">
        <v>44123</v>
      </c>
      <c r="B31" s="55">
        <f>Parâmetros!D20*0.04*47.9982</f>
        <v>58.231416240000001</v>
      </c>
      <c r="C31" s="56">
        <f t="shared" si="37"/>
        <v>53.717185529999995</v>
      </c>
      <c r="D31" s="57">
        <f t="shared" ref="D31" si="39">MAX(C319:C335)</f>
        <v>63.324025259999992</v>
      </c>
      <c r="E31" s="51">
        <f t="shared" si="1"/>
        <v>25.329610103999997</v>
      </c>
      <c r="F31" s="42" t="str">
        <f t="shared" si="12"/>
        <v>1</v>
      </c>
      <c r="G31" s="51">
        <f t="shared" si="2"/>
        <v>-6.6787671620000069</v>
      </c>
      <c r="H31" s="42" t="str">
        <f t="shared" si="13"/>
        <v>0</v>
      </c>
      <c r="I31" s="51">
        <f t="shared" si="3"/>
        <v>-5.678767162000014</v>
      </c>
      <c r="J31" s="42" t="str">
        <f t="shared" si="14"/>
        <v>0</v>
      </c>
      <c r="K31" s="51">
        <f t="shared" si="4"/>
        <v>-69.935050111500004</v>
      </c>
      <c r="L31" s="42" t="str">
        <f t="shared" si="15"/>
        <v>0</v>
      </c>
      <c r="M31" s="51">
        <f t="shared" si="5"/>
        <v>162.34022428782856</v>
      </c>
      <c r="N31" s="42" t="str">
        <f t="shared" si="16"/>
        <v>0</v>
      </c>
      <c r="O31" s="58">
        <f t="shared" si="6"/>
        <v>25.329610103999997</v>
      </c>
      <c r="P31" s="59">
        <v>140</v>
      </c>
      <c r="R31" s="53" t="str">
        <f t="shared" si="17"/>
        <v>1</v>
      </c>
      <c r="S31" s="53">
        <f t="shared" si="7"/>
        <v>1</v>
      </c>
      <c r="T31" s="53" t="str">
        <f t="shared" si="18"/>
        <v>0</v>
      </c>
      <c r="U31" s="53">
        <f t="shared" si="8"/>
        <v>0</v>
      </c>
      <c r="V31" s="53" t="str">
        <f t="shared" si="19"/>
        <v>0</v>
      </c>
      <c r="W31" s="53">
        <f t="shared" si="9"/>
        <v>0</v>
      </c>
      <c r="X31" s="53" t="str">
        <f t="shared" si="20"/>
        <v>0</v>
      </c>
      <c r="Y31" s="53">
        <f t="shared" si="10"/>
        <v>0</v>
      </c>
      <c r="Z31" s="53" t="str">
        <f t="shared" si="21"/>
        <v>0</v>
      </c>
      <c r="AA31" s="53">
        <f t="shared" si="11"/>
        <v>0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>
      <c r="A32" s="54">
        <v>44124</v>
      </c>
      <c r="B32" s="55">
        <f>Parâmetros!D21*0.04*47.9982</f>
        <v>48.554979119999999</v>
      </c>
      <c r="C32" s="56">
        <f t="shared" si="37"/>
        <v>53.815581839999993</v>
      </c>
      <c r="D32" s="57">
        <f t="shared" ref="D32" si="40">MAX(C336:C352)</f>
        <v>67.552666679999987</v>
      </c>
      <c r="E32" s="51">
        <f t="shared" si="1"/>
        <v>27.021066671999993</v>
      </c>
      <c r="F32" s="42" t="str">
        <f t="shared" si="12"/>
        <v>1</v>
      </c>
      <c r="G32" s="51">
        <f t="shared" si="2"/>
        <v>-1.1815333160000137</v>
      </c>
      <c r="H32" s="42" t="str">
        <f t="shared" si="13"/>
        <v>0</v>
      </c>
      <c r="I32" s="51">
        <f t="shared" si="3"/>
        <v>-0.18153331600002787</v>
      </c>
      <c r="J32" s="42" t="str">
        <f t="shared" si="14"/>
        <v>0</v>
      </c>
      <c r="K32" s="51">
        <f t="shared" si="4"/>
        <v>-61.583483307000023</v>
      </c>
      <c r="L32" s="42" t="str">
        <f t="shared" si="15"/>
        <v>0</v>
      </c>
      <c r="M32" s="51">
        <f t="shared" si="5"/>
        <v>163.53632571805713</v>
      </c>
      <c r="N32" s="42" t="str">
        <f t="shared" si="16"/>
        <v>0</v>
      </c>
      <c r="O32" s="58">
        <f t="shared" si="6"/>
        <v>27.021066671999993</v>
      </c>
      <c r="P32" s="59">
        <v>140</v>
      </c>
      <c r="R32" s="53" t="str">
        <f t="shared" si="17"/>
        <v>1</v>
      </c>
      <c r="S32" s="53">
        <f t="shared" si="7"/>
        <v>1</v>
      </c>
      <c r="T32" s="53" t="str">
        <f t="shared" si="18"/>
        <v>0</v>
      </c>
      <c r="U32" s="53">
        <f t="shared" si="8"/>
        <v>0</v>
      </c>
      <c r="V32" s="53" t="str">
        <f t="shared" si="19"/>
        <v>0</v>
      </c>
      <c r="W32" s="53">
        <f t="shared" si="9"/>
        <v>0</v>
      </c>
      <c r="X32" s="53" t="str">
        <f t="shared" si="20"/>
        <v>0</v>
      </c>
      <c r="Y32" s="53">
        <f t="shared" si="10"/>
        <v>0</v>
      </c>
      <c r="Z32" s="53" t="str">
        <f t="shared" si="21"/>
        <v>0</v>
      </c>
      <c r="AA32" s="53">
        <f t="shared" si="11"/>
        <v>0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>
      <c r="A33" s="54">
        <v>44125</v>
      </c>
      <c r="B33" s="55">
        <f>Parâmetros!D22*0.04*47.9982</f>
        <v>45.847880639999993</v>
      </c>
      <c r="C33" s="56">
        <f t="shared" si="37"/>
        <v>55.020336659999998</v>
      </c>
      <c r="D33" s="57">
        <f t="shared" ref="D33" si="41">MAX(C353:C369)</f>
        <v>58.812194460000001</v>
      </c>
      <c r="E33" s="51">
        <f t="shared" si="1"/>
        <v>23.524877784000001</v>
      </c>
      <c r="F33" s="42" t="str">
        <f t="shared" si="12"/>
        <v>1</v>
      </c>
      <c r="G33" s="51">
        <f t="shared" si="2"/>
        <v>-12.544147201999998</v>
      </c>
      <c r="H33" s="42" t="str">
        <f t="shared" si="13"/>
        <v>0</v>
      </c>
      <c r="I33" s="51">
        <f t="shared" si="3"/>
        <v>-11.544147201999991</v>
      </c>
      <c r="J33" s="42" t="str">
        <f t="shared" si="14"/>
        <v>0</v>
      </c>
      <c r="K33" s="51">
        <f t="shared" si="4"/>
        <v>-78.84591594150001</v>
      </c>
      <c r="L33" s="42" t="str">
        <f t="shared" si="15"/>
        <v>0</v>
      </c>
      <c r="M33" s="51">
        <f t="shared" si="5"/>
        <v>161.06402071868573</v>
      </c>
      <c r="N33" s="42" t="str">
        <f t="shared" si="16"/>
        <v>0</v>
      </c>
      <c r="O33" s="58">
        <f t="shared" si="6"/>
        <v>23.524877784000001</v>
      </c>
      <c r="P33" s="59">
        <v>140</v>
      </c>
      <c r="R33" s="53" t="str">
        <f t="shared" si="17"/>
        <v>1</v>
      </c>
      <c r="S33" s="53">
        <f t="shared" si="7"/>
        <v>1</v>
      </c>
      <c r="T33" s="53" t="str">
        <f t="shared" si="18"/>
        <v>0</v>
      </c>
      <c r="U33" s="53">
        <f t="shared" si="8"/>
        <v>0</v>
      </c>
      <c r="V33" s="53" t="str">
        <f t="shared" si="19"/>
        <v>0</v>
      </c>
      <c r="W33" s="53">
        <f t="shared" si="9"/>
        <v>0</v>
      </c>
      <c r="X33" s="53" t="str">
        <f t="shared" si="20"/>
        <v>0</v>
      </c>
      <c r="Y33" s="53">
        <f t="shared" si="10"/>
        <v>0</v>
      </c>
      <c r="Z33" s="53" t="str">
        <f t="shared" si="21"/>
        <v>0</v>
      </c>
      <c r="AA33" s="53">
        <f t="shared" si="11"/>
        <v>0</v>
      </c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>
      <c r="A34" s="54">
        <v>44126</v>
      </c>
      <c r="B34" s="55">
        <f>Parâmetros!D23*0.04*47.9982</f>
        <v>49.553341679999996</v>
      </c>
      <c r="C34" s="56">
        <f t="shared" si="37"/>
        <v>56.519170451625001</v>
      </c>
      <c r="D34" s="57">
        <f t="shared" ref="D34" si="42">MAX(C370:C386)</f>
        <v>36.325037760000001</v>
      </c>
      <c r="E34" s="51">
        <f t="shared" si="1"/>
        <v>14.530015104</v>
      </c>
      <c r="F34" s="42" t="str">
        <f t="shared" si="12"/>
        <v>1</v>
      </c>
      <c r="G34" s="51">
        <f t="shared" si="2"/>
        <v>-41.777450911999992</v>
      </c>
      <c r="H34" s="42" t="str">
        <f t="shared" si="13"/>
        <v>0</v>
      </c>
      <c r="I34" s="51">
        <f t="shared" si="3"/>
        <v>-40.777450911999992</v>
      </c>
      <c r="J34" s="42" t="str">
        <f t="shared" si="14"/>
        <v>0</v>
      </c>
      <c r="K34" s="51">
        <f t="shared" si="4"/>
        <v>-123.258050424</v>
      </c>
      <c r="L34" s="42" t="str">
        <f t="shared" si="15"/>
        <v>0</v>
      </c>
      <c r="M34" s="51">
        <f t="shared" si="5"/>
        <v>154.70336782354286</v>
      </c>
      <c r="N34" s="42" t="str">
        <f t="shared" si="16"/>
        <v>0</v>
      </c>
      <c r="O34" s="58">
        <f t="shared" si="6"/>
        <v>14.530015104</v>
      </c>
      <c r="P34" s="59">
        <v>140</v>
      </c>
      <c r="R34" s="53" t="str">
        <f t="shared" si="17"/>
        <v>1</v>
      </c>
      <c r="S34" s="53">
        <f t="shared" si="7"/>
        <v>1</v>
      </c>
      <c r="T34" s="53" t="str">
        <f t="shared" si="18"/>
        <v>0</v>
      </c>
      <c r="U34" s="53">
        <f t="shared" si="8"/>
        <v>0</v>
      </c>
      <c r="V34" s="53" t="str">
        <f t="shared" si="19"/>
        <v>0</v>
      </c>
      <c r="W34" s="53">
        <f t="shared" si="9"/>
        <v>0</v>
      </c>
      <c r="X34" s="53" t="str">
        <f t="shared" si="20"/>
        <v>0</v>
      </c>
      <c r="Y34" s="53">
        <f t="shared" si="10"/>
        <v>0</v>
      </c>
      <c r="Z34" s="53" t="str">
        <f t="shared" si="21"/>
        <v>0</v>
      </c>
      <c r="AA34" s="53">
        <f t="shared" si="11"/>
        <v>0</v>
      </c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>
      <c r="A35" s="54">
        <v>44127</v>
      </c>
      <c r="B35" s="55">
        <f>Parâmetros!D24*0.04*47.9982</f>
        <v>50.340512159999996</v>
      </c>
      <c r="C35" s="56">
        <f t="shared" si="37"/>
        <v>57.621011371041</v>
      </c>
      <c r="D35" s="57">
        <f t="shared" ref="D35" si="43">MAX(C387:C403)</f>
        <v>40.685674230000004</v>
      </c>
      <c r="E35" s="51">
        <f t="shared" si="1"/>
        <v>16.274269692000001</v>
      </c>
      <c r="F35" s="42" t="str">
        <f t="shared" si="12"/>
        <v>1</v>
      </c>
      <c r="G35" s="51">
        <f t="shared" si="2"/>
        <v>-36.108623500999997</v>
      </c>
      <c r="H35" s="42" t="str">
        <f t="shared" si="13"/>
        <v>0</v>
      </c>
      <c r="I35" s="51">
        <f t="shared" si="3"/>
        <v>-35.108623500999997</v>
      </c>
      <c r="J35" s="42" t="str">
        <f t="shared" si="14"/>
        <v>0</v>
      </c>
      <c r="K35" s="51">
        <f t="shared" si="4"/>
        <v>-114.64579339574999</v>
      </c>
      <c r="L35" s="42" t="str">
        <f t="shared" si="15"/>
        <v>0</v>
      </c>
      <c r="M35" s="51">
        <f t="shared" si="5"/>
        <v>155.93680499648571</v>
      </c>
      <c r="N35" s="42" t="str">
        <f t="shared" si="16"/>
        <v>0</v>
      </c>
      <c r="O35" s="58">
        <f t="shared" si="6"/>
        <v>16.274269692000001</v>
      </c>
      <c r="P35" s="59">
        <v>140</v>
      </c>
      <c r="R35" s="53" t="str">
        <f t="shared" si="17"/>
        <v>1</v>
      </c>
      <c r="S35" s="53">
        <f t="shared" si="7"/>
        <v>1</v>
      </c>
      <c r="T35" s="53" t="str">
        <f t="shared" si="18"/>
        <v>0</v>
      </c>
      <c r="U35" s="53">
        <f t="shared" si="8"/>
        <v>0</v>
      </c>
      <c r="V35" s="53" t="str">
        <f t="shared" si="19"/>
        <v>0</v>
      </c>
      <c r="W35" s="53">
        <f t="shared" si="9"/>
        <v>0</v>
      </c>
      <c r="X35" s="53" t="str">
        <f t="shared" si="20"/>
        <v>0</v>
      </c>
      <c r="Y35" s="53">
        <f t="shared" si="10"/>
        <v>0</v>
      </c>
      <c r="Z35" s="53" t="str">
        <f t="shared" si="21"/>
        <v>0</v>
      </c>
      <c r="AA35" s="53">
        <f t="shared" si="11"/>
        <v>0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>
      <c r="A36" s="54">
        <v>44128</v>
      </c>
      <c r="B36" s="55">
        <f>Parâmetros!D25*0.04*47.9982</f>
        <v>54.353161679999999</v>
      </c>
      <c r="C36" s="56">
        <f t="shared" si="37"/>
        <v>59.578834669913995</v>
      </c>
      <c r="D36" s="57">
        <f t="shared" ref="D36" si="44">MAX(C404:C420)</f>
        <v>45.262302599999998</v>
      </c>
      <c r="E36" s="51">
        <f t="shared" si="1"/>
        <v>18.104921040000001</v>
      </c>
      <c r="F36" s="42" t="str">
        <f t="shared" si="12"/>
        <v>1</v>
      </c>
      <c r="G36" s="51">
        <f t="shared" si="2"/>
        <v>-30.15900662</v>
      </c>
      <c r="H36" s="42" t="str">
        <f t="shared" si="13"/>
        <v>0</v>
      </c>
      <c r="I36" s="51">
        <f t="shared" si="3"/>
        <v>-29.15900662</v>
      </c>
      <c r="J36" s="42" t="str">
        <f t="shared" si="14"/>
        <v>0</v>
      </c>
      <c r="K36" s="51">
        <f t="shared" si="4"/>
        <v>-105.60695236499998</v>
      </c>
      <c r="L36" s="42" t="str">
        <f t="shared" si="15"/>
        <v>0</v>
      </c>
      <c r="M36" s="51">
        <f t="shared" si="5"/>
        <v>157.23133702114285</v>
      </c>
      <c r="N36" s="42" t="str">
        <f t="shared" si="16"/>
        <v>0</v>
      </c>
      <c r="O36" s="58">
        <f t="shared" si="6"/>
        <v>18.104921040000001</v>
      </c>
      <c r="P36" s="59">
        <v>140</v>
      </c>
      <c r="R36" s="53" t="str">
        <f t="shared" si="17"/>
        <v>1</v>
      </c>
      <c r="S36" s="53">
        <f t="shared" si="7"/>
        <v>1</v>
      </c>
      <c r="T36" s="53" t="str">
        <f t="shared" si="18"/>
        <v>0</v>
      </c>
      <c r="U36" s="53">
        <f t="shared" si="8"/>
        <v>0</v>
      </c>
      <c r="V36" s="53" t="str">
        <f t="shared" si="19"/>
        <v>0</v>
      </c>
      <c r="W36" s="53">
        <f t="shared" si="9"/>
        <v>0</v>
      </c>
      <c r="X36" s="53" t="str">
        <f t="shared" si="20"/>
        <v>0</v>
      </c>
      <c r="Y36" s="53">
        <f t="shared" si="10"/>
        <v>0</v>
      </c>
      <c r="Z36" s="53" t="str">
        <f t="shared" si="21"/>
        <v>0</v>
      </c>
      <c r="AA36" s="53">
        <f t="shared" si="11"/>
        <v>0</v>
      </c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>
      <c r="A37" s="54">
        <v>44129</v>
      </c>
      <c r="B37" s="55">
        <f>Parâmetros!D26*0.04*47.9982</f>
        <v>58.346611919999994</v>
      </c>
      <c r="C37" s="56">
        <f t="shared" si="37"/>
        <v>62.861911549913998</v>
      </c>
      <c r="D37" s="57">
        <f t="shared" ref="D37" si="45">MAX(C421:C437)</f>
        <v>45.17350592999999</v>
      </c>
      <c r="E37" s="51">
        <f t="shared" si="1"/>
        <v>18.069402371999995</v>
      </c>
      <c r="F37" s="42" t="str">
        <f t="shared" si="12"/>
        <v>1</v>
      </c>
      <c r="G37" s="51">
        <f t="shared" si="2"/>
        <v>-30.274442291000014</v>
      </c>
      <c r="H37" s="42" t="str">
        <f t="shared" si="13"/>
        <v>0</v>
      </c>
      <c r="I37" s="51">
        <f t="shared" si="3"/>
        <v>-29.274442291000014</v>
      </c>
      <c r="J37" s="42" t="str">
        <f t="shared" si="14"/>
        <v>0</v>
      </c>
      <c r="K37" s="51">
        <f t="shared" si="4"/>
        <v>-105.78232578825001</v>
      </c>
      <c r="L37" s="42" t="str">
        <f t="shared" si="15"/>
        <v>0</v>
      </c>
      <c r="M37" s="51">
        <f t="shared" si="5"/>
        <v>157.20622024877142</v>
      </c>
      <c r="N37" s="42" t="str">
        <f t="shared" si="16"/>
        <v>0</v>
      </c>
      <c r="O37" s="58">
        <f t="shared" si="6"/>
        <v>18.069402371999995</v>
      </c>
      <c r="P37" s="59">
        <v>140</v>
      </c>
      <c r="R37" s="53" t="str">
        <f t="shared" si="17"/>
        <v>1</v>
      </c>
      <c r="S37" s="53">
        <f t="shared" si="7"/>
        <v>1</v>
      </c>
      <c r="T37" s="53" t="str">
        <f t="shared" si="18"/>
        <v>0</v>
      </c>
      <c r="U37" s="53">
        <f t="shared" si="8"/>
        <v>0</v>
      </c>
      <c r="V37" s="53" t="str">
        <f t="shared" si="19"/>
        <v>0</v>
      </c>
      <c r="W37" s="53">
        <f t="shared" si="9"/>
        <v>0</v>
      </c>
      <c r="X37" s="53" t="str">
        <f t="shared" si="20"/>
        <v>0</v>
      </c>
      <c r="Y37" s="53">
        <f t="shared" si="10"/>
        <v>0</v>
      </c>
      <c r="Z37" s="53" t="str">
        <f t="shared" si="21"/>
        <v>0</v>
      </c>
      <c r="AA37" s="53">
        <f t="shared" si="11"/>
        <v>0</v>
      </c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>
      <c r="A38" s="54">
        <v>44130</v>
      </c>
      <c r="B38" s="55">
        <f>Parâmetros!D27*0.04*47.9982</f>
        <v>62.013674399999985</v>
      </c>
      <c r="C38" s="56">
        <f t="shared" si="37"/>
        <v>65.696205259913995</v>
      </c>
      <c r="D38" s="57">
        <f t="shared" ref="D38" si="46">MAX(C438:C454)</f>
        <v>39.216929309999998</v>
      </c>
      <c r="E38" s="51">
        <f t="shared" si="1"/>
        <v>15.686771724</v>
      </c>
      <c r="F38" s="42" t="str">
        <f t="shared" si="12"/>
        <v>1</v>
      </c>
      <c r="G38" s="51">
        <f t="shared" si="2"/>
        <v>-38.017991897000002</v>
      </c>
      <c r="H38" s="42" t="str">
        <f t="shared" si="13"/>
        <v>0</v>
      </c>
      <c r="I38" s="51">
        <f t="shared" si="3"/>
        <v>-37.017991897000002</v>
      </c>
      <c r="J38" s="42" t="str">
        <f t="shared" si="14"/>
        <v>0</v>
      </c>
      <c r="K38" s="51">
        <f t="shared" si="4"/>
        <v>-117.54656461275002</v>
      </c>
      <c r="L38" s="42" t="str">
        <f t="shared" si="15"/>
        <v>0</v>
      </c>
      <c r="M38" s="51">
        <f t="shared" si="5"/>
        <v>155.52136000482858</v>
      </c>
      <c r="N38" s="42" t="str">
        <f t="shared" si="16"/>
        <v>0</v>
      </c>
      <c r="O38" s="58">
        <f t="shared" si="6"/>
        <v>15.686771724</v>
      </c>
      <c r="P38" s="59">
        <v>140</v>
      </c>
      <c r="R38" s="53" t="str">
        <f t="shared" si="17"/>
        <v>1</v>
      </c>
      <c r="S38" s="53">
        <f t="shared" si="7"/>
        <v>1</v>
      </c>
      <c r="T38" s="53" t="str">
        <f t="shared" si="18"/>
        <v>0</v>
      </c>
      <c r="U38" s="53">
        <f t="shared" si="8"/>
        <v>0</v>
      </c>
      <c r="V38" s="53" t="str">
        <f t="shared" si="19"/>
        <v>0</v>
      </c>
      <c r="W38" s="53">
        <f t="shared" si="9"/>
        <v>0</v>
      </c>
      <c r="X38" s="53" t="str">
        <f t="shared" si="20"/>
        <v>0</v>
      </c>
      <c r="Y38" s="53">
        <f t="shared" si="10"/>
        <v>0</v>
      </c>
      <c r="Z38" s="53" t="str">
        <f t="shared" si="21"/>
        <v>0</v>
      </c>
      <c r="AA38" s="53">
        <f t="shared" si="11"/>
        <v>0</v>
      </c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>
      <c r="A39" s="54">
        <v>44131</v>
      </c>
      <c r="B39" s="55">
        <f>Parâmetros!D28*0.04*47.9982</f>
        <v>62.397660000000002</v>
      </c>
      <c r="C39" s="56">
        <f t="shared" si="37"/>
        <v>67.100152609913991</v>
      </c>
      <c r="D39" s="57">
        <f t="shared" ref="D39" si="47">MAX(C455:C471)</f>
        <v>43.179180720000005</v>
      </c>
      <c r="E39" s="51">
        <f t="shared" si="1"/>
        <v>17.271672288000001</v>
      </c>
      <c r="F39" s="42" t="str">
        <f t="shared" si="12"/>
        <v>1</v>
      </c>
      <c r="G39" s="51">
        <f t="shared" si="2"/>
        <v>-32.867065063999988</v>
      </c>
      <c r="H39" s="42" t="str">
        <f t="shared" si="13"/>
        <v>0</v>
      </c>
      <c r="I39" s="51">
        <f t="shared" si="3"/>
        <v>-31.867065063999988</v>
      </c>
      <c r="J39" s="42" t="str">
        <f t="shared" si="14"/>
        <v>0</v>
      </c>
      <c r="K39" s="51">
        <f t="shared" si="4"/>
        <v>-109.72111807799999</v>
      </c>
      <c r="L39" s="42" t="str">
        <f t="shared" si="15"/>
        <v>0</v>
      </c>
      <c r="M39" s="51">
        <f t="shared" si="5"/>
        <v>156.64211111794287</v>
      </c>
      <c r="N39" s="42" t="str">
        <f t="shared" si="16"/>
        <v>0</v>
      </c>
      <c r="O39" s="58">
        <f t="shared" si="6"/>
        <v>17.271672288000001</v>
      </c>
      <c r="P39" s="59">
        <v>140</v>
      </c>
      <c r="R39" s="53" t="str">
        <f t="shared" si="17"/>
        <v>1</v>
      </c>
      <c r="S39" s="53">
        <f t="shared" si="7"/>
        <v>1</v>
      </c>
      <c r="T39" s="53" t="str">
        <f t="shared" si="18"/>
        <v>0</v>
      </c>
      <c r="U39" s="53">
        <f t="shared" si="8"/>
        <v>0</v>
      </c>
      <c r="V39" s="53" t="str">
        <f t="shared" si="19"/>
        <v>0</v>
      </c>
      <c r="W39" s="53">
        <f t="shared" si="9"/>
        <v>0</v>
      </c>
      <c r="X39" s="53" t="str">
        <f t="shared" si="20"/>
        <v>0</v>
      </c>
      <c r="Y39" s="53">
        <f t="shared" si="10"/>
        <v>0</v>
      </c>
      <c r="Z39" s="53" t="str">
        <f t="shared" si="21"/>
        <v>0</v>
      </c>
      <c r="AA39" s="53">
        <f t="shared" si="11"/>
        <v>0</v>
      </c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>
      <c r="A40" s="54">
        <v>44132</v>
      </c>
      <c r="B40" s="55">
        <f>Parâmetros!D29*0.04*47.9982</f>
        <v>59.36417376</v>
      </c>
      <c r="C40" s="56">
        <f t="shared" si="37"/>
        <v>67.071353689913991</v>
      </c>
      <c r="D40" s="57">
        <f t="shared" ref="D40" si="48">MAX(C472:C488)</f>
        <v>49.055243719374005</v>
      </c>
      <c r="E40" s="51">
        <f t="shared" si="1"/>
        <v>19.622097487749603</v>
      </c>
      <c r="F40" s="42" t="str">
        <f t="shared" si="12"/>
        <v>1</v>
      </c>
      <c r="G40" s="51">
        <f t="shared" si="2"/>
        <v>-25.2281831648138</v>
      </c>
      <c r="H40" s="42" t="str">
        <f t="shared" si="13"/>
        <v>0</v>
      </c>
      <c r="I40" s="51">
        <f t="shared" si="3"/>
        <v>-24.228183164813785</v>
      </c>
      <c r="J40" s="42" t="str">
        <f t="shared" si="14"/>
        <v>0</v>
      </c>
      <c r="K40" s="51">
        <f t="shared" si="4"/>
        <v>-98.115893654236345</v>
      </c>
      <c r="L40" s="42" t="str">
        <f t="shared" si="15"/>
        <v>0</v>
      </c>
      <c r="M40" s="51">
        <f t="shared" si="5"/>
        <v>158.30419750919435</v>
      </c>
      <c r="N40" s="42" t="str">
        <f t="shared" si="16"/>
        <v>0</v>
      </c>
      <c r="O40" s="58">
        <f t="shared" si="6"/>
        <v>19.622097487749603</v>
      </c>
      <c r="P40" s="59">
        <v>140</v>
      </c>
      <c r="R40" s="53" t="str">
        <f t="shared" si="17"/>
        <v>1</v>
      </c>
      <c r="S40" s="53">
        <f t="shared" si="7"/>
        <v>1</v>
      </c>
      <c r="T40" s="53" t="str">
        <f t="shared" si="18"/>
        <v>0</v>
      </c>
      <c r="U40" s="53">
        <f t="shared" si="8"/>
        <v>0</v>
      </c>
      <c r="V40" s="53" t="str">
        <f t="shared" si="19"/>
        <v>0</v>
      </c>
      <c r="W40" s="53">
        <f t="shared" si="9"/>
        <v>0</v>
      </c>
      <c r="X40" s="53" t="str">
        <f t="shared" si="20"/>
        <v>0</v>
      </c>
      <c r="Y40" s="53">
        <f t="shared" si="10"/>
        <v>0</v>
      </c>
      <c r="Z40" s="53" t="str">
        <f t="shared" si="21"/>
        <v>0</v>
      </c>
      <c r="AA40" s="53">
        <f t="shared" si="11"/>
        <v>0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>
      <c r="A41" s="54">
        <v>44133</v>
      </c>
      <c r="B41" s="55">
        <f>Parâmetros!D30*0.04*47.9982</f>
        <v>58.020224159999991</v>
      </c>
      <c r="C41" s="56">
        <f t="shared" si="37"/>
        <v>64.253859349913995</v>
      </c>
      <c r="D41" s="57">
        <f t="shared" ref="D41" si="49">MAX(C489:C505)</f>
        <v>51.971627070897</v>
      </c>
      <c r="E41" s="51">
        <f t="shared" si="1"/>
        <v>20.788650828358797</v>
      </c>
      <c r="F41" s="42" t="str">
        <f t="shared" si="12"/>
        <v>1</v>
      </c>
      <c r="G41" s="51">
        <f t="shared" si="2"/>
        <v>-21.436884807833898</v>
      </c>
      <c r="H41" s="42" t="str">
        <f t="shared" si="13"/>
        <v>0</v>
      </c>
      <c r="I41" s="51">
        <f t="shared" si="3"/>
        <v>-20.436884807833891</v>
      </c>
      <c r="J41" s="42" t="str">
        <f t="shared" si="14"/>
        <v>0</v>
      </c>
      <c r="K41" s="51">
        <f t="shared" si="4"/>
        <v>-92.356036534978443</v>
      </c>
      <c r="L41" s="42" t="str">
        <f t="shared" si="15"/>
        <v>0</v>
      </c>
      <c r="M41" s="51">
        <f t="shared" si="5"/>
        <v>159.12911737148229</v>
      </c>
      <c r="N41" s="42" t="str">
        <f t="shared" si="16"/>
        <v>0</v>
      </c>
      <c r="O41" s="58">
        <f t="shared" si="6"/>
        <v>20.788650828358797</v>
      </c>
      <c r="P41" s="59">
        <v>140</v>
      </c>
      <c r="R41" s="53" t="str">
        <f t="shared" si="17"/>
        <v>1</v>
      </c>
      <c r="S41" s="53">
        <f t="shared" si="7"/>
        <v>1</v>
      </c>
      <c r="T41" s="53" t="str">
        <f t="shared" si="18"/>
        <v>0</v>
      </c>
      <c r="U41" s="53">
        <f t="shared" si="8"/>
        <v>0</v>
      </c>
      <c r="V41" s="53" t="str">
        <f t="shared" si="19"/>
        <v>0</v>
      </c>
      <c r="W41" s="53">
        <f t="shared" si="9"/>
        <v>0</v>
      </c>
      <c r="X41" s="53" t="str">
        <f t="shared" si="20"/>
        <v>0</v>
      </c>
      <c r="Y41" s="53">
        <f t="shared" si="10"/>
        <v>0</v>
      </c>
      <c r="Z41" s="53" t="str">
        <f t="shared" si="21"/>
        <v>0</v>
      </c>
      <c r="AA41" s="53">
        <f t="shared" si="11"/>
        <v>0</v>
      </c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>
      <c r="A42" s="54">
        <v>44134</v>
      </c>
      <c r="B42" s="55">
        <f>Parâmetros!D31*0.04*47.9982</f>
        <v>51.338874719999993</v>
      </c>
      <c r="C42" s="56">
        <f t="shared" si="37"/>
        <v>61.814260838288995</v>
      </c>
      <c r="D42" s="57">
        <f t="shared" ref="D42" si="50">MAX(C506:C522)</f>
        <v>51.816456810000005</v>
      </c>
      <c r="E42" s="51">
        <f t="shared" si="1"/>
        <v>20.726582724</v>
      </c>
      <c r="F42" s="42" t="str">
        <f t="shared" si="12"/>
        <v>1</v>
      </c>
      <c r="G42" s="51">
        <f t="shared" si="2"/>
        <v>-21.638606146999997</v>
      </c>
      <c r="H42" s="42" t="str">
        <f t="shared" si="13"/>
        <v>0</v>
      </c>
      <c r="I42" s="51">
        <f t="shared" si="3"/>
        <v>-20.63860614699999</v>
      </c>
      <c r="J42" s="42" t="str">
        <f t="shared" si="14"/>
        <v>0</v>
      </c>
      <c r="K42" s="51">
        <f t="shared" si="4"/>
        <v>-92.66249780024998</v>
      </c>
      <c r="L42" s="42" t="str">
        <f t="shared" si="15"/>
        <v>0</v>
      </c>
      <c r="M42" s="51">
        <f t="shared" si="5"/>
        <v>159.08522635482856</v>
      </c>
      <c r="N42" s="42" t="str">
        <f t="shared" si="16"/>
        <v>0</v>
      </c>
      <c r="O42" s="58">
        <f t="shared" si="6"/>
        <v>20.726582724</v>
      </c>
      <c r="P42" s="59">
        <v>140</v>
      </c>
      <c r="R42" s="53" t="str">
        <f t="shared" si="17"/>
        <v>1</v>
      </c>
      <c r="S42" s="53">
        <f t="shared" si="7"/>
        <v>1</v>
      </c>
      <c r="T42" s="53" t="str">
        <f t="shared" si="18"/>
        <v>0</v>
      </c>
      <c r="U42" s="53">
        <f t="shared" si="8"/>
        <v>0</v>
      </c>
      <c r="V42" s="53" t="str">
        <f t="shared" si="19"/>
        <v>0</v>
      </c>
      <c r="W42" s="53">
        <f t="shared" si="9"/>
        <v>0</v>
      </c>
      <c r="X42" s="53" t="str">
        <f t="shared" si="20"/>
        <v>0</v>
      </c>
      <c r="Y42" s="53">
        <f t="shared" si="10"/>
        <v>0</v>
      </c>
      <c r="Z42" s="53" t="str">
        <f t="shared" si="21"/>
        <v>0</v>
      </c>
      <c r="AA42" s="53">
        <f t="shared" si="11"/>
        <v>0</v>
      </c>
      <c r="AB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ht="15.75" thickBot="1">
      <c r="A43" s="61">
        <v>44135</v>
      </c>
      <c r="B43" s="55">
        <f>Parâmetros!D32*0.04*47.9982</f>
        <v>39.780908159999996</v>
      </c>
      <c r="C43" s="56">
        <f t="shared" si="37"/>
        <v>60.381232338872998</v>
      </c>
      <c r="D43" s="62">
        <f t="shared" ref="D43" si="51">MAX(C523:C539)</f>
        <v>41.501643629999997</v>
      </c>
      <c r="E43" s="51">
        <f t="shared" si="1"/>
        <v>16.600657452</v>
      </c>
      <c r="F43" s="42" t="str">
        <f t="shared" si="12"/>
        <v>1</v>
      </c>
      <c r="G43" s="51">
        <f t="shared" si="2"/>
        <v>-35.047863281000005</v>
      </c>
      <c r="H43" s="42" t="str">
        <f t="shared" si="13"/>
        <v>0</v>
      </c>
      <c r="I43" s="51">
        <f t="shared" si="3"/>
        <v>-34.047863281000005</v>
      </c>
      <c r="J43" s="42" t="str">
        <f t="shared" si="14"/>
        <v>0</v>
      </c>
      <c r="K43" s="51">
        <f t="shared" si="4"/>
        <v>-113.03425383075003</v>
      </c>
      <c r="L43" s="42" t="str">
        <f t="shared" si="15"/>
        <v>0</v>
      </c>
      <c r="M43" s="51">
        <f t="shared" si="5"/>
        <v>156.16760776962857</v>
      </c>
      <c r="N43" s="42" t="str">
        <f t="shared" si="16"/>
        <v>0</v>
      </c>
      <c r="O43" s="58">
        <f t="shared" si="6"/>
        <v>16.600657452</v>
      </c>
      <c r="P43" s="63">
        <v>140</v>
      </c>
      <c r="R43" s="53" t="str">
        <f t="shared" si="17"/>
        <v>1</v>
      </c>
      <c r="S43" s="53">
        <f t="shared" si="7"/>
        <v>1</v>
      </c>
      <c r="T43" s="53" t="str">
        <f t="shared" si="18"/>
        <v>0</v>
      </c>
      <c r="U43" s="53">
        <f t="shared" si="8"/>
        <v>0</v>
      </c>
      <c r="V43" s="53" t="str">
        <f t="shared" si="19"/>
        <v>0</v>
      </c>
      <c r="W43" s="53">
        <f t="shared" si="9"/>
        <v>0</v>
      </c>
      <c r="X43" s="53" t="str">
        <f t="shared" si="20"/>
        <v>0</v>
      </c>
      <c r="Y43" s="53">
        <f t="shared" si="10"/>
        <v>0</v>
      </c>
      <c r="Z43" s="53" t="str">
        <f t="shared" si="21"/>
        <v>0</v>
      </c>
      <c r="AA43" s="53">
        <f t="shared" si="11"/>
        <v>0</v>
      </c>
      <c r="AB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>
      <c r="A44" s="64"/>
      <c r="B44" s="55">
        <f>Parâmetros!D33*0.04*47.9982</f>
        <v>42.526405199999999</v>
      </c>
      <c r="C44" s="56">
        <f t="shared" si="37"/>
        <v>58.915390590000001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65"/>
      <c r="R44" s="42"/>
      <c r="S44" s="53"/>
      <c r="T44" s="53"/>
      <c r="U44" s="53"/>
      <c r="V44" s="53"/>
      <c r="W44" s="53"/>
      <c r="X44" s="53"/>
      <c r="Y44" s="53"/>
      <c r="Z44" s="53"/>
      <c r="AA44" s="53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>
      <c r="A45" s="64"/>
      <c r="B45" s="55">
        <f>Parâmetros!D34*0.04*47.9982</f>
        <v>54.295563839999993</v>
      </c>
      <c r="C45" s="56">
        <f t="shared" si="37"/>
        <v>57.528242609999992</v>
      </c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>
      <c r="A46" s="64"/>
      <c r="B46" s="55">
        <f>Parâmetros!D35*0.04*47.9982</f>
        <v>62.80084488</v>
      </c>
      <c r="C46" s="56">
        <f t="shared" si="37"/>
        <v>55.987500389999994</v>
      </c>
      <c r="R46" s="53"/>
      <c r="S46" s="53">
        <f>SUM(S13:S43)</f>
        <v>31</v>
      </c>
      <c r="T46" s="42"/>
      <c r="U46" s="53">
        <f>SUM(U13:U43)</f>
        <v>0</v>
      </c>
      <c r="V46" s="34"/>
      <c r="W46" s="53">
        <f>SUM(W13:W43)</f>
        <v>0</v>
      </c>
      <c r="X46" s="34"/>
      <c r="Y46" s="53">
        <f>SUM(Y13:Y43)</f>
        <v>0</v>
      </c>
      <c r="Z46" s="34"/>
      <c r="AA46" s="53">
        <f>SUM(AA13:AA43)</f>
        <v>0</v>
      </c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</row>
    <row r="47" spans="1:40">
      <c r="A47" s="64"/>
      <c r="B47" s="55">
        <f>Parâmetros!D36*0.04*47.9982</f>
        <v>72.03569856</v>
      </c>
      <c r="C47" s="56">
        <f t="shared" ref="C47:C63" si="52">AVERAGE(B61:B68)</f>
        <v>65.035161090000003</v>
      </c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</row>
    <row r="48" spans="1:40">
      <c r="A48" s="64"/>
      <c r="B48" s="55">
        <f>Parâmetros!D37*0.04*47.9982</f>
        <v>71.354844092999997</v>
      </c>
      <c r="C48" s="56">
        <f t="shared" si="52"/>
        <v>65.027961359999992</v>
      </c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</row>
    <row r="49" spans="1:40">
      <c r="A49" s="64"/>
      <c r="B49" s="55">
        <f>Parâmetros!D38*0.04*47.9982</f>
        <v>66.834951515328001</v>
      </c>
      <c r="C49" s="56">
        <f t="shared" si="52"/>
        <v>65.402347320000004</v>
      </c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</row>
    <row r="50" spans="1:40">
      <c r="A50" s="64"/>
      <c r="B50" s="55">
        <f>Parâmetros!D39*0.04*47.9982</f>
        <v>67.001461110983996</v>
      </c>
      <c r="C50" s="56">
        <f t="shared" si="52"/>
        <v>65.983125539999989</v>
      </c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</row>
    <row r="51" spans="1:40">
      <c r="A51" s="64"/>
      <c r="B51" s="55">
        <f>Parâmetros!D40*0.04*47.9982</f>
        <v>66.045523199999991</v>
      </c>
      <c r="C51" s="56">
        <f t="shared" si="52"/>
        <v>66.549504299999995</v>
      </c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</row>
    <row r="52" spans="1:40">
      <c r="A52" s="64"/>
      <c r="B52" s="55">
        <f>Parâmetros!D41*0.04*47.9982</f>
        <v>65.200754880000005</v>
      </c>
      <c r="C52" s="56">
        <f t="shared" si="52"/>
        <v>67.101483599999995</v>
      </c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</row>
    <row r="53" spans="1:40">
      <c r="A53" s="64"/>
      <c r="B53" s="55">
        <f>Parâmetros!D42*0.04*47.9982</f>
        <v>65.527142640000008</v>
      </c>
      <c r="C53" s="56">
        <f t="shared" si="52"/>
        <v>67.49026902</v>
      </c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>
      <c r="A54" s="64"/>
      <c r="B54" s="55">
        <f>Parâmetros!D43*0.04*47.9982</f>
        <v>62.570453520000001</v>
      </c>
      <c r="C54" s="56">
        <f t="shared" si="52"/>
        <v>68.275039589999992</v>
      </c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>
      <c r="A55" s="64"/>
      <c r="B55" s="55">
        <f>Parâmetros!D44*0.04*47.9982</f>
        <v>49.495743840000003</v>
      </c>
      <c r="C55" s="56">
        <f t="shared" si="52"/>
        <v>70.382160569999996</v>
      </c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>
      <c r="A56" s="64"/>
      <c r="B56" s="55">
        <f>Parâmetros!D45*0.04*47.9982</f>
        <v>51.838056000000002</v>
      </c>
      <c r="C56" s="56">
        <f t="shared" si="52"/>
        <v>71.404522229999998</v>
      </c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>
      <c r="A57" s="64"/>
      <c r="B57" s="55">
        <f>Parâmetros!D46*0.04*47.9982</f>
        <v>55.370723519999991</v>
      </c>
      <c r="C57" s="56">
        <f t="shared" si="52"/>
        <v>71.176530779999993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>
      <c r="A58" s="64"/>
      <c r="B58" s="55">
        <f>Parâmetros!D47*0.04*47.9982</f>
        <v>55.274727119999994</v>
      </c>
      <c r="C58" s="56">
        <f t="shared" si="52"/>
        <v>70.209367049999997</v>
      </c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>
      <c r="A59" s="64"/>
      <c r="B59" s="55">
        <f>Parâmetros!D48*0.04*47.9982</f>
        <v>54.948339359999999</v>
      </c>
      <c r="C59" s="56">
        <f t="shared" si="52"/>
        <v>68.702223569999987</v>
      </c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>
      <c r="A60" s="64"/>
      <c r="B60" s="55">
        <f>Parâmetros!D49*0.04*47.9982</f>
        <v>52.874817119999996</v>
      </c>
      <c r="C60" s="56">
        <f t="shared" si="52"/>
        <v>66.719897909999986</v>
      </c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>
      <c r="A61" s="64"/>
      <c r="B61" s="55">
        <f>Parâmetros!D50*0.04*47.9982</f>
        <v>60.535329840000003</v>
      </c>
      <c r="C61" s="56">
        <f t="shared" si="52"/>
        <v>64.552779179999987</v>
      </c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>
      <c r="A62" s="64"/>
      <c r="B62" s="55">
        <f>Parâmetros!D51*0.04*47.9982</f>
        <v>66.832693680000006</v>
      </c>
      <c r="C62" s="56">
        <f t="shared" si="52"/>
        <v>62.918440469999993</v>
      </c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>
      <c r="A63" s="64"/>
      <c r="B63" s="55">
        <f>Parâmetros!D52*0.04*47.9982</f>
        <v>69.021411600000008</v>
      </c>
      <c r="C63" s="56">
        <f t="shared" si="52"/>
        <v>61.66568745</v>
      </c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>
      <c r="A64" s="64"/>
      <c r="B64" s="55">
        <f>Parâmetros!D53*0.04*47.9982</f>
        <v>70.710948239999993</v>
      </c>
      <c r="C64" s="56">
        <f t="shared" ref="C64:C80" si="53">AVERAGE(B85:B92)</f>
        <v>56.441083379999995</v>
      </c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>
      <c r="A65" s="64"/>
      <c r="B65" s="55">
        <f>Parâmetros!D54*0.04*47.9982</f>
        <v>69.885379199999988</v>
      </c>
      <c r="C65" s="56">
        <f t="shared" si="53"/>
        <v>55.406722169999995</v>
      </c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>
      <c r="A66" s="64"/>
      <c r="B66" s="55">
        <f>Parâmetros!D55*0.04*47.9982</f>
        <v>69.021411600000008</v>
      </c>
      <c r="C66" s="56">
        <f t="shared" si="53"/>
        <v>54.662750070000001</v>
      </c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>
      <c r="A67" s="64"/>
      <c r="B67" s="55">
        <f>Parâmetros!D56*0.04*47.9982</f>
        <v>63.300026159999994</v>
      </c>
      <c r="C67" s="56">
        <f t="shared" si="53"/>
        <v>54.626751420000005</v>
      </c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>
      <c r="A68" s="64"/>
      <c r="B68" s="55">
        <f>Parâmetros!D57*0.04*47.9982</f>
        <v>50.974088399999999</v>
      </c>
      <c r="C68" s="56">
        <f t="shared" si="53"/>
        <v>55.171530989999994</v>
      </c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>
      <c r="A69" s="64"/>
      <c r="B69" s="55">
        <f>Parâmetros!D58*0.04*47.9982</f>
        <v>60.477731999999996</v>
      </c>
      <c r="C69" s="56">
        <f t="shared" si="53"/>
        <v>55.910703269999999</v>
      </c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>
      <c r="A70" s="64"/>
      <c r="B70" s="55">
        <f>Parâmetros!D59*0.04*47.9982</f>
        <v>69.827781359999989</v>
      </c>
      <c r="C70" s="56">
        <f t="shared" si="53"/>
        <v>56.025898949999998</v>
      </c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>
      <c r="A71" s="64"/>
      <c r="B71" s="55">
        <f>Parâmetros!D60*0.04*47.9982</f>
        <v>73.667637359999986</v>
      </c>
      <c r="C71" s="56">
        <f t="shared" si="53"/>
        <v>56.803469790000001</v>
      </c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>
      <c r="A72" s="64"/>
      <c r="B72" s="55">
        <f>Parâmetros!D61*0.04*47.9982</f>
        <v>75.241978319999987</v>
      </c>
      <c r="C72" s="56">
        <f t="shared" si="53"/>
        <v>58.260215160000001</v>
      </c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>
      <c r="A73" s="64"/>
      <c r="B73" s="55">
        <f>Parâmetros!D62*0.04*47.9982</f>
        <v>74.301213599999997</v>
      </c>
      <c r="C73" s="56">
        <f t="shared" si="53"/>
        <v>58.816994280000003</v>
      </c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>
      <c r="A74" s="64"/>
      <c r="B74" s="55">
        <f>Parâmetros!D63*0.04*47.9982</f>
        <v>72.131694960000004</v>
      </c>
      <c r="C74" s="56">
        <f t="shared" si="53"/>
        <v>59.068984829999998</v>
      </c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>
      <c r="A75" s="64"/>
      <c r="B75" s="55">
        <f>Parâmetros!D64*0.04*47.9982</f>
        <v>69.578190719999995</v>
      </c>
      <c r="C75" s="56">
        <f t="shared" si="53"/>
        <v>58.804994729999997</v>
      </c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>
      <c r="A76" s="64"/>
      <c r="B76" s="55">
        <f>Parâmetros!D65*0.04*47.9982</f>
        <v>67.831056239999995</v>
      </c>
      <c r="C76" s="56">
        <f t="shared" si="53"/>
        <v>58.231416239999987</v>
      </c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>
      <c r="A77" s="64"/>
      <c r="B77" s="55">
        <f>Parâmetros!D66*0.04*47.9982</f>
        <v>68.656625279999986</v>
      </c>
      <c r="C77" s="56">
        <f t="shared" si="53"/>
        <v>56.793870149999996</v>
      </c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>
      <c r="A78" s="64"/>
      <c r="B78" s="55">
        <f>Parâmetros!D67*0.04*47.9982</f>
        <v>68.003849759999994</v>
      </c>
      <c r="C78" s="56">
        <f t="shared" si="53"/>
        <v>55.627513889999996</v>
      </c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>
      <c r="A79" s="64"/>
      <c r="B79" s="55">
        <f>Parâmetros!D68*0.04*47.9982</f>
        <v>65.930327520000006</v>
      </c>
      <c r="C79" s="56">
        <f t="shared" si="53"/>
        <v>54.768346110000003</v>
      </c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>
      <c r="A80" s="64"/>
      <c r="B80" s="55">
        <f>Parâmetros!D69*0.04*47.9982</f>
        <v>63.184830479999988</v>
      </c>
      <c r="C80" s="56">
        <f t="shared" si="53"/>
        <v>54.021974099999994</v>
      </c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>
      <c r="A81" s="64"/>
      <c r="B81" s="55">
        <f>Parâmetros!D70*0.04*47.9982</f>
        <v>58.442608319999998</v>
      </c>
      <c r="C81" s="56">
        <f t="shared" ref="C81:C97" si="54">AVERAGE(B109:B116)</f>
        <v>50.323712789999995</v>
      </c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>
      <c r="A82" s="64"/>
      <c r="B82" s="55">
        <f>Parâmetros!D71*0.04*47.9982</f>
        <v>54.794745119999995</v>
      </c>
      <c r="C82" s="56">
        <f t="shared" si="54"/>
        <v>49.994925119999998</v>
      </c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>
      <c r="A83" s="64"/>
      <c r="B83" s="55">
        <f>Parâmetros!D72*0.04*47.9982</f>
        <v>56.503481039999997</v>
      </c>
      <c r="C83" s="56">
        <f t="shared" si="54"/>
        <v>50.599702440000002</v>
      </c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>
      <c r="A84" s="64"/>
      <c r="B84" s="55">
        <f>Parâmetros!D73*0.04*47.9982</f>
        <v>57.809032079999994</v>
      </c>
      <c r="C84" s="56">
        <f t="shared" si="54"/>
        <v>51.811656990000003</v>
      </c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>
      <c r="A85" s="64"/>
      <c r="B85" s="55">
        <f>Parâmetros!D74*0.04*47.9982</f>
        <v>62.35926143999999</v>
      </c>
      <c r="C85" s="56">
        <f t="shared" si="54"/>
        <v>53.376398309999999</v>
      </c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>
      <c r="A86" s="64"/>
      <c r="B86" s="55">
        <f>Parâmetros!D75*0.04*47.9982</f>
        <v>60.880916879999994</v>
      </c>
      <c r="C86" s="56">
        <f t="shared" si="54"/>
        <v>54.871542240000004</v>
      </c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>
      <c r="A87" s="64"/>
      <c r="B87" s="55">
        <f>Parâmetros!D76*0.04*47.9982</f>
        <v>58.634601119999999</v>
      </c>
      <c r="C87" s="56">
        <f t="shared" si="54"/>
        <v>55.877104530000004</v>
      </c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>
      <c r="A88" s="64"/>
      <c r="B88" s="55">
        <f>Parâmetros!D77*0.04*47.9982</f>
        <v>56.561078880000004</v>
      </c>
      <c r="C88" s="56">
        <f t="shared" si="54"/>
        <v>56.87306718</v>
      </c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>
      <c r="A89" s="64"/>
      <c r="B89" s="55">
        <f>Parâmetros!D78*0.04*47.9982</f>
        <v>55.946701919999995</v>
      </c>
      <c r="C89" s="56">
        <f t="shared" si="54"/>
        <v>58.44740814</v>
      </c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>
      <c r="A90" s="64"/>
      <c r="B90" s="55">
        <f>Parâmetros!D79*0.04*47.9982</f>
        <v>57.329050079999995</v>
      </c>
      <c r="C90" s="56">
        <f t="shared" si="54"/>
        <v>59.361773850000006</v>
      </c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>
      <c r="A91" s="64"/>
      <c r="B91" s="55">
        <f>Parâmetros!D80*0.04*47.9982</f>
        <v>52.644425759999997</v>
      </c>
      <c r="C91" s="56">
        <f t="shared" si="54"/>
        <v>59.176980779999994</v>
      </c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40">
      <c r="A92" s="64"/>
      <c r="B92" s="55">
        <f>Parâmetros!D81*0.04*47.9982</f>
        <v>47.172630959999999</v>
      </c>
      <c r="C92" s="56">
        <f t="shared" si="54"/>
        <v>57.681836849999996</v>
      </c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>
      <c r="A93" s="64"/>
      <c r="B93" s="55">
        <f>Parâmetros!D82*0.04*47.9982</f>
        <v>54.084371759999996</v>
      </c>
      <c r="C93" s="56">
        <f t="shared" si="54"/>
        <v>56.191492740000001</v>
      </c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>
      <c r="A94" s="64"/>
      <c r="B94" s="55">
        <f>Parâmetros!D83*0.04*47.9982</f>
        <v>54.929140080000003</v>
      </c>
      <c r="C94" s="56">
        <f t="shared" si="54"/>
        <v>54.895541339999994</v>
      </c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1:40">
      <c r="A95" s="64"/>
      <c r="B95" s="55">
        <f>Parâmetros!D84*0.04*47.9982</f>
        <v>58.346611919999994</v>
      </c>
      <c r="C95" s="56">
        <f t="shared" si="54"/>
        <v>53.988375359999999</v>
      </c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40">
      <c r="A96" s="64"/>
      <c r="B96" s="55">
        <f>Parâmetros!D85*0.04*47.9982</f>
        <v>60.919315439999998</v>
      </c>
      <c r="C96" s="56">
        <f t="shared" si="54"/>
        <v>53.306800920000001</v>
      </c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</row>
    <row r="97" spans="1:40">
      <c r="A97" s="64"/>
      <c r="B97" s="55">
        <f>Parâmetros!D86*0.04*47.9982</f>
        <v>61.860080159999995</v>
      </c>
      <c r="C97" s="56">
        <f t="shared" si="54"/>
        <v>53.278002000000001</v>
      </c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>
      <c r="A98" s="64"/>
      <c r="B98" s="55">
        <f>Parâmetros!D87*0.04*47.9982</f>
        <v>58.250615519999997</v>
      </c>
      <c r="C98" s="56">
        <f t="shared" ref="C98:C114" si="55">AVERAGE(B133:B140)</f>
        <v>61.3896978</v>
      </c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>
      <c r="A99" s="64"/>
      <c r="B99" s="55">
        <f>Parâmetros!D88*0.04*47.9982</f>
        <v>58.864992479999991</v>
      </c>
      <c r="C99" s="56">
        <f t="shared" si="55"/>
        <v>59.767358639999998</v>
      </c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</row>
    <row r="100" spans="1:40">
      <c r="A100" s="64"/>
      <c r="B100" s="55">
        <f>Parâmetros!D89*0.04*47.9982</f>
        <v>58.826593920000001</v>
      </c>
      <c r="C100" s="56">
        <f t="shared" si="55"/>
        <v>59.162581320000001</v>
      </c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</row>
    <row r="101" spans="1:40">
      <c r="A101" s="64"/>
      <c r="B101" s="55">
        <f>Parâmetros!D90*0.04*47.9982</f>
        <v>58.538604719999995</v>
      </c>
      <c r="C101" s="56">
        <f t="shared" si="55"/>
        <v>58.086050262857142</v>
      </c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</row>
    <row r="102" spans="1:40">
      <c r="A102" s="64"/>
      <c r="B102" s="55">
        <f>Parâmetros!D91*0.04*47.9982</f>
        <v>56.945064479999999</v>
      </c>
      <c r="C102" s="56">
        <f t="shared" si="55"/>
        <v>56.251147645714283</v>
      </c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</row>
    <row r="103" spans="1:40">
      <c r="A103" s="64"/>
      <c r="B103" s="55">
        <f>Parâmetros!D92*0.04*47.9982</f>
        <v>56.234691119999994</v>
      </c>
      <c r="C103" s="56">
        <f t="shared" si="55"/>
        <v>54.74263278857142</v>
      </c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</row>
    <row r="104" spans="1:40">
      <c r="A104" s="64"/>
      <c r="B104" s="55">
        <f>Parâmetros!D93*0.04*47.9982</f>
        <v>56.330687519999998</v>
      </c>
      <c r="C104" s="56">
        <f t="shared" si="55"/>
        <v>52.885788137142853</v>
      </c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</row>
    <row r="105" spans="1:40">
      <c r="A105" s="64"/>
      <c r="B105" s="55">
        <f>Parâmetros!D94*0.04*47.9982</f>
        <v>50.359711440000005</v>
      </c>
      <c r="C105" s="56">
        <f t="shared" si="55"/>
        <v>53.313657805714278</v>
      </c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</row>
    <row r="106" spans="1:40">
      <c r="A106" s="64"/>
      <c r="B106" s="55">
        <f>Parâmetros!D95*0.04*47.9982</f>
        <v>48.919765439999999</v>
      </c>
      <c r="C106" s="56">
        <f t="shared" si="55"/>
        <v>55.392665554285713</v>
      </c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</row>
    <row r="107" spans="1:40">
      <c r="A107" s="64"/>
      <c r="B107" s="55">
        <f>Parâmetros!D96*0.04*47.9982</f>
        <v>51.991650239999991</v>
      </c>
      <c r="C107" s="56">
        <f t="shared" si="55"/>
        <v>56.912151428571427</v>
      </c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</row>
    <row r="108" spans="1:40">
      <c r="A108" s="64"/>
      <c r="B108" s="55">
        <f>Parâmetros!D97*0.04*47.9982</f>
        <v>52.855617840000008</v>
      </c>
      <c r="C108" s="56">
        <f t="shared" si="55"/>
        <v>56.259375908571428</v>
      </c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</row>
    <row r="109" spans="1:40">
      <c r="A109" s="64"/>
      <c r="B109" s="55">
        <f>Parâmetros!D98*0.04*47.9982</f>
        <v>51.012486959999997</v>
      </c>
      <c r="C109" s="56">
        <f t="shared" si="55"/>
        <v>55.349124330000002</v>
      </c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</row>
    <row r="110" spans="1:40">
      <c r="A110" s="64"/>
      <c r="B110" s="55">
        <f>Parâmetros!D99*0.04*47.9982</f>
        <v>51.492468959999997</v>
      </c>
      <c r="C110" s="56">
        <f t="shared" si="55"/>
        <v>54.660350159999993</v>
      </c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</row>
    <row r="111" spans="1:40">
      <c r="A111" s="64"/>
      <c r="B111" s="55">
        <f>Parâmetros!D100*0.04*47.9982</f>
        <v>52.010849520000001</v>
      </c>
      <c r="C111" s="56">
        <f t="shared" si="55"/>
        <v>53.486794169999996</v>
      </c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</row>
    <row r="112" spans="1:40">
      <c r="A112" s="64"/>
      <c r="B112" s="55">
        <f>Parâmetros!D101*0.04*47.9982</f>
        <v>49.860530159999996</v>
      </c>
      <c r="C112" s="56">
        <f t="shared" si="55"/>
        <v>52.860417659999996</v>
      </c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</row>
    <row r="113" spans="1:40">
      <c r="A113" s="64"/>
      <c r="B113" s="55">
        <f>Parâmetros!D102*0.04*47.9982</f>
        <v>50.570903520000002</v>
      </c>
      <c r="C113" s="56">
        <f t="shared" si="55"/>
        <v>51.413259930449996</v>
      </c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</row>
    <row r="114" spans="1:40">
      <c r="A114" s="64"/>
      <c r="B114" s="55">
        <f>Parâmetros!D103*0.04*47.9982</f>
        <v>52.106845920000005</v>
      </c>
      <c r="C114" s="56">
        <f t="shared" si="55"/>
        <v>49.732377605900993</v>
      </c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</row>
    <row r="115" spans="1:40">
      <c r="A115" s="64"/>
      <c r="B115" s="55">
        <f>Parâmetros!D104*0.04*47.9982</f>
        <v>50.666899919999999</v>
      </c>
      <c r="C115" s="56">
        <f t="shared" ref="C115:C131" si="56">AVERAGE(B157:B164)</f>
        <v>44.315545064738998</v>
      </c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</row>
    <row r="116" spans="1:40">
      <c r="A116" s="64"/>
      <c r="B116" s="55">
        <f>Parâmetros!D105*0.04*47.9982</f>
        <v>44.868717359999998</v>
      </c>
      <c r="C116" s="56">
        <f t="shared" si="56"/>
        <v>43.726159807514996</v>
      </c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</row>
    <row r="117" spans="1:40">
      <c r="A117" s="64"/>
      <c r="B117" s="55">
        <f>Parâmetros!D106*0.04*47.9982</f>
        <v>48.3821856</v>
      </c>
      <c r="C117" s="56">
        <f t="shared" si="56"/>
        <v>44.164006107662999</v>
      </c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</row>
    <row r="118" spans="1:40">
      <c r="A118" s="64"/>
      <c r="B118" s="55">
        <f>Parâmetros!D107*0.04*47.9982</f>
        <v>56.330687519999998</v>
      </c>
      <c r="C118" s="56">
        <f t="shared" si="56"/>
        <v>44.471624171552996</v>
      </c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</row>
    <row r="119" spans="1:40">
      <c r="A119" s="64"/>
      <c r="B119" s="55">
        <f>Parâmetros!D108*0.04*47.9982</f>
        <v>61.706485919999999</v>
      </c>
      <c r="C119" s="56">
        <f t="shared" si="56"/>
        <v>45.132281715966002</v>
      </c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</row>
    <row r="120" spans="1:40">
      <c r="A120" s="64"/>
      <c r="B120" s="55">
        <f>Parâmetros!D109*0.04*47.9982</f>
        <v>62.37846072</v>
      </c>
      <c r="C120" s="56">
        <f t="shared" si="56"/>
        <v>45.434397986181004</v>
      </c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</row>
    <row r="121" spans="1:40">
      <c r="A121" s="64"/>
      <c r="B121" s="55">
        <f>Parâmetros!D110*0.04*47.9982</f>
        <v>62.532054959999996</v>
      </c>
      <c r="C121" s="56">
        <f t="shared" si="56"/>
        <v>45.417018797925003</v>
      </c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</row>
    <row r="122" spans="1:40">
      <c r="A122" s="64"/>
      <c r="B122" s="55">
        <f>Parâmetros!D111*0.04*47.9982</f>
        <v>60.151344239999993</v>
      </c>
      <c r="C122" s="56">
        <f t="shared" si="56"/>
        <v>46.309696521254999</v>
      </c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</row>
    <row r="123" spans="1:40">
      <c r="A123" s="64"/>
      <c r="B123" s="55">
        <f>Parâmetros!D112*0.04*47.9982</f>
        <v>58.634601119999999</v>
      </c>
      <c r="C123" s="56">
        <f t="shared" si="56"/>
        <v>48.508981004994006</v>
      </c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</row>
    <row r="124" spans="1:40">
      <c r="A124" s="64"/>
      <c r="B124" s="55">
        <f>Parâmetros!D113*0.04*47.9982</f>
        <v>57.463445039999996</v>
      </c>
      <c r="C124" s="56">
        <f t="shared" si="56"/>
        <v>48.778386981890996</v>
      </c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</row>
    <row r="125" spans="1:40">
      <c r="A125" s="64"/>
      <c r="B125" s="55">
        <f>Parâmetros!D114*0.04*47.9982</f>
        <v>55.697111280000001</v>
      </c>
      <c r="C125" s="56">
        <f t="shared" si="56"/>
        <v>47.602214849999996</v>
      </c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</row>
    <row r="126" spans="1:40">
      <c r="A126" s="64"/>
      <c r="B126" s="55">
        <f>Parâmetros!D115*0.04*47.9982</f>
        <v>54.852342960000001</v>
      </c>
      <c r="C126" s="56">
        <f t="shared" si="56"/>
        <v>46.488656609999992</v>
      </c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</row>
    <row r="127" spans="1:40">
      <c r="A127" s="64"/>
      <c r="B127" s="55">
        <f>Parâmetros!D116*0.04*47.9982</f>
        <v>49.745334479999997</v>
      </c>
      <c r="C127" s="56">
        <f t="shared" si="56"/>
        <v>44.659925189999996</v>
      </c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</row>
    <row r="128" spans="1:40">
      <c r="A128" s="64"/>
      <c r="B128" s="55">
        <f>Parâmetros!D117*0.04*47.9982</f>
        <v>50.455707840000002</v>
      </c>
      <c r="C128" s="56">
        <f t="shared" si="56"/>
        <v>43.121582879999991</v>
      </c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</row>
    <row r="129" spans="1:40">
      <c r="A129" s="64"/>
      <c r="B129" s="55">
        <f>Parâmetros!D118*0.04*47.9982</f>
        <v>52.164443759999997</v>
      </c>
      <c r="C129" s="56">
        <f t="shared" si="56"/>
        <v>41.271252269999998</v>
      </c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</row>
    <row r="130" spans="1:40">
      <c r="A130" s="64"/>
      <c r="B130" s="55">
        <f>Parâmetros!D119*0.04*47.9982</f>
        <v>52.894016399999998</v>
      </c>
      <c r="C130" s="56">
        <f t="shared" si="56"/>
        <v>39.76170888</v>
      </c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</row>
    <row r="131" spans="1:40">
      <c r="A131" s="64"/>
      <c r="B131" s="55">
        <f>Parâmetros!D120*0.04*47.9982</f>
        <v>53.182005600000004</v>
      </c>
      <c r="C131" s="56">
        <f t="shared" si="56"/>
        <v>38.592952709999999</v>
      </c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</row>
    <row r="132" spans="1:40">
      <c r="A132" s="64"/>
      <c r="B132" s="55">
        <f>Parâmetros!D121*0.04*47.9982</f>
        <v>57.23305367999999</v>
      </c>
      <c r="C132" s="56">
        <f t="shared" ref="C132:C148" si="57">AVERAGE(B181:B188)</f>
        <v>36.133044960000007</v>
      </c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</row>
    <row r="133" spans="1:40">
      <c r="A133" s="64"/>
      <c r="B133" s="55">
        <f>Parâmetros!D122*0.04*47.9982</f>
        <v>60.228141360000002</v>
      </c>
      <c r="C133" s="56">
        <f t="shared" si="57"/>
        <v>36.17864325</v>
      </c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</row>
    <row r="134" spans="1:40">
      <c r="A134" s="64"/>
      <c r="B134" s="55">
        <f>Parâmetros!D123*0.04*47.9982</f>
        <v>64.567178640000009</v>
      </c>
      <c r="C134" s="56">
        <f t="shared" si="57"/>
        <v>36.238641000000008</v>
      </c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</row>
    <row r="135" spans="1:40">
      <c r="A135" s="64"/>
      <c r="B135" s="55">
        <f>Parâmetros!D124*0.04*47.9982</f>
        <v>66.698298720000011</v>
      </c>
      <c r="C135" s="56">
        <f t="shared" si="57"/>
        <v>36.766621200000003</v>
      </c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</row>
    <row r="136" spans="1:40">
      <c r="A136" s="64"/>
      <c r="B136" s="55">
        <f>Parâmetros!D125*0.04*47.9982</f>
        <v>67.120682880000004</v>
      </c>
      <c r="C136" s="56">
        <f t="shared" si="57"/>
        <v>37.035411119999999</v>
      </c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</row>
    <row r="137" spans="1:40">
      <c r="A137" s="64"/>
      <c r="B137" s="55">
        <f>Parâmetros!D126*0.04*47.9982</f>
        <v>65.642338319999993</v>
      </c>
      <c r="C137" s="56">
        <f t="shared" si="57"/>
        <v>37.368998609999998</v>
      </c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</row>
    <row r="138" spans="1:40">
      <c r="A138" s="64"/>
      <c r="B138" s="55">
        <f>Parâmetros!D127*0.04*47.9982</f>
        <v>63.588015359999993</v>
      </c>
      <c r="C138" s="56">
        <f t="shared" si="57"/>
        <v>38.528155139999996</v>
      </c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</row>
    <row r="139" spans="1:40">
      <c r="A139" s="64"/>
      <c r="B139" s="55">
        <f>Parâmetros!D128*0.04*47.9982</f>
        <v>57.67463712</v>
      </c>
      <c r="C139" s="56">
        <f t="shared" si="57"/>
        <v>41.163256320000002</v>
      </c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</row>
    <row r="140" spans="1:40">
      <c r="A140" s="64"/>
      <c r="B140" s="55">
        <f>Parâmetros!D129*0.04*47.9982</f>
        <v>45.598289999999999</v>
      </c>
      <c r="C140" s="56">
        <f t="shared" si="57"/>
        <v>42.68719917</v>
      </c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</row>
    <row r="141" spans="1:40">
      <c r="A141" s="64"/>
      <c r="B141" s="55">
        <f>Parâmetros!D130*0.04*47.9982</f>
        <v>47.249428080000001</v>
      </c>
      <c r="C141" s="56">
        <f t="shared" si="57"/>
        <v>42.159218969999998</v>
      </c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</row>
    <row r="142" spans="1:40">
      <c r="A142" s="64"/>
      <c r="B142" s="55">
        <f>Parâmetros!D131*0.04*47.9982</f>
        <v>59.728960079999993</v>
      </c>
      <c r="C142" s="56">
        <f t="shared" si="57"/>
        <v>41.835231119999996</v>
      </c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</row>
    <row r="143" spans="1:40">
      <c r="A143" s="64"/>
      <c r="B143" s="122"/>
      <c r="C143" s="56">
        <f t="shared" si="57"/>
        <v>40.630476299999998</v>
      </c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</row>
    <row r="144" spans="1:40">
      <c r="A144" s="64"/>
      <c r="B144" s="55">
        <f>Parâmetros!D133*0.04*47.9982</f>
        <v>54.276364559999998</v>
      </c>
      <c r="C144" s="56">
        <f t="shared" si="57"/>
        <v>38.477757029999999</v>
      </c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</row>
    <row r="145" spans="1:40">
      <c r="A145" s="64"/>
      <c r="B145" s="55">
        <f>Parâmetros!D134*0.04*47.9982</f>
        <v>55.082734320000007</v>
      </c>
      <c r="C145" s="56">
        <f t="shared" si="57"/>
        <v>36.562628849999996</v>
      </c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</row>
    <row r="146" spans="1:40">
      <c r="A146" s="64"/>
      <c r="B146" s="55">
        <f>Parâmetros!D135*0.04*47.9982</f>
        <v>50.590102799999997</v>
      </c>
      <c r="C146" s="56">
        <f t="shared" si="57"/>
        <v>35.002687349999995</v>
      </c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</row>
    <row r="147" spans="1:40">
      <c r="A147" s="64"/>
      <c r="B147" s="55">
        <f>Parâmetros!D136*0.04*47.9982</f>
        <v>60.669724799999997</v>
      </c>
      <c r="C147" s="56">
        <f t="shared" si="57"/>
        <v>33.680336939999997</v>
      </c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</row>
    <row r="148" spans="1:40">
      <c r="A148" s="64"/>
      <c r="B148" s="55">
        <f>Parâmetros!D137*0.04*47.9982</f>
        <v>60.151344239999993</v>
      </c>
      <c r="C148" s="56">
        <f t="shared" si="57"/>
        <v>33.209954579999994</v>
      </c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</row>
    <row r="149" spans="1:40">
      <c r="A149" s="64"/>
      <c r="B149" s="55">
        <f>Parâmetros!D138*0.04*47.9982</f>
        <v>57.885829199999996</v>
      </c>
      <c r="C149" s="56">
        <f t="shared" ref="C149:C165" si="58">AVERAGE(B205:B212)</f>
        <v>36.00344982</v>
      </c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</row>
    <row r="150" spans="1:40">
      <c r="A150" s="64"/>
      <c r="B150" s="55">
        <f>Parâmetros!D139*0.04*47.9982</f>
        <v>55.159531439999995</v>
      </c>
      <c r="C150" s="56">
        <f t="shared" si="58"/>
        <v>36.260240189999998</v>
      </c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</row>
    <row r="151" spans="1:40">
      <c r="A151" s="64"/>
      <c r="B151" s="55">
        <f>Parâmetros!D140*0.04*47.9982</f>
        <v>48.977363279999999</v>
      </c>
      <c r="C151" s="56">
        <f t="shared" si="58"/>
        <v>36.908215889999994</v>
      </c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</row>
    <row r="152" spans="1:40">
      <c r="A152" s="64"/>
      <c r="B152" s="55">
        <f>Parâmetros!D141*0.04*47.9982</f>
        <v>48.766171199999995</v>
      </c>
      <c r="C152" s="56">
        <f t="shared" si="58"/>
        <v>37.997775030000007</v>
      </c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</row>
    <row r="153" spans="1:40">
      <c r="A153" s="64"/>
      <c r="B153" s="55">
        <f>Parâmetros!D142*0.04*47.9982</f>
        <v>45.694286400000003</v>
      </c>
      <c r="C153" s="56">
        <f t="shared" si="58"/>
        <v>38.638551</v>
      </c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</row>
    <row r="154" spans="1:40">
      <c r="A154" s="64"/>
      <c r="B154" s="55">
        <f>Parâmetros!D143*0.04*47.9982</f>
        <v>45.579090719999996</v>
      </c>
      <c r="C154" s="56">
        <f t="shared" si="58"/>
        <v>38.955339119999998</v>
      </c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</row>
    <row r="155" spans="1:40">
      <c r="A155" s="64"/>
      <c r="B155" s="55">
        <f>Parâmetros!D144*0.04*47.9982</f>
        <v>49.092462963599992</v>
      </c>
      <c r="C155" s="56">
        <f t="shared" si="58"/>
        <v>39.404122290000004</v>
      </c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</row>
    <row r="156" spans="1:40">
      <c r="A156" s="64"/>
      <c r="B156" s="55">
        <f>Parâmetros!D145*0.04*47.9982</f>
        <v>46.704285643607996</v>
      </c>
      <c r="C156" s="56">
        <f t="shared" si="58"/>
        <v>40.625676479999996</v>
      </c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</row>
    <row r="157" spans="1:40">
      <c r="A157" s="64"/>
      <c r="B157" s="55">
        <f>Parâmetros!D146*0.04*47.9982</f>
        <v>47.255758082615998</v>
      </c>
      <c r="C157" s="56">
        <f t="shared" si="58"/>
        <v>41.597640030000001</v>
      </c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</row>
    <row r="158" spans="1:40">
      <c r="A158" s="64"/>
      <c r="B158" s="55">
        <f>Parâmetros!D147*0.04*47.9982</f>
        <v>47.453848573943993</v>
      </c>
      <c r="C158" s="56">
        <f t="shared" si="58"/>
        <v>42.557604029999993</v>
      </c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  <row r="159" spans="1:40">
      <c r="A159" s="64"/>
      <c r="B159" s="55">
        <f>Parâmetros!D148*0.04*47.9982</f>
        <v>47.879567648879998</v>
      </c>
      <c r="C159" s="56">
        <f t="shared" si="58"/>
        <v>42.228816359999996</v>
      </c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</row>
    <row r="160" spans="1:40">
      <c r="A160" s="64"/>
      <c r="B160" s="55">
        <f>Parâmetros!D149*0.04*47.9982</f>
        <v>46.610393484695997</v>
      </c>
      <c r="C160" s="56">
        <f t="shared" si="58"/>
        <v>40.781670629999994</v>
      </c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</row>
    <row r="161" spans="1:40">
      <c r="A161" s="64"/>
      <c r="B161" s="55">
        <f>Parâmetros!D150*0.04*47.9982</f>
        <v>47.712389918279996</v>
      </c>
      <c r="C161" s="56">
        <f t="shared" si="58"/>
        <v>39.814506900000005</v>
      </c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</row>
    <row r="162" spans="1:40">
      <c r="A162" s="64"/>
      <c r="B162" s="55">
        <f>Parâmetros!D151*0.04*47.9982</f>
        <v>47.465258706047997</v>
      </c>
      <c r="C162" s="56">
        <f t="shared" si="58"/>
        <v>38.084171790000006</v>
      </c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</row>
    <row r="163" spans="1:40">
      <c r="A163" s="64"/>
      <c r="B163" s="55">
        <f>Parâmetros!D152*0.04*47.9982</f>
        <v>40.280799813359998</v>
      </c>
      <c r="C163" s="56">
        <f t="shared" si="58"/>
        <v>35.744259540000002</v>
      </c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</row>
    <row r="164" spans="1:40">
      <c r="A164" s="64"/>
      <c r="B164" s="55">
        <f>Parâmetros!D153*0.04*47.9982</f>
        <v>29.866344290087998</v>
      </c>
      <c r="C164" s="56">
        <f t="shared" si="58"/>
        <v>32.969963580000005</v>
      </c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</row>
    <row r="165" spans="1:40">
      <c r="A165" s="64"/>
      <c r="B165" s="55">
        <f>Parâmetros!D154*0.04*47.9982</f>
        <v>42.540676024824002</v>
      </c>
      <c r="C165" s="56">
        <f t="shared" si="58"/>
        <v>30.980438189999997</v>
      </c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</row>
    <row r="166" spans="1:40">
      <c r="A166" s="64"/>
      <c r="B166" s="55">
        <f>Parâmetros!D155*0.04*47.9982</f>
        <v>50.956618975127995</v>
      </c>
      <c r="C166" s="56">
        <f t="shared" ref="C166:C182" si="59">AVERAGE(B229:B236)</f>
        <v>18.712098270000002</v>
      </c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</row>
    <row r="167" spans="1:40">
      <c r="A167" s="64"/>
      <c r="B167" s="55">
        <f>Parâmetros!D156*0.04*47.9982</f>
        <v>50.340512159999996</v>
      </c>
      <c r="C167" s="56">
        <f t="shared" si="59"/>
        <v>19.64086344</v>
      </c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</row>
    <row r="168" spans="1:40">
      <c r="A168" s="64"/>
      <c r="B168" s="55">
        <f>Parâmetros!D157*0.04*47.9982</f>
        <v>51.895653840000001</v>
      </c>
      <c r="C168" s="56">
        <f t="shared" si="59"/>
        <v>21.294401430000001</v>
      </c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</row>
    <row r="169" spans="1:40">
      <c r="A169" s="64"/>
      <c r="B169" s="55">
        <f>Parâmetros!D158*0.04*47.9982</f>
        <v>50.129320079999999</v>
      </c>
      <c r="C169" s="56">
        <f t="shared" si="59"/>
        <v>22.671949769999998</v>
      </c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</row>
    <row r="170" spans="1:40">
      <c r="A170" s="64"/>
      <c r="B170" s="55">
        <f>Parâmetros!D159*0.04*47.9982</f>
        <v>47.326225199999996</v>
      </c>
      <c r="C170" s="56">
        <f t="shared" si="59"/>
        <v>24.349486859999999</v>
      </c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</row>
    <row r="171" spans="1:40">
      <c r="A171" s="64"/>
      <c r="B171" s="55">
        <f>Parâmetros!D160*0.04*47.9982</f>
        <v>47.422221599999993</v>
      </c>
      <c r="C171" s="56">
        <f t="shared" si="59"/>
        <v>28.02854889</v>
      </c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</row>
    <row r="172" spans="1:40">
      <c r="A172" s="64"/>
      <c r="B172" s="55">
        <f>Parâmetros!D161*0.04*47.9982</f>
        <v>47.460620159999998</v>
      </c>
      <c r="C172" s="56">
        <f t="shared" si="59"/>
        <v>32.309988329999996</v>
      </c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</row>
    <row r="173" spans="1:40">
      <c r="A173" s="64"/>
      <c r="B173" s="55">
        <f>Parâmetros!D162*0.04*47.9982</f>
        <v>44.695923839999999</v>
      </c>
      <c r="C173" s="56">
        <f t="shared" si="59"/>
        <v>36.922615350000001</v>
      </c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</row>
    <row r="174" spans="1:40">
      <c r="A174" s="64"/>
      <c r="B174" s="55">
        <f>Parâmetros!D163*0.04*47.9982</f>
        <v>41.547241919999998</v>
      </c>
      <c r="C174" s="56">
        <f t="shared" si="59"/>
        <v>40.690474049999999</v>
      </c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</row>
    <row r="175" spans="1:40">
      <c r="A175" s="64"/>
      <c r="B175" s="55">
        <f>Parâmetros!D164*0.04*47.9982</f>
        <v>41.432046239999998</v>
      </c>
      <c r="C175" s="56">
        <f t="shared" si="59"/>
        <v>41.112858209999999</v>
      </c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</row>
    <row r="176" spans="1:40">
      <c r="A176" s="64"/>
      <c r="B176" s="55">
        <f>Parâmetros!D165*0.04*47.9982</f>
        <v>37.265802479999998</v>
      </c>
      <c r="C176" s="56">
        <f t="shared" si="59"/>
        <v>40.534479900000001</v>
      </c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</row>
    <row r="177" spans="1:40">
      <c r="A177" s="64"/>
      <c r="B177" s="55">
        <f>Parâmetros!D166*0.04*47.9982</f>
        <v>37.822581599999999</v>
      </c>
      <c r="C177" s="56">
        <f t="shared" si="59"/>
        <v>40.301688630000001</v>
      </c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</row>
    <row r="178" spans="1:40">
      <c r="A178" s="64"/>
      <c r="B178" s="55">
        <f>Parâmetros!D167*0.04*47.9982</f>
        <v>32.523580320000001</v>
      </c>
      <c r="C178" s="56">
        <f t="shared" si="59"/>
        <v>41.470444799999996</v>
      </c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</row>
    <row r="179" spans="1:40">
      <c r="A179" s="64"/>
      <c r="B179" s="55">
        <f>Parâmetros!D168*0.04*47.9982</f>
        <v>35.345874479999999</v>
      </c>
      <c r="C179" s="56">
        <f t="shared" si="59"/>
        <v>40.426483950000005</v>
      </c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</row>
    <row r="180" spans="1:40">
      <c r="A180" s="64"/>
      <c r="B180" s="55">
        <f>Parâmetros!D169*0.04*47.9982</f>
        <v>38.110570799999998</v>
      </c>
      <c r="C180" s="56">
        <f t="shared" si="59"/>
        <v>39.680111940000003</v>
      </c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</row>
    <row r="181" spans="1:40">
      <c r="A181" s="64"/>
      <c r="B181" s="55">
        <f>Parâmetros!D170*0.04*47.9982</f>
        <v>41.700836160000001</v>
      </c>
      <c r="C181" s="56">
        <f t="shared" si="59"/>
        <v>38.40575973</v>
      </c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</row>
    <row r="182" spans="1:40">
      <c r="A182" s="64"/>
      <c r="B182" s="55">
        <f>Parâmetros!D171*0.04*47.9982</f>
        <v>41.62403904</v>
      </c>
      <c r="C182" s="56">
        <f t="shared" si="59"/>
        <v>37.872979709999996</v>
      </c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</row>
    <row r="183" spans="1:40">
      <c r="A183" s="64"/>
      <c r="B183" s="55">
        <f>Parâmetros!D172*0.04*47.9982</f>
        <v>41.067259919999998</v>
      </c>
      <c r="C183" s="56">
        <f t="shared" ref="C183:C199" si="60">AVERAGE(B253:B260)</f>
        <v>29.058110280000001</v>
      </c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</row>
    <row r="184" spans="1:40">
      <c r="A184" s="64"/>
      <c r="B184" s="55">
        <f>Parâmetros!D173*0.04*47.9982</f>
        <v>41.489644079999998</v>
      </c>
      <c r="C184" s="56">
        <f t="shared" si="60"/>
        <v>29.271702269999999</v>
      </c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</row>
    <row r="185" spans="1:40">
      <c r="A185" s="64"/>
      <c r="B185" s="55">
        <f>Parâmetros!D174*0.04*47.9982</f>
        <v>40.856067840000001</v>
      </c>
      <c r="C185" s="56">
        <f t="shared" si="60"/>
        <v>31.09563387</v>
      </c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</row>
    <row r="186" spans="1:40">
      <c r="A186" s="64"/>
      <c r="B186" s="55">
        <f>Parâmetros!D175*0.04*47.9982</f>
        <v>33.118758</v>
      </c>
      <c r="C186" s="56">
        <f t="shared" si="60"/>
        <v>33.10435854</v>
      </c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</row>
    <row r="187" spans="1:40">
      <c r="A187" s="64"/>
      <c r="B187" s="55">
        <f>Parâmetros!D176*0.04*47.9982</f>
        <v>22.731947519999999</v>
      </c>
      <c r="C187" s="56">
        <f t="shared" si="60"/>
        <v>35.338223806911003</v>
      </c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</row>
    <row r="188" spans="1:40">
      <c r="A188" s="64"/>
      <c r="B188" s="55">
        <f>Parâmetros!D177*0.04*47.9982</f>
        <v>26.475807119999999</v>
      </c>
      <c r="C188" s="56">
        <f t="shared" si="60"/>
        <v>37.631286693828002</v>
      </c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</row>
    <row r="189" spans="1:40">
      <c r="A189" s="64"/>
      <c r="B189" s="55">
        <f>Parâmetros!D178*0.04*47.9982</f>
        <v>42.065622480000002</v>
      </c>
      <c r="C189" s="56">
        <f t="shared" si="60"/>
        <v>41.315229900776998</v>
      </c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</row>
    <row r="190" spans="1:40">
      <c r="A190" s="64"/>
      <c r="B190" s="55">
        <f>Parâmetros!D179*0.04*47.9982</f>
        <v>42.104021039999999</v>
      </c>
      <c r="C190" s="56">
        <f t="shared" si="60"/>
        <v>44.905983882453</v>
      </c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</row>
    <row r="191" spans="1:40">
      <c r="A191" s="64"/>
      <c r="B191" s="55">
        <f>Parâmetros!D180*0.04*47.9982</f>
        <v>45.291101519999998</v>
      </c>
      <c r="C191" s="56">
        <f t="shared" si="60"/>
        <v>47.035614098324999</v>
      </c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</row>
    <row r="192" spans="1:40">
      <c r="A192" s="64"/>
      <c r="B192" s="55">
        <f>Parâmetros!D181*0.04*47.9982</f>
        <v>43.639963439999995</v>
      </c>
      <c r="C192" s="56">
        <f t="shared" si="60"/>
        <v>47.495740442940004</v>
      </c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</row>
    <row r="193" spans="1:40">
      <c r="A193" s="64"/>
      <c r="B193" s="55">
        <f>Parâmetros!D182*0.04*47.9982</f>
        <v>43.524767760000003</v>
      </c>
      <c r="C193" s="56">
        <f t="shared" si="60"/>
        <v>46.773879433743005</v>
      </c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</row>
    <row r="194" spans="1:40">
      <c r="A194" s="64"/>
      <c r="B194" s="55">
        <f>Parâmetros!D183*0.04*47.9982</f>
        <v>42.392010239999998</v>
      </c>
      <c r="C194" s="56">
        <f t="shared" si="60"/>
        <v>45.628618862625004</v>
      </c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</row>
    <row r="195" spans="1:40">
      <c r="A195" s="64"/>
      <c r="B195" s="55">
        <f>Parâmetros!D184*0.04*47.9982</f>
        <v>43.812756960000002</v>
      </c>
      <c r="C195" s="56">
        <f t="shared" si="60"/>
        <v>43.790044211759998</v>
      </c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</row>
    <row r="196" spans="1:40">
      <c r="A196" s="64"/>
      <c r="B196" s="55">
        <f>Parâmetros!D185*0.04*47.9982</f>
        <v>38.667349919999999</v>
      </c>
      <c r="C196" s="56">
        <f t="shared" si="60"/>
        <v>42.020974314368999</v>
      </c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</row>
    <row r="197" spans="1:40">
      <c r="A197" s="64"/>
      <c r="B197" s="55">
        <f>Parâmetros!D186*0.04*47.9982</f>
        <v>37.841780880000002</v>
      </c>
      <c r="C197" s="56">
        <f t="shared" si="60"/>
        <v>40.535899686755997</v>
      </c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</row>
    <row r="198" spans="1:40">
      <c r="A198" s="64"/>
      <c r="B198" s="55">
        <f>Parâmetros!D187*0.04*47.9982</f>
        <v>39.512118239999992</v>
      </c>
      <c r="C198" s="56">
        <f t="shared" si="60"/>
        <v>39.814884405842996</v>
      </c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</row>
    <row r="199" spans="1:40">
      <c r="A199" s="64"/>
      <c r="B199" s="55">
        <f>Parâmetros!D188*0.04*47.9982</f>
        <v>35.65306296</v>
      </c>
      <c r="C199" s="56">
        <f t="shared" si="60"/>
        <v>39.078832728816003</v>
      </c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</row>
    <row r="200" spans="1:40">
      <c r="A200" s="64"/>
      <c r="B200" s="55">
        <f>Parâmetros!D189*0.04*47.9982</f>
        <v>26.418209279999999</v>
      </c>
      <c r="C200" s="56">
        <f t="shared" ref="C200:C216" si="61">AVERAGE(B277:B284)</f>
        <v>33.873324262704003</v>
      </c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</row>
    <row r="201" spans="1:40">
      <c r="A201" s="64"/>
      <c r="B201" s="55">
        <f>Parâmetros!D190*0.04*47.9982</f>
        <v>28.20374232</v>
      </c>
      <c r="C201" s="56">
        <f t="shared" si="61"/>
        <v>33.695930595215998</v>
      </c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</row>
    <row r="202" spans="1:40">
      <c r="A202" s="64"/>
      <c r="B202" s="55">
        <f>Parâmetros!D191*0.04*47.9982</f>
        <v>29.912478239999999</v>
      </c>
      <c r="C202" s="56">
        <f t="shared" si="61"/>
        <v>34.488951815805002</v>
      </c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</row>
    <row r="203" spans="1:40">
      <c r="A203" s="64"/>
      <c r="B203" s="55">
        <f>Parâmetros!D192*0.04*47.9982</f>
        <v>33.233953679999999</v>
      </c>
      <c r="C203" s="56">
        <f t="shared" si="61"/>
        <v>35.421462045360002</v>
      </c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</row>
    <row r="204" spans="1:40">
      <c r="A204" s="64"/>
      <c r="B204" s="55">
        <f>Parâmetros!D193*0.04*47.9982</f>
        <v>34.904291039999997</v>
      </c>
      <c r="C204" s="56">
        <f t="shared" si="61"/>
        <v>36.558970427196002</v>
      </c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</row>
    <row r="205" spans="1:40">
      <c r="A205" s="64"/>
      <c r="B205" s="55">
        <f>Parâmetros!D194*0.04*47.9982</f>
        <v>35.768258639999999</v>
      </c>
      <c r="C205" s="56">
        <f t="shared" si="61"/>
        <v>39.993053724242998</v>
      </c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</row>
    <row r="206" spans="1:40">
      <c r="A206" s="64"/>
      <c r="B206" s="55">
        <f>Parâmetros!D195*0.04*47.9982</f>
        <v>33.809932079999996</v>
      </c>
      <c r="C206" s="56">
        <f t="shared" si="61"/>
        <v>42.93791056797</v>
      </c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</row>
    <row r="207" spans="1:40">
      <c r="A207" s="64"/>
      <c r="B207" s="55">
        <f>Parâmetros!D196*0.04*47.9982</f>
        <v>36.037048560000002</v>
      </c>
      <c r="C207" s="56">
        <f t="shared" si="61"/>
        <v>46.029807737478002</v>
      </c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</row>
    <row r="208" spans="1:40">
      <c r="A208" s="64"/>
      <c r="B208" s="55">
        <f>Parâmetros!D197*0.04*47.9982</f>
        <v>38.18736792</v>
      </c>
      <c r="C208" s="56">
        <f t="shared" si="61"/>
        <v>47.232014093049003</v>
      </c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</row>
    <row r="209" spans="1:40">
      <c r="A209" s="64"/>
      <c r="B209" s="55">
        <f>Parâmetros!D198*0.04*47.9982</f>
        <v>39.550516800000004</v>
      </c>
      <c r="C209" s="56">
        <f t="shared" si="61"/>
        <v>47.211905247159002</v>
      </c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</row>
    <row r="210" spans="1:40">
      <c r="A210" s="64"/>
      <c r="B210" s="55">
        <f>Parâmetros!D199*0.04*47.9982</f>
        <v>37.22740392</v>
      </c>
      <c r="C210" s="56">
        <f t="shared" si="61"/>
        <v>46.259066819940003</v>
      </c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</row>
    <row r="211" spans="1:40">
      <c r="A211" s="64"/>
      <c r="B211" s="55">
        <f>Parâmetros!D200*0.04*47.9982</f>
        <v>32.811569519999999</v>
      </c>
      <c r="C211" s="56">
        <f t="shared" si="61"/>
        <v>45.156994789191003</v>
      </c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</row>
    <row r="212" spans="1:40">
      <c r="A212" s="64"/>
      <c r="B212" s="55">
        <f>Parâmetros!D201*0.04*47.9982</f>
        <v>34.635501120000001</v>
      </c>
      <c r="C212" s="56">
        <f t="shared" si="61"/>
        <v>43.758687227690999</v>
      </c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</row>
    <row r="213" spans="1:40">
      <c r="A213" s="64"/>
      <c r="B213" s="55">
        <f>Parâmetros!D202*0.04*47.9982</f>
        <v>37.822581599999999</v>
      </c>
      <c r="C213" s="56">
        <f t="shared" si="61"/>
        <v>43.667334893532008</v>
      </c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</row>
    <row r="214" spans="1:40">
      <c r="A214" s="64"/>
      <c r="B214" s="55">
        <f>Parâmetros!D203*0.04*47.9982</f>
        <v>38.993737679999995</v>
      </c>
      <c r="C214" s="56">
        <f t="shared" si="61"/>
        <v>43.318225265633998</v>
      </c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</row>
    <row r="215" spans="1:40">
      <c r="A215" s="64"/>
      <c r="B215" s="55">
        <f>Parâmetros!D204*0.04*47.9982</f>
        <v>44.753521679999999</v>
      </c>
      <c r="C215" s="56">
        <f t="shared" si="61"/>
        <v>43.095624013493996</v>
      </c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</row>
    <row r="216" spans="1:40">
      <c r="A216" s="64"/>
      <c r="B216" s="55">
        <f>Parâmetros!D205*0.04*47.9982</f>
        <v>43.31357568</v>
      </c>
      <c r="C216" s="56">
        <f t="shared" si="61"/>
        <v>43.261265081720992</v>
      </c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</row>
    <row r="217" spans="1:40">
      <c r="A217" s="64"/>
      <c r="B217" s="55">
        <f>Parâmetros!D206*0.04*47.9982</f>
        <v>42.084821760000004</v>
      </c>
      <c r="C217" s="56">
        <f t="shared" ref="C217:C233" si="62">AVERAGE(B301:B308)</f>
        <v>52.880989208537997</v>
      </c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</row>
    <row r="218" spans="1:40">
      <c r="A218" s="64"/>
      <c r="B218" s="55">
        <f>Parâmetros!D207*0.04*47.9982</f>
        <v>40.817669279999997</v>
      </c>
      <c r="C218" s="56">
        <f t="shared" si="62"/>
        <v>51.924363963329995</v>
      </c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</row>
    <row r="219" spans="1:40">
      <c r="A219" s="64"/>
      <c r="B219" s="55">
        <f>Parâmetros!D208*0.04*47.9982</f>
        <v>42.584003039999999</v>
      </c>
      <c r="C219" s="56">
        <f t="shared" si="62"/>
        <v>52.645302927105</v>
      </c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</row>
    <row r="220" spans="1:40">
      <c r="A220" s="64"/>
      <c r="B220" s="55">
        <f>Parâmetros!D209*0.04*47.9982</f>
        <v>42.41120952</v>
      </c>
      <c r="C220" s="56">
        <f t="shared" si="62"/>
        <v>53.408259755151001</v>
      </c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</row>
    <row r="221" spans="1:40">
      <c r="A221" s="64"/>
      <c r="B221" s="55">
        <f>Parâmetros!D210*0.04*47.9982</f>
        <v>45.502293599999994</v>
      </c>
      <c r="C221" s="56">
        <f t="shared" si="62"/>
        <v>53.873513507481</v>
      </c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</row>
    <row r="222" spans="1:40">
      <c r="A222" s="64"/>
      <c r="B222" s="55">
        <f>Parâmetros!D211*0.04*47.9982</f>
        <v>36.363436319999998</v>
      </c>
      <c r="C222" s="56">
        <f t="shared" si="62"/>
        <v>53.940796184286</v>
      </c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</row>
    <row r="223" spans="1:40">
      <c r="A223" s="64"/>
      <c r="B223" s="55">
        <f>Parâmetros!D212*0.04*47.9982</f>
        <v>33.176355839999999</v>
      </c>
      <c r="C223" s="56">
        <f t="shared" si="62"/>
        <v>54.816566061684</v>
      </c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</row>
    <row r="224" spans="1:40">
      <c r="A224" s="64"/>
      <c r="B224" s="55">
        <f>Parâmetros!D213*0.04*47.9982</f>
        <v>35.576265840000005</v>
      </c>
      <c r="C224" s="56">
        <f t="shared" si="62"/>
        <v>56.312856908672998</v>
      </c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</row>
    <row r="225" spans="1:40">
      <c r="A225" s="64"/>
      <c r="B225" s="55">
        <f>Parâmetros!D214*0.04*47.9982</f>
        <v>28.242140880000001</v>
      </c>
      <c r="C225" s="56">
        <f t="shared" si="62"/>
        <v>58.999080971492994</v>
      </c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</row>
    <row r="226" spans="1:40">
      <c r="A226" s="64"/>
      <c r="B226" s="55">
        <f>Parâmetros!D215*0.04*47.9982</f>
        <v>22.098371279999999</v>
      </c>
      <c r="C226" s="56">
        <f t="shared" si="62"/>
        <v>59.691782114226001</v>
      </c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</row>
    <row r="227" spans="1:40">
      <c r="A227" s="64"/>
      <c r="B227" s="55">
        <f>Parâmetros!D216*0.04*47.9982</f>
        <v>20.389635359999996</v>
      </c>
      <c r="C227" s="56">
        <f t="shared" si="62"/>
        <v>59.241778349999997</v>
      </c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</row>
    <row r="228" spans="1:40">
      <c r="A228" s="64"/>
      <c r="B228" s="55">
        <f>Parâmetros!D217*0.04*47.9982</f>
        <v>26.495006400000001</v>
      </c>
      <c r="C228" s="56">
        <f t="shared" si="62"/>
        <v>57.981825599999993</v>
      </c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</row>
    <row r="229" spans="1:40">
      <c r="A229" s="64"/>
      <c r="B229" s="55">
        <f>Parâmetros!D218*0.04*47.9982</f>
        <v>26.226216479999998</v>
      </c>
      <c r="C229" s="56">
        <f t="shared" si="62"/>
        <v>57.113058179999996</v>
      </c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</row>
    <row r="230" spans="1:40">
      <c r="A230" s="64"/>
      <c r="B230" s="55">
        <f>Parâmetros!D219*0.04*47.9982</f>
        <v>25.919028000000001</v>
      </c>
      <c r="C230" s="56">
        <f t="shared" si="62"/>
        <v>56.349886799999993</v>
      </c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</row>
    <row r="231" spans="1:40">
      <c r="A231" s="64"/>
      <c r="B231" s="55">
        <f>Parâmetros!D220*0.04*47.9982</f>
        <v>28.875717120000001</v>
      </c>
      <c r="C231" s="56">
        <f t="shared" si="62"/>
        <v>56.261090130000007</v>
      </c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</row>
    <row r="232" spans="1:40">
      <c r="A232" s="64"/>
      <c r="B232" s="55">
        <f>Parâmetros!D221*0.04*47.9982</f>
        <v>27.531767519999999</v>
      </c>
      <c r="C232" s="56">
        <f t="shared" si="62"/>
        <v>56.966663670000003</v>
      </c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</row>
    <row r="233" spans="1:40">
      <c r="A233" s="64"/>
      <c r="B233" s="55">
        <f>Parâmetros!D222*0.04*47.9982</f>
        <v>15.66661248</v>
      </c>
      <c r="C233" s="56">
        <f t="shared" si="62"/>
        <v>57.487444139999994</v>
      </c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</row>
    <row r="234" spans="1:40">
      <c r="A234" s="64"/>
      <c r="B234" s="55">
        <f>Parâmetros!D223*0.04*47.9982</f>
        <v>8.4092846399999992</v>
      </c>
      <c r="C234" s="56">
        <f t="shared" ref="C234:C250" si="63">AVERAGE(B325:B332)</f>
        <v>55.874704620000003</v>
      </c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</row>
    <row r="235" spans="1:40">
      <c r="A235" s="64"/>
      <c r="B235" s="55">
        <f>Parâmetros!D224*0.04*47.9982</f>
        <v>7.2765271199999999</v>
      </c>
      <c r="C235" s="56">
        <f t="shared" si="63"/>
        <v>53.501193630000003</v>
      </c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</row>
    <row r="236" spans="1:40">
      <c r="A236" s="64"/>
      <c r="B236" s="55">
        <f>Parâmetros!D225*0.04*47.9982</f>
        <v>9.7916327999999986</v>
      </c>
      <c r="C236" s="56">
        <f t="shared" si="63"/>
        <v>51.017286779999999</v>
      </c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</row>
    <row r="237" spans="1:40">
      <c r="A237" s="64"/>
      <c r="B237" s="55">
        <f>Parâmetros!D226*0.04*47.9982</f>
        <v>33.656337839999999</v>
      </c>
      <c r="C237" s="56">
        <f t="shared" si="63"/>
        <v>49.099758689999994</v>
      </c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</row>
    <row r="238" spans="1:40">
      <c r="A238" s="64"/>
      <c r="B238" s="55">
        <f>Parâmetros!D227*0.04*47.9982</f>
        <v>39.147331919999999</v>
      </c>
      <c r="C238" s="56">
        <f t="shared" si="63"/>
        <v>47.928602609999999</v>
      </c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</row>
    <row r="239" spans="1:40">
      <c r="A239" s="64"/>
      <c r="B239" s="55">
        <f>Parâmetros!D228*0.04*47.9982</f>
        <v>39.896103840000002</v>
      </c>
      <c r="C239" s="56">
        <f t="shared" si="63"/>
        <v>47.376623309999999</v>
      </c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</row>
    <row r="240" spans="1:40">
      <c r="A240" s="64"/>
      <c r="B240" s="55">
        <f>Parâmetros!D229*0.04*47.9982</f>
        <v>40.952064239999999</v>
      </c>
      <c r="C240" s="56">
        <f t="shared" si="63"/>
        <v>47.439020970000009</v>
      </c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</row>
    <row r="241" spans="1:40">
      <c r="A241" s="64"/>
      <c r="B241" s="55">
        <f>Parâmetros!D230*0.04*47.9982</f>
        <v>45.099108719999997</v>
      </c>
      <c r="C241" s="56">
        <f t="shared" si="63"/>
        <v>48.264590010000006</v>
      </c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</row>
    <row r="242" spans="1:40">
      <c r="A242" s="64"/>
      <c r="B242" s="55">
        <f>Parâmetros!D231*0.04*47.9982</f>
        <v>42.660800159999994</v>
      </c>
      <c r="C242" s="56">
        <f t="shared" si="63"/>
        <v>49.850930519999999</v>
      </c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</row>
    <row r="243" spans="1:40">
      <c r="A243" s="64"/>
      <c r="B243" s="55">
        <f>Parâmetros!D232*0.04*47.9982</f>
        <v>44.177543280000002</v>
      </c>
      <c r="C243" s="56">
        <f t="shared" si="63"/>
        <v>51.612464460000005</v>
      </c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</row>
    <row r="244" spans="1:40">
      <c r="A244" s="64"/>
      <c r="B244" s="55">
        <f>Parâmetros!D233*0.04*47.9982</f>
        <v>39.9345024</v>
      </c>
      <c r="C244" s="56">
        <f t="shared" si="63"/>
        <v>52.906015949999997</v>
      </c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</row>
    <row r="245" spans="1:40">
      <c r="A245" s="64"/>
      <c r="B245" s="55">
        <f>Parâmetros!D234*0.04*47.9982</f>
        <v>37.035411119999992</v>
      </c>
      <c r="C245" s="56">
        <f t="shared" si="63"/>
        <v>53.134007400000002</v>
      </c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</row>
    <row r="246" spans="1:40">
      <c r="A246" s="64"/>
      <c r="B246" s="55">
        <f>Parâmetros!D235*0.04*47.9982</f>
        <v>34.520305440000001</v>
      </c>
      <c r="C246" s="56">
        <f t="shared" si="63"/>
        <v>52.70202359999999</v>
      </c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</row>
    <row r="247" spans="1:40">
      <c r="A247" s="64"/>
      <c r="B247" s="55">
        <f>Parâmetros!D236*0.04*47.9982</f>
        <v>38.033773679999996</v>
      </c>
      <c r="C247" s="56">
        <f t="shared" si="63"/>
        <v>52.510030800000003</v>
      </c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</row>
    <row r="248" spans="1:40">
      <c r="A248" s="64"/>
      <c r="B248" s="55">
        <f>Parâmetros!D237*0.04*47.9982</f>
        <v>50.302113599999998</v>
      </c>
      <c r="C248" s="56">
        <f t="shared" si="63"/>
        <v>51.998849969999995</v>
      </c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</row>
    <row r="249" spans="1:40">
      <c r="A249" s="64"/>
      <c r="B249" s="55">
        <f>Parâmetros!D238*0.04*47.9982</f>
        <v>36.747421920000001</v>
      </c>
      <c r="C249" s="56">
        <f t="shared" si="63"/>
        <v>51.262077600000005</v>
      </c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</row>
    <row r="250" spans="1:40">
      <c r="A250" s="64"/>
      <c r="B250" s="55">
        <f>Parâmetros!D239*0.04*47.9982</f>
        <v>36.689824079999994</v>
      </c>
      <c r="C250" s="56">
        <f t="shared" si="63"/>
        <v>50.318912970000007</v>
      </c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</row>
    <row r="251" spans="1:40">
      <c r="A251" s="64"/>
      <c r="B251" s="55">
        <f>Parâmetros!D240*0.04*47.9982</f>
        <v>33.982725599999995</v>
      </c>
      <c r="C251" s="56">
        <f t="shared" ref="C251:C267" si="64">AVERAGE(B349:B356)</f>
        <v>47.321425379999994</v>
      </c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</row>
    <row r="252" spans="1:40">
      <c r="A252" s="64"/>
      <c r="B252" s="55">
        <f>Parâmetros!D241*0.04*47.9982</f>
        <v>35.672262239999995</v>
      </c>
      <c r="C252" s="56">
        <f t="shared" si="64"/>
        <v>47.820606659999996</v>
      </c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</row>
    <row r="253" spans="1:40">
      <c r="A253" s="64"/>
      <c r="B253" s="55">
        <f>Parâmetros!D242*0.04*47.9982</f>
        <v>36.555429119999992</v>
      </c>
      <c r="C253" s="56">
        <f t="shared" si="64"/>
        <v>48.302988569999989</v>
      </c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</row>
    <row r="254" spans="1:40">
      <c r="A254" s="64"/>
      <c r="B254" s="55">
        <f>Parâmetros!D243*0.04*47.9982</f>
        <v>33.771533519999998</v>
      </c>
      <c r="C254" s="56">
        <f t="shared" si="64"/>
        <v>48.782970569999989</v>
      </c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</row>
    <row r="255" spans="1:40">
      <c r="A255" s="64"/>
      <c r="B255" s="55">
        <f>Parâmetros!D244*0.04*47.9982</f>
        <v>33.061160159999993</v>
      </c>
      <c r="C255" s="56">
        <f t="shared" si="64"/>
        <v>49.200554909999994</v>
      </c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</row>
    <row r="256" spans="1:40">
      <c r="A256" s="64"/>
      <c r="B256" s="55">
        <f>Parâmetros!D245*0.04*47.9982</f>
        <v>33.90592848</v>
      </c>
      <c r="C256" s="56">
        <f t="shared" si="64"/>
        <v>49.435746090000002</v>
      </c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</row>
    <row r="257" spans="1:40">
      <c r="A257" s="64"/>
      <c r="B257" s="55">
        <f>Parâmetros!D246*0.04*47.9982</f>
        <v>32.504381039999998</v>
      </c>
      <c r="C257" s="56">
        <f t="shared" si="64"/>
        <v>50.071722240000007</v>
      </c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</row>
    <row r="258" spans="1:40">
      <c r="A258" s="64"/>
      <c r="B258" s="55">
        <f>Parâmetros!D247*0.04*47.9982</f>
        <v>18.834493680000001</v>
      </c>
      <c r="C258" s="56">
        <f t="shared" si="64"/>
        <v>50.962088850000008</v>
      </c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</row>
    <row r="259" spans="1:40">
      <c r="A259" s="64"/>
      <c r="B259" s="55">
        <f>Parâmetros!D248*0.04*47.9982</f>
        <v>16.972163519999999</v>
      </c>
      <c r="C259" s="56">
        <f t="shared" si="64"/>
        <v>51.674862120000007</v>
      </c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</row>
    <row r="260" spans="1:40">
      <c r="A260" s="64"/>
      <c r="B260" s="55">
        <f>Parâmetros!D249*0.04*47.9982</f>
        <v>26.859792719999998</v>
      </c>
      <c r="C260" s="56">
        <f t="shared" si="64"/>
        <v>51.689261579999993</v>
      </c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</row>
    <row r="261" spans="1:40">
      <c r="A261" s="64"/>
      <c r="B261" s="55">
        <f>Parâmetros!D250*0.04*47.9982</f>
        <v>38.264165040000002</v>
      </c>
      <c r="C261" s="56">
        <f t="shared" si="64"/>
        <v>51.120482909999993</v>
      </c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</row>
    <row r="262" spans="1:40">
      <c r="A262" s="64"/>
      <c r="B262" s="55">
        <f>Parâmetros!D251*0.04*47.9982</f>
        <v>48.362986319999997</v>
      </c>
      <c r="C262" s="56">
        <f t="shared" si="64"/>
        <v>49.282151849999998</v>
      </c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</row>
    <row r="263" spans="1:40">
      <c r="A263" s="64"/>
      <c r="B263" s="55">
        <f>Parâmetros!D252*0.04*47.9982</f>
        <v>49.130957520000003</v>
      </c>
      <c r="C263" s="56">
        <f t="shared" si="64"/>
        <v>47.635813589999998</v>
      </c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</row>
    <row r="264" spans="1:40">
      <c r="A264" s="64"/>
      <c r="B264" s="55">
        <f>Parâmetros!D253*0.04*47.9982</f>
        <v>51.776850615287998</v>
      </c>
      <c r="C264" s="56">
        <f t="shared" si="64"/>
        <v>46.229466330000001</v>
      </c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</row>
    <row r="265" spans="1:40">
      <c r="A265" s="64"/>
      <c r="B265" s="55">
        <f>Parâmetros!D254*0.04*47.9982</f>
        <v>50.848884135335993</v>
      </c>
      <c r="C265" s="56">
        <f t="shared" si="64"/>
        <v>45.360698909999996</v>
      </c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</row>
    <row r="266" spans="1:40">
      <c r="A266" s="64"/>
      <c r="B266" s="55">
        <f>Parâmetros!D255*0.04*47.9982</f>
        <v>48.306039335591997</v>
      </c>
      <c r="C266" s="56">
        <f t="shared" si="64"/>
        <v>45.003112319999993</v>
      </c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</row>
    <row r="267" spans="1:40">
      <c r="A267" s="64"/>
      <c r="B267" s="55">
        <f>Parâmetros!D256*0.04*47.9982</f>
        <v>45.698195373407998</v>
      </c>
      <c r="C267" s="56">
        <f t="shared" si="64"/>
        <v>44.950314299999995</v>
      </c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</row>
    <row r="268" spans="1:40">
      <c r="A268" s="64"/>
      <c r="B268" s="55">
        <f>Parâmetros!D257*0.04*47.9982</f>
        <v>43.896834446975994</v>
      </c>
      <c r="C268" s="56">
        <f t="shared" ref="C268:C284" si="65">AVERAGE(B373:B380)</f>
        <v>48.144594509999997</v>
      </c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</row>
    <row r="269" spans="1:40">
      <c r="A269" s="64"/>
      <c r="B269" s="55">
        <f>Parâmetros!D258*0.04*47.9982</f>
        <v>41.945175796919997</v>
      </c>
      <c r="C269" s="56">
        <f t="shared" si="65"/>
        <v>48.473382179999987</v>
      </c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</row>
    <row r="270" spans="1:40">
      <c r="A270" s="64"/>
      <c r="B270" s="55">
        <f>Parâmetros!D259*0.04*47.9982</f>
        <v>42.588098246423996</v>
      </c>
      <c r="C270" s="56">
        <f t="shared" si="65"/>
        <v>49.07575958999999</v>
      </c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</row>
    <row r="271" spans="1:40">
      <c r="A271" s="64"/>
      <c r="B271" s="55">
        <f>Parâmetros!D260*0.04*47.9982</f>
        <v>39.968872951055999</v>
      </c>
      <c r="C271" s="56">
        <f t="shared" si="65"/>
        <v>49.826931419999994</v>
      </c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</row>
    <row r="272" spans="1:40">
      <c r="A272" s="64"/>
      <c r="B272" s="55">
        <f>Parâmetros!D261*0.04*47.9982</f>
        <v>37.068253408368001</v>
      </c>
      <c r="C272" s="56">
        <f t="shared" si="65"/>
        <v>50.549304329999991</v>
      </c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</row>
    <row r="273" spans="1:40">
      <c r="A273" s="64"/>
      <c r="B273" s="55">
        <f>Parâmetros!D262*0.04*47.9982</f>
        <v>36.696324956207995</v>
      </c>
      <c r="C273" s="56">
        <f t="shared" si="65"/>
        <v>51.158881469999997</v>
      </c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</row>
    <row r="274" spans="1:40">
      <c r="A274" s="64"/>
      <c r="B274" s="55">
        <f>Parâmetros!D263*0.04*47.9982</f>
        <v>36.425442314687999</v>
      </c>
      <c r="C274" s="56">
        <f t="shared" si="65"/>
        <v>51.732459960000007</v>
      </c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</row>
    <row r="275" spans="1:40">
      <c r="A275" s="64"/>
      <c r="B275" s="55">
        <f>Parâmetros!D264*0.04*47.9982</f>
        <v>39.930073126103999</v>
      </c>
      <c r="C275" s="56">
        <f t="shared" si="65"/>
        <v>52.72842261000001</v>
      </c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</row>
    <row r="276" spans="1:40">
      <c r="A276" s="64"/>
      <c r="B276" s="55">
        <f>Parâmetros!D265*0.04*47.9982</f>
        <v>38.008421030759997</v>
      </c>
      <c r="C276" s="56">
        <f t="shared" si="65"/>
        <v>53.604389760000004</v>
      </c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</row>
    <row r="277" spans="1:40">
      <c r="A277" s="64"/>
      <c r="B277" s="55">
        <f>Parâmetros!D266*0.04*47.9982</f>
        <v>43.916613545231996</v>
      </c>
      <c r="C277" s="56">
        <f t="shared" si="65"/>
        <v>53.774783370000009</v>
      </c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</row>
    <row r="278" spans="1:40">
      <c r="A278" s="64"/>
      <c r="B278" s="55">
        <f>Parâmetros!D267*0.04*47.9982</f>
        <v>42.712941564623996</v>
      </c>
      <c r="C278" s="56">
        <f t="shared" si="65"/>
        <v>53.136407309999996</v>
      </c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</row>
    <row r="279" spans="1:40">
      <c r="A279" s="64"/>
      <c r="B279" s="55">
        <f>Parâmetros!D268*0.04*47.9982</f>
        <v>40.391977084056002</v>
      </c>
      <c r="C279" s="56">
        <f t="shared" si="65"/>
        <v>52.070847269999994</v>
      </c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</row>
    <row r="280" spans="1:40">
      <c r="A280" s="64"/>
      <c r="B280" s="55">
        <f>Parâmetros!D269*0.04*47.9982</f>
        <v>43.987072982904003</v>
      </c>
      <c r="C280" s="56">
        <f t="shared" si="65"/>
        <v>50.868492359999998</v>
      </c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</row>
    <row r="281" spans="1:40">
      <c r="A281" s="64"/>
      <c r="B281" s="55">
        <f>Parâmetros!D270*0.04*47.9982</f>
        <v>22.565053938744001</v>
      </c>
      <c r="C281" s="56">
        <f t="shared" si="65"/>
        <v>49.706935919999992</v>
      </c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</row>
    <row r="282" spans="1:40">
      <c r="A282" s="64"/>
      <c r="B282" s="55">
        <f>Parâmetros!D271*0.04*47.9982</f>
        <v>21.906908380127998</v>
      </c>
      <c r="C282" s="56">
        <f t="shared" si="65"/>
        <v>48.998962470000002</v>
      </c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</row>
    <row r="283" spans="1:40">
      <c r="A283" s="64"/>
      <c r="B283" s="55">
        <f>Parâmetros!D272*0.04*47.9982</f>
        <v>20.611183531631998</v>
      </c>
      <c r="C283" s="56">
        <f t="shared" si="65"/>
        <v>48.118195499999992</v>
      </c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</row>
    <row r="284" spans="1:40">
      <c r="A284" s="64"/>
      <c r="B284" s="55">
        <f>Parâmetros!D273*0.04*47.9982</f>
        <v>34.894843074312</v>
      </c>
      <c r="C284" s="56">
        <f t="shared" si="65"/>
        <v>47.256627809999998</v>
      </c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</row>
    <row r="285" spans="1:40">
      <c r="A285" s="64"/>
      <c r="B285" s="55">
        <f>Parâmetros!D274*0.04*47.9982</f>
        <v>42.497464205327994</v>
      </c>
      <c r="C285" s="56">
        <f t="shared" ref="C285:C301" si="66">AVERAGE(B397:B404)</f>
        <v>45.634288649999995</v>
      </c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</row>
    <row r="286" spans="1:40">
      <c r="A286" s="64"/>
      <c r="B286" s="55">
        <f>Parâmetros!D275*0.04*47.9982</f>
        <v>49.057111329336003</v>
      </c>
      <c r="C286" s="56">
        <f t="shared" si="66"/>
        <v>45.331899989999997</v>
      </c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</row>
    <row r="287" spans="1:40">
      <c r="A287" s="64"/>
      <c r="B287" s="55">
        <f>Parâmetros!D276*0.04*47.9982</f>
        <v>47.852058920495999</v>
      </c>
      <c r="C287" s="56">
        <f t="shared" si="66"/>
        <v>45.795082620000002</v>
      </c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</row>
    <row r="288" spans="1:40">
      <c r="A288" s="64"/>
      <c r="B288" s="55">
        <f>Parâmetros!D277*0.04*47.9982</f>
        <v>53.087140037592</v>
      </c>
      <c r="C288" s="56">
        <f t="shared" si="66"/>
        <v>46.311063269999998</v>
      </c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</row>
    <row r="289" spans="1:40">
      <c r="A289" s="64"/>
      <c r="B289" s="55">
        <f>Parâmetros!D278*0.04*47.9982</f>
        <v>50.037720315119998</v>
      </c>
      <c r="C289" s="56">
        <f t="shared" si="66"/>
        <v>46.827043919999994</v>
      </c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</row>
    <row r="290" spans="1:40">
      <c r="A290" s="64"/>
      <c r="B290" s="55">
        <f>Parâmetros!D279*0.04*47.9982</f>
        <v>45.465763129944001</v>
      </c>
      <c r="C290" s="56">
        <f t="shared" si="66"/>
        <v>47.506218449999999</v>
      </c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</row>
    <row r="291" spans="1:40">
      <c r="A291" s="64"/>
      <c r="B291" s="55">
        <f>Parâmetros!D280*0.04*47.9982</f>
        <v>45.346360887695994</v>
      </c>
      <c r="C291" s="56">
        <f t="shared" si="66"/>
        <v>47.77020855</v>
      </c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</row>
    <row r="292" spans="1:40">
      <c r="A292" s="64"/>
      <c r="B292" s="55">
        <f>Parâmetros!D281*0.04*47.9982</f>
        <v>44.512493918879997</v>
      </c>
      <c r="C292" s="56">
        <f t="shared" si="66"/>
        <v>49.747734389999998</v>
      </c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</row>
    <row r="293" spans="1:40">
      <c r="A293" s="64"/>
      <c r="B293" s="55">
        <f>Parâmetros!D282*0.04*47.9982</f>
        <v>42.336593438207998</v>
      </c>
      <c r="C293" s="56">
        <f t="shared" si="66"/>
        <v>52.512430710000004</v>
      </c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</row>
    <row r="294" spans="1:40">
      <c r="A294" s="64"/>
      <c r="B294" s="55">
        <f>Parâmetros!D283*0.04*47.9982</f>
        <v>41.434403911583999</v>
      </c>
      <c r="C294" s="56">
        <f t="shared" si="66"/>
        <v>53.570791020000001</v>
      </c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</row>
    <row r="295" spans="1:40">
      <c r="A295" s="64"/>
      <c r="B295" s="55">
        <f>Parâmetros!D284*0.04*47.9982</f>
        <v>39.035482674503996</v>
      </c>
      <c r="C295" s="56">
        <f t="shared" si="66"/>
        <v>53.8299813</v>
      </c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</row>
    <row r="296" spans="1:40">
      <c r="A296" s="64"/>
      <c r="B296" s="55">
        <f>Parâmetros!D285*0.04*47.9982</f>
        <v>41.900679545591998</v>
      </c>
      <c r="C296" s="56">
        <f t="shared" si="66"/>
        <v>53.709985799999998</v>
      </c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</row>
    <row r="297" spans="1:40">
      <c r="A297" s="64"/>
      <c r="B297" s="55">
        <f>Parâmetros!D286*0.04*47.9982</f>
        <v>49.306901641847993</v>
      </c>
      <c r="C297" s="56">
        <f t="shared" si="66"/>
        <v>53.817981749999994</v>
      </c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</row>
    <row r="298" spans="1:40">
      <c r="A298" s="64"/>
      <c r="B298" s="55">
        <f>Parâmetros!D287*0.04*47.9982</f>
        <v>42.672886106760004</v>
      </c>
      <c r="C298" s="56">
        <f t="shared" si="66"/>
        <v>53.875579590000001</v>
      </c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</row>
    <row r="299" spans="1:40">
      <c r="A299" s="64"/>
      <c r="B299" s="55">
        <f>Parâmetros!D288*0.04*47.9982</f>
        <v>43.565550870575997</v>
      </c>
      <c r="C299" s="56">
        <f t="shared" si="66"/>
        <v>54.007574640000001</v>
      </c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</row>
    <row r="300" spans="1:40">
      <c r="A300" s="64"/>
      <c r="B300" s="55">
        <f>Parâmetros!D289*0.04*47.9982</f>
        <v>45.837622464695997</v>
      </c>
      <c r="C300" s="56">
        <f t="shared" si="66"/>
        <v>54.545154480000001</v>
      </c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</row>
    <row r="301" spans="1:40">
      <c r="A301" s="64"/>
      <c r="B301" s="55">
        <f>Parâmetros!D290*0.04*47.9982</f>
        <v>58.518877459799988</v>
      </c>
      <c r="C301" s="56">
        <f t="shared" si="66"/>
        <v>55.118732969999996</v>
      </c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</row>
    <row r="302" spans="1:40">
      <c r="A302" s="64"/>
      <c r="B302" s="55">
        <f>Parâmetros!D291*0.04*47.9982</f>
        <v>53.011249123607996</v>
      </c>
      <c r="C302" s="56">
        <f t="shared" ref="C302:C311" si="67">AVERAGE(B421:B428)</f>
        <v>63.52321778999999</v>
      </c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</row>
    <row r="303" spans="1:40">
      <c r="A303" s="64"/>
      <c r="B303" s="55">
        <f>Parâmetros!D292*0.04*47.9982</f>
        <v>57.407563615632</v>
      </c>
      <c r="C303" s="56">
        <f t="shared" si="67"/>
        <v>63.837606000000001</v>
      </c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</row>
    <row r="304" spans="1:40">
      <c r="A304" s="64"/>
      <c r="B304" s="55">
        <f>Parâmetros!D293*0.04*47.9982</f>
        <v>59.213209821359996</v>
      </c>
      <c r="C304" s="56">
        <f t="shared" si="67"/>
        <v>64.178393220000004</v>
      </c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</row>
    <row r="305" spans="1:40">
      <c r="A305" s="64"/>
      <c r="B305" s="55">
        <f>Parâmetros!D294*0.04*47.9982</f>
        <v>60.957032425560001</v>
      </c>
      <c r="C305" s="56">
        <f t="shared" si="67"/>
        <v>63.873261805714286</v>
      </c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</row>
    <row r="306" spans="1:40">
      <c r="A306" s="64"/>
      <c r="B306" s="55">
        <f>Parâmetros!D295*0.04*47.9982</f>
        <v>52.166021940815995</v>
      </c>
      <c r="C306" s="56">
        <f t="shared" si="67"/>
        <v>63.277627000000003</v>
      </c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</row>
    <row r="307" spans="1:40">
      <c r="A307" s="64"/>
      <c r="B307" s="55">
        <f>Parâmetros!D296*0.04*47.9982</f>
        <v>45.358723304087995</v>
      </c>
      <c r="C307" s="56">
        <f t="shared" si="67"/>
        <v>62.712528192000001</v>
      </c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</row>
    <row r="308" spans="1:40">
      <c r="A308" s="64"/>
      <c r="B308" s="55">
        <f>Parâmetros!D297*0.04*47.9982</f>
        <v>36.415235977439998</v>
      </c>
      <c r="C308" s="56">
        <f t="shared" si="67"/>
        <v>62.752846680000005</v>
      </c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</row>
    <row r="309" spans="1:40">
      <c r="A309" s="64"/>
      <c r="B309" s="55">
        <f>Parâmetros!D298*0.04*47.9982</f>
        <v>50.865875498135992</v>
      </c>
      <c r="C309" s="56">
        <f t="shared" si="67"/>
        <v>63.095233840000013</v>
      </c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</row>
    <row r="310" spans="1:40">
      <c r="A310" s="64"/>
      <c r="B310" s="55">
        <f>Parâmetros!D299*0.04*47.9982</f>
        <v>58.778760833808001</v>
      </c>
      <c r="C310" s="56">
        <f t="shared" si="67"/>
        <v>65.12395776000001</v>
      </c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</row>
    <row r="311" spans="1:40">
      <c r="A311" s="64"/>
      <c r="B311" s="55">
        <f>Parâmetros!D300*0.04*47.9982</f>
        <v>63.511218239999991</v>
      </c>
      <c r="C311" s="56">
        <f t="shared" si="67"/>
        <v>66.698298720000011</v>
      </c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</row>
    <row r="312" spans="1:40">
      <c r="A312" s="64"/>
      <c r="B312" s="55">
        <f>Parâmetros!D301*0.04*47.9982</f>
        <v>62.935239840000001</v>
      </c>
      <c r="C312" s="132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</row>
    <row r="313" spans="1:40">
      <c r="A313" s="64"/>
      <c r="B313" s="55">
        <f>Parâmetros!D302*0.04*47.9982</f>
        <v>61.495293840000002</v>
      </c>
      <c r="C313" s="132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</row>
    <row r="314" spans="1:40">
      <c r="A314" s="64"/>
      <c r="B314" s="55">
        <f>Parâmetros!D303*0.04*47.9982</f>
        <v>59.172180959999999</v>
      </c>
      <c r="C314" s="132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</row>
    <row r="315" spans="1:40">
      <c r="A315" s="64"/>
      <c r="B315" s="55">
        <f>Parâmetros!D304*0.04*47.9982</f>
        <v>57.329050079999995</v>
      </c>
      <c r="C315" s="132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</row>
    <row r="316" spans="1:40">
      <c r="A316" s="64"/>
      <c r="B316" s="55">
        <f>Parâmetros!D305*0.04*47.9982</f>
        <v>57.905028480000006</v>
      </c>
      <c r="C316" s="132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</row>
    <row r="317" spans="1:40">
      <c r="A317" s="64"/>
      <c r="B317" s="55">
        <f>Parâmetros!D306*0.04*47.9982</f>
        <v>56.40748464</v>
      </c>
      <c r="C317" s="132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</row>
    <row r="318" spans="1:40">
      <c r="A318" s="64"/>
      <c r="B318" s="55">
        <f>Parâmetros!D307*0.04*47.9982</f>
        <v>55.178730719999997</v>
      </c>
      <c r="C318" s="132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</row>
    <row r="319" spans="1:40">
      <c r="A319" s="64"/>
      <c r="B319" s="55">
        <f>Parâmetros!D308*0.04*47.9982</f>
        <v>53.431596239999998</v>
      </c>
      <c r="C319" s="132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</row>
    <row r="320" spans="1:40">
      <c r="A320" s="64"/>
      <c r="B320" s="55">
        <f>Parâmetros!D309*0.04*47.9982</f>
        <v>55.98510048</v>
      </c>
      <c r="C320" s="132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</row>
    <row r="321" spans="1:40">
      <c r="A321" s="64"/>
      <c r="B321" s="55">
        <f>Parâmetros!D310*0.04*47.9982</f>
        <v>55.389922800000001</v>
      </c>
      <c r="C321" s="56">
        <f t="shared" ref="C321:C335" si="68">AVERAGE(B447:B454)</f>
        <v>55.159531439999995</v>
      </c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</row>
    <row r="322" spans="1:40">
      <c r="A322" s="64"/>
      <c r="B322" s="55">
        <f>Parâmetros!D311*0.04*47.9982</f>
        <v>58.461807599999993</v>
      </c>
      <c r="C322" s="56">
        <f t="shared" si="68"/>
        <v>60.400934879999994</v>
      </c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</row>
    <row r="323" spans="1:40">
      <c r="A323" s="64"/>
      <c r="B323" s="55">
        <f>Parâmetros!D312*0.04*47.9982</f>
        <v>62.973638399999992</v>
      </c>
      <c r="C323" s="56">
        <f t="shared" si="68"/>
        <v>62.78164559999999</v>
      </c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</row>
    <row r="324" spans="1:40">
      <c r="A324" s="64"/>
      <c r="B324" s="55">
        <f>Parâmetros!D313*0.04*47.9982</f>
        <v>62.071272239999992</v>
      </c>
      <c r="C324" s="56">
        <f t="shared" si="68"/>
        <v>63.324025259999992</v>
      </c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</row>
    <row r="325" spans="1:40">
      <c r="A325" s="64"/>
      <c r="B325" s="55">
        <f>Parâmetros!D314*0.04*47.9982</f>
        <v>60.708123360000002</v>
      </c>
      <c r="C325" s="56">
        <f t="shared" si="68"/>
        <v>62.820044159999995</v>
      </c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</row>
    <row r="326" spans="1:40">
      <c r="A326" s="64"/>
      <c r="B326" s="55">
        <f>Parâmetros!D315*0.04*47.9982</f>
        <v>62.973638399999992</v>
      </c>
      <c r="C326" s="56">
        <f t="shared" si="68"/>
        <v>62.074472119999996</v>
      </c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</row>
    <row r="327" spans="1:40">
      <c r="A327" s="64"/>
      <c r="B327" s="55">
        <f>Parâmetros!D316*0.04*47.9982</f>
        <v>61.917677999999995</v>
      </c>
      <c r="C327" s="56">
        <f t="shared" si="68"/>
        <v>61.168906079999999</v>
      </c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</row>
    <row r="328" spans="1:40">
      <c r="A328" s="64"/>
      <c r="B328" s="55">
        <f>Parâmetros!D317*0.04*47.9982</f>
        <v>59.498568720000002</v>
      </c>
      <c r="C328" s="56">
        <f t="shared" si="68"/>
        <v>60.170543520000003</v>
      </c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</row>
    <row r="329" spans="1:40">
      <c r="A329" s="64"/>
      <c r="B329" s="55">
        <f>Parâmetros!D318*0.04*47.9982</f>
        <v>57.597839999999991</v>
      </c>
      <c r="C329" s="56">
        <f t="shared" si="68"/>
        <v>59.464969980000006</v>
      </c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</row>
    <row r="330" spans="1:40">
      <c r="A330" s="64"/>
      <c r="B330" s="55">
        <f>Parâmetros!D319*0.04*47.9982</f>
        <v>55.101933599999995</v>
      </c>
      <c r="C330" s="56">
        <f t="shared" si="68"/>
        <v>56.930665020000006</v>
      </c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</row>
    <row r="331" spans="1:40">
      <c r="A331" s="64"/>
      <c r="B331" s="55">
        <f>Parâmetros!D320*0.04*47.9982</f>
        <v>47.345424479999998</v>
      </c>
      <c r="C331" s="56">
        <f t="shared" si="68"/>
        <v>54.017174279999992</v>
      </c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</row>
    <row r="332" spans="1:40">
      <c r="A332" s="64"/>
      <c r="B332" s="55">
        <f>Parâmetros!D321*0.04*47.9982</f>
        <v>41.854430399999998</v>
      </c>
      <c r="C332" s="56">
        <f t="shared" si="68"/>
        <v>51.184726820763004</v>
      </c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</row>
    <row r="333" spans="1:40">
      <c r="A333" s="64"/>
      <c r="B333" s="55">
        <f>Parâmetros!D322*0.04*47.9982</f>
        <v>41.720035440000004</v>
      </c>
      <c r="C333" s="56">
        <f t="shared" si="68"/>
        <v>49.393145047598999</v>
      </c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</row>
    <row r="334" spans="1:40">
      <c r="A334" s="64"/>
      <c r="B334" s="55">
        <f>Parâmetros!D323*0.04*47.9982</f>
        <v>43.102383599999996</v>
      </c>
      <c r="C334" s="56">
        <f t="shared" si="68"/>
        <v>48.419393564648999</v>
      </c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</row>
    <row r="335" spans="1:40">
      <c r="A335" s="64"/>
      <c r="B335" s="55">
        <f>Parâmetros!D324*0.04*47.9982</f>
        <v>46.57745328</v>
      </c>
      <c r="C335" s="56">
        <f t="shared" si="68"/>
        <v>47.908249693262995</v>
      </c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</row>
    <row r="336" spans="1:40">
      <c r="A336" s="64"/>
      <c r="B336" s="55">
        <f>Parâmetros!D325*0.04*47.9982</f>
        <v>50.129320079999999</v>
      </c>
      <c r="C336" s="56">
        <f t="shared" ref="C336:C352" si="69">AVERAGE(B469:B476)</f>
        <v>59.074791892226997</v>
      </c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</row>
    <row r="337" spans="1:40">
      <c r="A337" s="64"/>
      <c r="B337" s="55">
        <f>Parâmetros!D326*0.04*47.9982</f>
        <v>53.182005600000004</v>
      </c>
      <c r="C337" s="56">
        <f t="shared" si="69"/>
        <v>60.235735875194997</v>
      </c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</row>
    <row r="338" spans="1:40">
      <c r="A338" s="64"/>
      <c r="B338" s="55">
        <f>Parâmetros!D327*0.04*47.9982</f>
        <v>55.601114880000004</v>
      </c>
      <c r="C338" s="56">
        <f t="shared" si="69"/>
        <v>62.004442666202998</v>
      </c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</row>
    <row r="339" spans="1:40">
      <c r="A339" s="64"/>
      <c r="B339" s="55">
        <f>Parâmetros!D328*0.04*47.9982</f>
        <v>53.949976800000002</v>
      </c>
      <c r="C339" s="56">
        <f t="shared" si="69"/>
        <v>63.305463156104999</v>
      </c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</row>
    <row r="340" spans="1:40">
      <c r="A340" s="64"/>
      <c r="B340" s="55">
        <f>Parâmetros!D329*0.04*47.9982</f>
        <v>54.545154480000001</v>
      </c>
      <c r="C340" s="56">
        <f t="shared" si="69"/>
        <v>64.362139929240001</v>
      </c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</row>
    <row r="341" spans="1:40">
      <c r="A341" s="64"/>
      <c r="B341" s="55">
        <f>Parâmetros!D330*0.04*47.9982</f>
        <v>55.812306960000001</v>
      </c>
      <c r="C341" s="56">
        <f t="shared" si="69"/>
        <v>65.832576305808004</v>
      </c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</row>
    <row r="342" spans="1:40">
      <c r="A342" s="64"/>
      <c r="B342" s="55">
        <f>Parâmetros!D331*0.04*47.9982</f>
        <v>53.450795519999993</v>
      </c>
      <c r="C342" s="56">
        <f t="shared" si="69"/>
        <v>66.888835734593997</v>
      </c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</row>
    <row r="343" spans="1:40">
      <c r="A343" s="64"/>
      <c r="B343" s="55">
        <f>Parâmetros!D332*0.04*47.9982</f>
        <v>48.401384879999995</v>
      </c>
      <c r="C343" s="56">
        <f t="shared" si="69"/>
        <v>67.392442448634</v>
      </c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</row>
    <row r="344" spans="1:40">
      <c r="A344" s="64"/>
      <c r="B344" s="55">
        <f>Parâmetros!D333*0.04*47.9982</f>
        <v>46.673449679999997</v>
      </c>
      <c r="C344" s="56">
        <f t="shared" si="69"/>
        <v>67.418179803447003</v>
      </c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</row>
    <row r="345" spans="1:40">
      <c r="A345" s="64"/>
      <c r="B345" s="55">
        <f>Parâmetros!D334*0.04*47.9982</f>
        <v>51.6460632</v>
      </c>
      <c r="C345" s="56">
        <f t="shared" si="69"/>
        <v>67.552666679999987</v>
      </c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</row>
    <row r="346" spans="1:40">
      <c r="A346" s="64"/>
      <c r="B346" s="55">
        <f>Parâmetros!D335*0.04*47.9982</f>
        <v>51.511668239999992</v>
      </c>
      <c r="C346" s="56">
        <f t="shared" si="69"/>
        <v>66.746296919999992</v>
      </c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</row>
    <row r="347" spans="1:40">
      <c r="A347" s="64"/>
      <c r="B347" s="55">
        <f>Parâmetros!D336*0.04*47.9982</f>
        <v>48.055797840000004</v>
      </c>
      <c r="C347" s="56">
        <f t="shared" si="69"/>
        <v>64.871967209999994</v>
      </c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</row>
    <row r="348" spans="1:40">
      <c r="A348" s="64"/>
      <c r="B348" s="55">
        <f>Parâmetros!D337*0.04*47.9982</f>
        <v>46.99983744</v>
      </c>
      <c r="C348" s="56">
        <f t="shared" si="69"/>
        <v>63.24722813999999</v>
      </c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</row>
    <row r="349" spans="1:40">
      <c r="A349" s="64"/>
      <c r="B349" s="55">
        <f>Parâmetros!D338*0.04*47.9982</f>
        <v>45.00311232</v>
      </c>
      <c r="C349" s="56">
        <f t="shared" si="69"/>
        <v>61.795282589999985</v>
      </c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</row>
    <row r="350" spans="1:40">
      <c r="A350" s="64"/>
      <c r="B350" s="55">
        <f>Parâmetros!D339*0.04*47.9982</f>
        <v>47.403022319999998</v>
      </c>
      <c r="C350" s="56">
        <f t="shared" si="69"/>
        <v>60.895316339999987</v>
      </c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</row>
    <row r="351" spans="1:40">
      <c r="A351" s="64"/>
      <c r="B351" s="55">
        <f>Parâmetros!D340*0.04*47.9982</f>
        <v>49.361348879999994</v>
      </c>
      <c r="C351" s="56">
        <f t="shared" si="69"/>
        <v>60.244940729999996</v>
      </c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</row>
    <row r="352" spans="1:40">
      <c r="A352" s="64"/>
      <c r="B352" s="55">
        <f>Parâmetros!D341*0.04*47.9982</f>
        <v>50.858892719999993</v>
      </c>
      <c r="C352" s="56">
        <f t="shared" si="69"/>
        <v>60.184942980000002</v>
      </c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</row>
    <row r="353" spans="1:40">
      <c r="A353" s="64"/>
      <c r="B353" s="55">
        <f>Parâmetros!D342*0.04*47.9982</f>
        <v>52.222041599999997</v>
      </c>
      <c r="C353" s="56">
        <f t="shared" ref="C353:C369" si="70">AVERAGE(B493:B500)</f>
        <v>58.812194460000001</v>
      </c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</row>
    <row r="354" spans="1:40">
      <c r="A354" s="64"/>
      <c r="B354" s="55">
        <f>Parâmetros!D343*0.04*47.9982</f>
        <v>47.038235999999998</v>
      </c>
      <c r="C354" s="56">
        <f t="shared" si="70"/>
        <v>56.609077079999992</v>
      </c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</row>
    <row r="355" spans="1:40">
      <c r="A355" s="64"/>
      <c r="B355" s="55">
        <f>Parâmetros!D344*0.04*47.9982</f>
        <v>43.467169920000003</v>
      </c>
      <c r="C355" s="56">
        <f t="shared" si="70"/>
        <v>55.022736569999985</v>
      </c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</row>
    <row r="356" spans="1:40">
      <c r="A356" s="64"/>
      <c r="B356" s="55">
        <f>Parâmetros!D345*0.04*47.9982</f>
        <v>43.217579280000002</v>
      </c>
      <c r="C356" s="56">
        <f t="shared" si="70"/>
        <v>53.731584989999988</v>
      </c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</row>
    <row r="357" spans="1:40">
      <c r="A357" s="64"/>
      <c r="B357" s="55">
        <f>Parâmetros!D346*0.04*47.9982</f>
        <v>48.996562559999994</v>
      </c>
      <c r="C357" s="56">
        <f t="shared" si="70"/>
        <v>52.414034399999998</v>
      </c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</row>
    <row r="358" spans="1:40">
      <c r="A358" s="64"/>
      <c r="B358" s="55">
        <f>Parâmetros!D347*0.04*47.9982</f>
        <v>51.262077599999998</v>
      </c>
      <c r="C358" s="56">
        <f t="shared" si="70"/>
        <v>51.173280929999997</v>
      </c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</row>
    <row r="359" spans="1:40">
      <c r="A359" s="64"/>
      <c r="B359" s="55">
        <f>Parâmetros!D348*0.04*47.9982</f>
        <v>53.201204879999999</v>
      </c>
      <c r="C359" s="56">
        <f t="shared" si="70"/>
        <v>50.078921970000003</v>
      </c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</row>
    <row r="360" spans="1:40">
      <c r="A360" s="64"/>
      <c r="B360" s="55">
        <f>Parâmetros!D349*0.04*47.9982</f>
        <v>54.199567439999996</v>
      </c>
      <c r="C360" s="56">
        <f t="shared" si="70"/>
        <v>51.130082549999997</v>
      </c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</row>
    <row r="361" spans="1:40">
      <c r="A361" s="64"/>
      <c r="B361" s="55">
        <f>Parâmetros!D350*0.04*47.9982</f>
        <v>54.103571039999999</v>
      </c>
      <c r="C361" s="56">
        <f t="shared" si="70"/>
        <v>52.884416759999993</v>
      </c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</row>
    <row r="362" spans="1:40">
      <c r="A362" s="64"/>
      <c r="B362" s="55">
        <f>Parâmetros!D351*0.04*47.9982</f>
        <v>52.1260452</v>
      </c>
      <c r="C362" s="56">
        <f t="shared" si="70"/>
        <v>52.937214779999998</v>
      </c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</row>
    <row r="363" spans="1:40">
      <c r="A363" s="64"/>
      <c r="B363" s="55">
        <f>Parâmetros!D352*0.04*47.9982</f>
        <v>50.590102799999997</v>
      </c>
      <c r="C363" s="56">
        <f t="shared" si="70"/>
        <v>51.545266980000001</v>
      </c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</row>
    <row r="364" spans="1:40">
      <c r="A364" s="64"/>
      <c r="B364" s="55">
        <f>Parâmetros!D353*0.04*47.9982</f>
        <v>48.919765439999999</v>
      </c>
      <c r="C364" s="56">
        <f t="shared" si="70"/>
        <v>49.229353830000001</v>
      </c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</row>
    <row r="365" spans="1:40">
      <c r="A365" s="64"/>
      <c r="B365" s="55">
        <f>Parâmetros!D354*0.04*47.9982</f>
        <v>49.111758239999993</v>
      </c>
      <c r="C365" s="56">
        <f t="shared" si="70"/>
        <v>46.704648509999998</v>
      </c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</row>
    <row r="366" spans="1:40">
      <c r="A366" s="64"/>
      <c r="B366" s="55">
        <f>Parâmetros!D355*0.04*47.9982</f>
        <v>46.711848239999995</v>
      </c>
      <c r="C366" s="56">
        <f t="shared" si="70"/>
        <v>43.959151469999995</v>
      </c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</row>
    <row r="367" spans="1:40">
      <c r="A367" s="64"/>
      <c r="B367" s="55">
        <f>Parâmetros!D356*0.04*47.9982</f>
        <v>38.4945564</v>
      </c>
      <c r="C367" s="56">
        <f t="shared" si="70"/>
        <v>41.547241919999998</v>
      </c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</row>
    <row r="368" spans="1:40">
      <c r="A368" s="64"/>
      <c r="B368" s="55">
        <f>Parâmetros!D357*0.04*47.9982</f>
        <v>41.028861360000001</v>
      </c>
      <c r="C368" s="56">
        <f t="shared" si="70"/>
        <v>39.660912660000008</v>
      </c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</row>
    <row r="369" spans="1:40">
      <c r="A369" s="64"/>
      <c r="B369" s="55">
        <f>Parâmetros!D358*0.04*47.9982</f>
        <v>42.852792960000002</v>
      </c>
      <c r="C369" s="56">
        <f t="shared" si="70"/>
        <v>37.745784479999998</v>
      </c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</row>
    <row r="370" spans="1:40">
      <c r="A370" s="64"/>
      <c r="B370" s="55">
        <f>Parâmetros!D359*0.04*47.9982</f>
        <v>45.175905839999999</v>
      </c>
      <c r="C370" s="56">
        <f t="shared" ref="C370:C386" si="71">AVERAGE(B517:B524)</f>
        <v>34.825094010000001</v>
      </c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</row>
    <row r="371" spans="1:40">
      <c r="A371" s="64"/>
      <c r="B371" s="55">
        <f>Parâmetros!D360*0.04*47.9982</f>
        <v>47.729410079999994</v>
      </c>
      <c r="C371" s="56">
        <f t="shared" si="71"/>
        <v>33.281951879999994</v>
      </c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</row>
    <row r="372" spans="1:40">
      <c r="A372" s="64"/>
      <c r="B372" s="55">
        <f>Parâmetros!D361*0.04*47.9982</f>
        <v>48.497381280000006</v>
      </c>
      <c r="C372" s="56">
        <f t="shared" si="71"/>
        <v>33.579540719999997</v>
      </c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</row>
    <row r="373" spans="1:40">
      <c r="A373" s="64"/>
      <c r="B373" s="55">
        <f>Parâmetros!D362*0.04*47.9982</f>
        <v>47.883004319999998</v>
      </c>
      <c r="C373" s="56">
        <f t="shared" si="71"/>
        <v>33.063560070000001</v>
      </c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</row>
    <row r="374" spans="1:40">
      <c r="A374" s="64"/>
      <c r="B374" s="55">
        <f>Parâmetros!D363*0.04*47.9982</f>
        <v>48.036598559999995</v>
      </c>
      <c r="C374" s="56">
        <f t="shared" si="71"/>
        <v>32.312388239999997</v>
      </c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</row>
    <row r="375" spans="1:40">
      <c r="A375" s="64"/>
      <c r="B375" s="55">
        <f>Parâmetros!D364*0.04*47.9982</f>
        <v>48.708573360000003</v>
      </c>
      <c r="C375" s="56">
        <f t="shared" si="71"/>
        <v>31.998000029999996</v>
      </c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</row>
    <row r="376" spans="1:40">
      <c r="A376" s="64"/>
      <c r="B376" s="55">
        <f>Parâmetros!D365*0.04*47.9982</f>
        <v>48.727772639999991</v>
      </c>
      <c r="C376" s="56">
        <f t="shared" si="71"/>
        <v>32.101196160000001</v>
      </c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</row>
    <row r="377" spans="1:40">
      <c r="A377" s="64"/>
      <c r="B377" s="55">
        <f>Parâmetros!D366*0.04*47.9982</f>
        <v>50.033323679999995</v>
      </c>
      <c r="C377" s="56">
        <f t="shared" si="71"/>
        <v>33.005962229999994</v>
      </c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</row>
    <row r="378" spans="1:40">
      <c r="A378" s="64"/>
      <c r="B378" s="55">
        <f>Parâmetros!D367*0.04*47.9982</f>
        <v>49.284551760000006</v>
      </c>
      <c r="C378" s="56">
        <f t="shared" si="71"/>
        <v>34.431508770000001</v>
      </c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</row>
    <row r="379" spans="1:40">
      <c r="A379" s="64"/>
      <c r="B379" s="55">
        <f>Parâmetros!D368*0.04*47.9982</f>
        <v>46.020674159999999</v>
      </c>
      <c r="C379" s="56">
        <f t="shared" si="71"/>
        <v>36.325037760000001</v>
      </c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</row>
    <row r="380" spans="1:40">
      <c r="A380" s="64"/>
      <c r="B380" s="55">
        <f>Parâmetros!D369*0.04*47.9982</f>
        <v>46.462257599999994</v>
      </c>
      <c r="C380" s="56">
        <f t="shared" si="71"/>
        <v>36.212241990000003</v>
      </c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</row>
    <row r="381" spans="1:40">
      <c r="A381" s="64"/>
      <c r="B381" s="55">
        <f>Parâmetros!D370*0.04*47.9982</f>
        <v>50.513305679999995</v>
      </c>
      <c r="C381" s="56">
        <f t="shared" si="71"/>
        <v>35.427471420000003</v>
      </c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</row>
    <row r="382" spans="1:40">
      <c r="A382" s="64"/>
      <c r="B382" s="55">
        <f>Parâmetros!D371*0.04*47.9982</f>
        <v>52.855617840000008</v>
      </c>
      <c r="C382" s="56">
        <f t="shared" si="71"/>
        <v>34.285114259999993</v>
      </c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</row>
    <row r="383" spans="1:40">
      <c r="A383" s="64"/>
      <c r="B383" s="55">
        <f>Parâmetros!D372*0.04*47.9982</f>
        <v>54.717948</v>
      </c>
      <c r="C383" s="56">
        <f t="shared" si="71"/>
        <v>33.457145310000001</v>
      </c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</row>
    <row r="384" spans="1:40">
      <c r="A384" s="64"/>
      <c r="B384" s="55">
        <f>Parâmetros!D373*0.04*47.9982</f>
        <v>54.506755919999996</v>
      </c>
      <c r="C384" s="56">
        <f t="shared" si="71"/>
        <v>32.705973479999997</v>
      </c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</row>
    <row r="385" spans="1:40">
      <c r="A385" s="64"/>
      <c r="B385" s="55">
        <f>Parâmetros!D374*0.04*47.9982</f>
        <v>54.909940800000001</v>
      </c>
      <c r="C385" s="56">
        <f t="shared" si="71"/>
        <v>31.806007229999999</v>
      </c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</row>
    <row r="386" spans="1:40">
      <c r="A386" s="64"/>
      <c r="B386" s="55">
        <f>Parâmetros!D375*0.04*47.9982</f>
        <v>53.87317968</v>
      </c>
      <c r="C386" s="56">
        <f t="shared" si="71"/>
        <v>31.179630720000002</v>
      </c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</row>
    <row r="387" spans="1:40">
      <c r="A387" s="64"/>
      <c r="B387" s="55">
        <f>Parâmetros!D376*0.04*47.9982</f>
        <v>53.988375359999999</v>
      </c>
      <c r="C387" s="56">
        <f t="shared" ref="C387:C403" si="72">AVERAGE(B541:B548)</f>
        <v>34.306713449999997</v>
      </c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</row>
    <row r="388" spans="1:40">
      <c r="A388" s="64"/>
      <c r="B388" s="55">
        <f>Parâmetros!D377*0.04*47.9982</f>
        <v>53.469994800000002</v>
      </c>
      <c r="C388" s="56">
        <f t="shared" si="72"/>
        <v>34.72189788</v>
      </c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</row>
    <row r="389" spans="1:40">
      <c r="A389" s="64"/>
      <c r="B389" s="55">
        <f>Parâmetros!D378*0.04*47.9982</f>
        <v>51.876454559999999</v>
      </c>
      <c r="C389" s="56">
        <f t="shared" si="72"/>
        <v>34.661900129999999</v>
      </c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</row>
    <row r="390" spans="1:40">
      <c r="A390" s="64"/>
      <c r="B390" s="55">
        <f>Parâmetros!D379*0.04*47.9982</f>
        <v>47.748609359999996</v>
      </c>
      <c r="C390" s="56">
        <f t="shared" si="72"/>
        <v>35.218679249999994</v>
      </c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</row>
    <row r="391" spans="1:40">
      <c r="A391" s="64"/>
      <c r="B391" s="55">
        <f>Parâmetros!D380*0.04*47.9982</f>
        <v>46.193467679999991</v>
      </c>
      <c r="C391" s="56">
        <f t="shared" si="72"/>
        <v>36.135444870000001</v>
      </c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</row>
    <row r="392" spans="1:40">
      <c r="A392" s="64"/>
      <c r="B392" s="55">
        <f>Parâmetros!D381*0.04*47.9982</f>
        <v>44.88791664</v>
      </c>
      <c r="C392" s="56">
        <f t="shared" si="72"/>
        <v>36.761821379999994</v>
      </c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</row>
    <row r="393" spans="1:40">
      <c r="A393" s="64"/>
      <c r="B393" s="55">
        <f>Parâmetros!D382*0.04*47.9982</f>
        <v>45.617489280000001</v>
      </c>
      <c r="C393" s="56">
        <f t="shared" si="72"/>
        <v>37.78898285999999</v>
      </c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</row>
    <row r="394" spans="1:40">
      <c r="A394" s="64"/>
      <c r="B394" s="55">
        <f>Parâmetros!D383*0.04*47.9982</f>
        <v>48.209392079999994</v>
      </c>
      <c r="C394" s="56">
        <f t="shared" si="72"/>
        <v>38.830543800000001</v>
      </c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</row>
    <row r="395" spans="1:40">
      <c r="A395" s="64"/>
      <c r="B395" s="55">
        <f>Parâmetros!D384*0.04*47.9982</f>
        <v>46.942239599999994</v>
      </c>
      <c r="C395" s="56">
        <f t="shared" si="72"/>
        <v>40.162493850000004</v>
      </c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</row>
    <row r="396" spans="1:40">
      <c r="A396" s="64"/>
      <c r="B396" s="55">
        <f>Parâmetros!D385*0.04*47.9982</f>
        <v>46.57745328</v>
      </c>
      <c r="C396" s="56">
        <f t="shared" si="72"/>
        <v>40.421684130000003</v>
      </c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</row>
    <row r="397" spans="1:40">
      <c r="A397" s="64"/>
      <c r="B397" s="55">
        <f>Parâmetros!D386*0.04*47.9982</f>
        <v>47.499018719999995</v>
      </c>
      <c r="C397" s="56">
        <f t="shared" si="72"/>
        <v>40.685674230000004</v>
      </c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</row>
    <row r="398" spans="1:40">
      <c r="A398" s="64"/>
      <c r="B398" s="55">
        <f>Parâmetros!D387*0.04*47.9982</f>
        <v>46.673449679999997</v>
      </c>
      <c r="C398" s="56">
        <f t="shared" si="72"/>
        <v>39.814506900000005</v>
      </c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</row>
    <row r="399" spans="1:40">
      <c r="A399" s="64"/>
      <c r="B399" s="55">
        <f>Parâmetros!D388*0.04*47.9982</f>
        <v>48.497381280000006</v>
      </c>
      <c r="C399" s="56">
        <f t="shared" si="72"/>
        <v>38.388960360000006</v>
      </c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</row>
    <row r="400" spans="1:40">
      <c r="A400" s="64"/>
      <c r="B400" s="55">
        <f>Parâmetros!D389*0.04*47.9982</f>
        <v>50.071722239999993</v>
      </c>
      <c r="C400" s="56">
        <f t="shared" si="72"/>
        <v>36.685024259999992</v>
      </c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</row>
    <row r="401" spans="1:40">
      <c r="A401" s="64"/>
      <c r="B401" s="55">
        <f>Parâmetros!D390*0.04*47.9982</f>
        <v>50.628501359999994</v>
      </c>
      <c r="C401" s="56">
        <f t="shared" si="72"/>
        <v>34.798695000000002</v>
      </c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</row>
    <row r="402" spans="1:40">
      <c r="A402" s="64"/>
      <c r="B402" s="55">
        <f>Parâmetros!D391*0.04*47.9982</f>
        <v>51.358074000000002</v>
      </c>
      <c r="C402" s="56">
        <f t="shared" si="72"/>
        <v>33.4547454</v>
      </c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</row>
    <row r="403" spans="1:40">
      <c r="A403" s="64"/>
      <c r="B403" s="55">
        <f>Parâmetros!D392*0.04*47.9982</f>
        <v>38.244965759999999</v>
      </c>
      <c r="C403" s="56">
        <f t="shared" si="72"/>
        <v>32.456382839999996</v>
      </c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</row>
    <row r="404" spans="1:40">
      <c r="A404" s="64"/>
      <c r="B404" s="55">
        <f>Parâmetros!D393*0.04*47.9982</f>
        <v>32.101196159999994</v>
      </c>
      <c r="C404" s="56">
        <f t="shared" ref="C404:C420" si="73">AVERAGE(B565:B572)</f>
        <v>35.53786728</v>
      </c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</row>
    <row r="405" spans="1:40">
      <c r="A405" s="64"/>
      <c r="B405" s="55">
        <f>Parâmetros!D394*0.04*47.9982</f>
        <v>45.079909440000002</v>
      </c>
      <c r="C405" s="56">
        <f t="shared" si="73"/>
        <v>35.571466019999995</v>
      </c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</row>
    <row r="406" spans="1:40">
      <c r="A406" s="64"/>
      <c r="B406" s="55">
        <f>Parâmetros!D395*0.04*47.9982</f>
        <v>50.378910719999993</v>
      </c>
      <c r="C406" s="56">
        <f t="shared" si="73"/>
        <v>35.432271239999999</v>
      </c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</row>
    <row r="407" spans="1:40">
      <c r="A407" s="64"/>
      <c r="B407" s="55">
        <f>Parâmetros!D396*0.04*47.9982</f>
        <v>52.625226480000002</v>
      </c>
      <c r="C407" s="56">
        <f t="shared" si="73"/>
        <v>36.423434069999999</v>
      </c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</row>
    <row r="408" spans="1:40">
      <c r="A408" s="64"/>
      <c r="B408" s="55">
        <f>Parâmetros!D397*0.04*47.9982</f>
        <v>54.199567439999996</v>
      </c>
      <c r="C408" s="56">
        <f t="shared" si="73"/>
        <v>37.654587899999996</v>
      </c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</row>
    <row r="409" spans="1:40">
      <c r="A409" s="64"/>
      <c r="B409" s="55">
        <f>Parâmetros!D398*0.04*47.9982</f>
        <v>56.061897599999995</v>
      </c>
      <c r="C409" s="56">
        <f t="shared" si="73"/>
        <v>38.991337770000001</v>
      </c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</row>
    <row r="410" spans="1:40">
      <c r="A410" s="64"/>
      <c r="B410" s="55">
        <f>Parâmetros!D399*0.04*47.9982</f>
        <v>53.469994800000002</v>
      </c>
      <c r="C410" s="56">
        <f t="shared" si="73"/>
        <v>40.126495199999994</v>
      </c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</row>
    <row r="411" spans="1:40">
      <c r="A411" s="64"/>
      <c r="B411" s="55">
        <f>Parâmetros!D400*0.04*47.9982</f>
        <v>54.065172480000001</v>
      </c>
      <c r="C411" s="56">
        <f t="shared" si="73"/>
        <v>41.242453350000005</v>
      </c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</row>
    <row r="412" spans="1:40">
      <c r="A412" s="64"/>
      <c r="B412" s="55">
        <f>Parâmetros!D401*0.04*47.9982</f>
        <v>54.218766719999991</v>
      </c>
      <c r="C412" s="56">
        <f t="shared" si="73"/>
        <v>42.821594129999994</v>
      </c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</row>
    <row r="413" spans="1:40">
      <c r="A413" s="64"/>
      <c r="B413" s="55">
        <f>Parâmetros!D402*0.04*47.9982</f>
        <v>53.546791920000004</v>
      </c>
      <c r="C413" s="56">
        <f t="shared" si="73"/>
        <v>44.07194724</v>
      </c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</row>
    <row r="414" spans="1:40">
      <c r="A414" s="64"/>
      <c r="B414" s="55">
        <f>Parâmetros!D403*0.04*47.9982</f>
        <v>52.452432959999996</v>
      </c>
      <c r="C414" s="56">
        <f t="shared" si="73"/>
        <v>45.262302599999998</v>
      </c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</row>
    <row r="415" spans="1:40">
      <c r="A415" s="64"/>
      <c r="B415" s="55">
        <f>Parâmetros!D404*0.04*47.9982</f>
        <v>51.665262479999996</v>
      </c>
      <c r="C415" s="56">
        <f t="shared" si="73"/>
        <v>44.458332749999997</v>
      </c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</row>
    <row r="416" spans="1:40">
      <c r="A416" s="64"/>
      <c r="B416" s="55">
        <f>Parâmetros!D405*0.04*47.9982</f>
        <v>55.063535039999998</v>
      </c>
      <c r="C416" s="56">
        <f t="shared" si="73"/>
        <v>43.111983240000001</v>
      </c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</row>
    <row r="417" spans="1:40">
      <c r="A417" s="64"/>
      <c r="B417" s="55">
        <f>Parâmetros!D406*0.04*47.9982</f>
        <v>56.522680319999992</v>
      </c>
      <c r="C417" s="56">
        <f t="shared" si="73"/>
        <v>41.559241469999996</v>
      </c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</row>
    <row r="418" spans="1:40">
      <c r="A418" s="64"/>
      <c r="B418" s="55">
        <f>Parâmetros!D407*0.04*47.9982</f>
        <v>54.525955199999991</v>
      </c>
      <c r="C418" s="56">
        <f t="shared" si="73"/>
        <v>40.304088540000002</v>
      </c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</row>
    <row r="419" spans="1:40">
      <c r="A419" s="64"/>
      <c r="B419" s="55">
        <f>Parâmetros!D408*0.04*47.9982</f>
        <v>58.365811199999996</v>
      </c>
      <c r="C419" s="56">
        <f t="shared" si="73"/>
        <v>39.500118690000001</v>
      </c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</row>
    <row r="420" spans="1:40">
      <c r="A420" s="64"/>
      <c r="B420" s="55">
        <f>Parâmetros!D409*0.04*47.9982</f>
        <v>58.807394639999998</v>
      </c>
      <c r="C420" s="56">
        <f t="shared" si="73"/>
        <v>38.87134227</v>
      </c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</row>
    <row r="421" spans="1:40">
      <c r="A421" s="64"/>
      <c r="B421" s="55">
        <f>Parâmetros!D410*0.04*47.9982</f>
        <v>61.034511119999998</v>
      </c>
      <c r="C421" s="56">
        <f t="shared" ref="C421:C437" si="74">AVERAGE(B589:B596)</f>
        <v>39.276927060000006</v>
      </c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</row>
    <row r="422" spans="1:40">
      <c r="A422" s="64"/>
      <c r="B422" s="55">
        <f>Parâmetros!D411*0.04*47.9982</f>
        <v>63.972000959999995</v>
      </c>
      <c r="C422" s="56">
        <f t="shared" si="74"/>
        <v>38.828143889999993</v>
      </c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</row>
    <row r="423" spans="1:40">
      <c r="A423" s="64"/>
      <c r="B423" s="55">
        <f>Parâmetros!D412*0.04*47.9982</f>
        <v>66.314313119999994</v>
      </c>
      <c r="C423" s="56">
        <f t="shared" si="74"/>
        <v>39.070534799999997</v>
      </c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</row>
    <row r="424" spans="1:40">
      <c r="A424" s="64"/>
      <c r="B424" s="55">
        <f>Parâmetros!D413*0.04*47.9982</f>
        <v>67.447070640000007</v>
      </c>
      <c r="C424" s="56">
        <f t="shared" si="74"/>
        <v>39.706510949999995</v>
      </c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</row>
    <row r="425" spans="1:40">
      <c r="A425" s="64"/>
      <c r="B425" s="55">
        <f>Parâmetros!D414*0.04*47.9982</f>
        <v>66.103121039999991</v>
      </c>
      <c r="C425" s="56">
        <f t="shared" si="74"/>
        <v>40.253690429999999</v>
      </c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</row>
    <row r="426" spans="1:40">
      <c r="A426" s="64"/>
      <c r="B426" s="55">
        <f>Parâmetros!D415*0.04*47.9982</f>
        <v>62.551254239999992</v>
      </c>
      <c r="C426" s="56">
        <f t="shared" si="74"/>
        <v>40.865667479999999</v>
      </c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</row>
    <row r="427" spans="1:40">
      <c r="A427" s="64"/>
      <c r="B427" s="55">
        <f>Parâmetros!D416*0.04*47.9982</f>
        <v>61.725685200000001</v>
      </c>
      <c r="C427" s="56">
        <f t="shared" si="74"/>
        <v>41.460845159999998</v>
      </c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</row>
    <row r="428" spans="1:40">
      <c r="A428" s="64"/>
      <c r="B428" s="55">
        <f>Parâmetros!D417*0.04*47.9982</f>
        <v>59.037785999999997</v>
      </c>
      <c r="C428" s="56">
        <f t="shared" si="74"/>
        <v>42.644000789999993</v>
      </c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</row>
    <row r="429" spans="1:40">
      <c r="A429" s="64"/>
      <c r="B429" s="55">
        <f>Parâmetros!D418*0.04*47.9982</f>
        <v>63.549616800000003</v>
      </c>
      <c r="C429" s="56">
        <f t="shared" si="74"/>
        <v>44.42953382999999</v>
      </c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</row>
    <row r="430" spans="1:40">
      <c r="A430" s="64"/>
      <c r="B430" s="55">
        <f>Parâmetros!D419*0.04*47.9982</f>
        <v>66.698298720000011</v>
      </c>
      <c r="C430" s="56">
        <f t="shared" si="74"/>
        <v>45.17350592999999</v>
      </c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</row>
    <row r="431" spans="1:40">
      <c r="A431" s="64"/>
      <c r="B431" s="141"/>
      <c r="C431" s="56">
        <f t="shared" si="74"/>
        <v>45.065509979999995</v>
      </c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</row>
    <row r="432" spans="1:40">
      <c r="A432" s="64"/>
      <c r="B432" s="141"/>
      <c r="C432" s="56">
        <f t="shared" si="74"/>
        <v>44.220741659999995</v>
      </c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</row>
    <row r="433" spans="1:40">
      <c r="A433" s="64"/>
      <c r="B433" s="141"/>
      <c r="C433" s="56">
        <f t="shared" si="74"/>
        <v>43.361573879999995</v>
      </c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</row>
    <row r="434" spans="1:40">
      <c r="A434" s="64"/>
      <c r="B434" s="141"/>
      <c r="C434" s="56">
        <f t="shared" si="74"/>
        <v>43.231978739999988</v>
      </c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</row>
    <row r="435" spans="1:40">
      <c r="A435" s="64"/>
      <c r="B435" s="141"/>
      <c r="C435" s="56">
        <f t="shared" si="74"/>
        <v>42.524005289999998</v>
      </c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</row>
    <row r="436" spans="1:40">
      <c r="A436" s="64"/>
      <c r="B436" s="141"/>
      <c r="C436" s="56">
        <f t="shared" si="74"/>
        <v>41.732034990000002</v>
      </c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</row>
    <row r="437" spans="1:40">
      <c r="A437" s="64"/>
      <c r="B437" s="141"/>
      <c r="C437" s="56">
        <f t="shared" si="74"/>
        <v>41.074459649999994</v>
      </c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</row>
    <row r="438" spans="1:40">
      <c r="A438" s="64"/>
      <c r="B438" s="141"/>
      <c r="C438" s="56">
        <f t="shared" ref="C438:C454" si="75">AVERAGE(B613:B620)</f>
        <v>38.861742630000002</v>
      </c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</row>
    <row r="439" spans="1:40">
      <c r="A439" s="64"/>
      <c r="B439" s="141"/>
      <c r="C439" s="56">
        <f t="shared" si="75"/>
        <v>38.979338219999995</v>
      </c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</row>
    <row r="440" spans="1:40">
      <c r="A440" s="64"/>
      <c r="B440" s="141"/>
      <c r="C440" s="56">
        <f t="shared" si="75"/>
        <v>39.000937409999999</v>
      </c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</row>
    <row r="441" spans="1:40">
      <c r="A441" s="64"/>
      <c r="B441" s="141"/>
      <c r="C441" s="56">
        <f t="shared" si="75"/>
        <v>39.216929309999998</v>
      </c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</row>
    <row r="442" spans="1:40">
      <c r="A442" s="64"/>
      <c r="B442" s="141"/>
      <c r="C442" s="56">
        <f t="shared" si="75"/>
        <v>38.96013894</v>
      </c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</row>
    <row r="443" spans="1:40">
      <c r="A443" s="64"/>
      <c r="B443" s="141"/>
      <c r="C443" s="56">
        <f t="shared" si="75"/>
        <v>38.806544699999996</v>
      </c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</row>
    <row r="444" spans="1:40">
      <c r="A444" s="64"/>
      <c r="B444" s="141"/>
      <c r="C444" s="56">
        <f t="shared" si="75"/>
        <v>38.590552799999998</v>
      </c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</row>
    <row r="445" spans="1:40">
      <c r="A445" s="64"/>
      <c r="B445" s="141"/>
      <c r="C445" s="56">
        <f t="shared" si="75"/>
        <v>38.585752979999995</v>
      </c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</row>
    <row r="446" spans="1:40">
      <c r="A446" s="64"/>
      <c r="B446" s="141"/>
      <c r="C446" s="56">
        <f t="shared" si="75"/>
        <v>38.259365219999999</v>
      </c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</row>
    <row r="447" spans="1:40">
      <c r="A447" s="64"/>
      <c r="B447" s="141"/>
      <c r="C447" s="56">
        <f t="shared" si="75"/>
        <v>37.558591500000006</v>
      </c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</row>
    <row r="448" spans="1:40">
      <c r="A448" s="64"/>
      <c r="B448" s="141"/>
      <c r="C448" s="56">
        <f t="shared" si="75"/>
        <v>37.297001309999999</v>
      </c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</row>
    <row r="449" spans="1:40">
      <c r="A449" s="64"/>
      <c r="B449" s="141"/>
      <c r="C449" s="56">
        <f t="shared" si="75"/>
        <v>36.898616249999996</v>
      </c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</row>
    <row r="450" spans="1:40">
      <c r="A450" s="64"/>
      <c r="B450" s="141"/>
      <c r="C450" s="56">
        <f t="shared" si="75"/>
        <v>35.638663500000007</v>
      </c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</row>
    <row r="451" spans="1:40">
      <c r="A451" s="64"/>
      <c r="B451" s="141"/>
      <c r="C451" s="56">
        <f t="shared" si="75"/>
        <v>34.551504270000002</v>
      </c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</row>
    <row r="452" spans="1:40">
      <c r="A452" s="64"/>
      <c r="B452" s="141"/>
      <c r="C452" s="56">
        <f t="shared" si="75"/>
        <v>33.507543419999998</v>
      </c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</row>
    <row r="453" spans="1:40">
      <c r="A453" s="64"/>
      <c r="B453" s="141"/>
      <c r="C453" s="56">
        <f t="shared" si="75"/>
        <v>32.300388689999998</v>
      </c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</row>
    <row r="454" spans="1:40">
      <c r="A454" s="64"/>
      <c r="B454" s="55">
        <f>Parâmetros!D443*0.04*47.9982</f>
        <v>55.159531439999995</v>
      </c>
      <c r="C454" s="56">
        <f t="shared" si="75"/>
        <v>31.227628920000001</v>
      </c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</row>
    <row r="455" spans="1:40">
      <c r="A455" s="64"/>
      <c r="B455" s="55">
        <f>Parâmetros!D444*0.04*47.9982</f>
        <v>65.642338319999993</v>
      </c>
      <c r="C455" s="56">
        <f t="shared" ref="C455:C471" si="76">AVERAGE(B637:B644)</f>
        <v>31.32842514</v>
      </c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</row>
    <row r="456" spans="1:40">
      <c r="A456" s="64"/>
      <c r="B456" s="55">
        <f>Parâmetros!D445*0.04*47.9982</f>
        <v>67.543067039999997</v>
      </c>
      <c r="C456" s="56">
        <f t="shared" si="76"/>
        <v>32.691574019999997</v>
      </c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</row>
    <row r="457" spans="1:40">
      <c r="A457" s="64"/>
      <c r="B457" s="55">
        <f>Parâmetros!D446*0.04*47.9982</f>
        <v>64.951164239999997</v>
      </c>
      <c r="C457" s="56">
        <f t="shared" si="76"/>
        <v>33.725935229999997</v>
      </c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</row>
    <row r="458" spans="1:40">
      <c r="A458" s="64"/>
      <c r="B458" s="55">
        <f>Parâmetros!D447*0.04*47.9982</f>
        <v>60.804119760000006</v>
      </c>
      <c r="C458" s="56">
        <f t="shared" si="76"/>
        <v>34.957089060000001</v>
      </c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</row>
    <row r="459" spans="1:40">
      <c r="A459" s="64"/>
      <c r="B459" s="55">
        <f>Parâmetros!D448*0.04*47.9982</f>
        <v>58.346611919999994</v>
      </c>
      <c r="C459" s="56">
        <f t="shared" si="76"/>
        <v>36.423434069999999</v>
      </c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</row>
    <row r="460" spans="1:40">
      <c r="A460" s="64"/>
      <c r="B460" s="55">
        <f>Parâmetros!D449*0.04*47.9982</f>
        <v>55.735509839999999</v>
      </c>
      <c r="C460" s="56">
        <f t="shared" si="76"/>
        <v>37.889779079999997</v>
      </c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</row>
    <row r="461" spans="1:40">
      <c r="A461" s="64"/>
      <c r="B461" s="55">
        <f>Parâmetros!D450*0.04*47.9982</f>
        <v>53.182005600000004</v>
      </c>
      <c r="C461" s="56">
        <f t="shared" si="76"/>
        <v>39.39692256</v>
      </c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</row>
    <row r="462" spans="1:40">
      <c r="A462" s="64"/>
      <c r="B462" s="55">
        <f>Parâmetros!D451*0.04*47.9982</f>
        <v>49.514943119999998</v>
      </c>
      <c r="C462" s="56">
        <f t="shared" si="76"/>
        <v>41.520842910000006</v>
      </c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</row>
    <row r="463" spans="1:40">
      <c r="A463" s="64"/>
      <c r="B463" s="55">
        <f>Parâmetros!D452*0.04*47.9982</f>
        <v>45.367898639999993</v>
      </c>
      <c r="C463" s="56">
        <f t="shared" si="76"/>
        <v>42.783195570000004</v>
      </c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</row>
    <row r="464" spans="1:40">
      <c r="A464" s="64"/>
      <c r="B464" s="55">
        <f>Parâmetros!D453*0.04*47.9982</f>
        <v>44.235141119999994</v>
      </c>
      <c r="C464" s="56">
        <f t="shared" si="76"/>
        <v>43.011187019999994</v>
      </c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</row>
    <row r="465" spans="1:40">
      <c r="A465" s="64"/>
      <c r="B465" s="55">
        <f>Parâmetros!D454*0.04*47.9982</f>
        <v>42.291584566104</v>
      </c>
      <c r="C465" s="56">
        <f t="shared" si="76"/>
        <v>43.179180720000005</v>
      </c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</row>
    <row r="466" spans="1:40">
      <c r="A466" s="64"/>
      <c r="B466" s="55">
        <f>Parâmetros!D455*0.04*47.9982</f>
        <v>46.471465574688004</v>
      </c>
      <c r="C466" s="56">
        <f t="shared" si="76"/>
        <v>42.348811859999998</v>
      </c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</row>
    <row r="467" spans="1:40">
      <c r="A467" s="64"/>
      <c r="B467" s="55">
        <f>Parâmetros!D456*0.04*47.9982</f>
        <v>50.556600056399994</v>
      </c>
      <c r="C467" s="56">
        <f t="shared" si="76"/>
        <v>41.012061989999992</v>
      </c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</row>
    <row r="468" spans="1:40">
      <c r="A468" s="64"/>
      <c r="B468" s="55">
        <f>Parâmetros!D457*0.04*47.9982</f>
        <v>51.646358868912003</v>
      </c>
      <c r="C468" s="56">
        <f t="shared" si="76"/>
        <v>39.977700779999992</v>
      </c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</row>
    <row r="469" spans="1:40">
      <c r="A469" s="64"/>
      <c r="B469" s="55">
        <f>Parâmetros!D458*0.04*47.9982</f>
        <v>53.915742563831998</v>
      </c>
      <c r="C469" s="56">
        <f t="shared" si="76"/>
        <v>38.904941009999995</v>
      </c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</row>
    <row r="470" spans="1:40">
      <c r="A470" s="64"/>
      <c r="B470" s="55">
        <f>Parâmetros!D459*0.04*47.9982</f>
        <v>54.391775271935998</v>
      </c>
      <c r="C470" s="56">
        <f t="shared" si="76"/>
        <v>37.971376019999994</v>
      </c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</row>
    <row r="471" spans="1:40">
      <c r="A471" s="64"/>
      <c r="B471" s="55">
        <f>Parâmetros!D460*0.04*47.9982</f>
        <v>58.824439760783989</v>
      </c>
      <c r="C471" s="56">
        <f t="shared" si="76"/>
        <v>36.992212739999992</v>
      </c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</row>
    <row r="472" spans="1:40">
      <c r="A472" s="64"/>
      <c r="B472" s="55">
        <f>Parâmetros!D461*0.04*47.9982</f>
        <v>60.184011814919998</v>
      </c>
      <c r="C472" s="56">
        <f t="shared" ref="C472:C488" si="77">AVERAGE(B661:B668)</f>
        <v>41.324050290000002</v>
      </c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</row>
    <row r="473" spans="1:40">
      <c r="A473" s="64"/>
      <c r="B473" s="55">
        <f>Parâmetros!D462*0.04*47.9982</f>
        <v>57.737902587455999</v>
      </c>
      <c r="C473" s="56">
        <f t="shared" si="77"/>
        <v>42.056022839999997</v>
      </c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</row>
    <row r="474" spans="1:40">
      <c r="A474" s="64"/>
      <c r="B474" s="55">
        <f>Parâmetros!D463*0.04*47.9982</f>
        <v>60.283346969711999</v>
      </c>
      <c r="C474" s="56">
        <f t="shared" si="77"/>
        <v>42.8623926</v>
      </c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</row>
    <row r="475" spans="1:40">
      <c r="A475" s="64"/>
      <c r="B475" s="55">
        <f>Parâmetros!D464*0.04*47.9982</f>
        <v>62.09346660768</v>
      </c>
      <c r="C475" s="56">
        <f t="shared" si="77"/>
        <v>43.805557229999998</v>
      </c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</row>
    <row r="476" spans="1:40">
      <c r="A476" s="64"/>
      <c r="B476" s="55">
        <f>Parâmetros!D465*0.04*47.9982</f>
        <v>65.167649561495992</v>
      </c>
      <c r="C476" s="56">
        <f t="shared" si="77"/>
        <v>44.536403022255001</v>
      </c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</row>
    <row r="477" spans="1:40">
      <c r="A477" s="64"/>
      <c r="B477" s="55">
        <f>Parâmetros!D466*0.04*47.9982</f>
        <v>63.203294427575997</v>
      </c>
      <c r="C477" s="56">
        <f t="shared" si="77"/>
        <v>45.226467143880008</v>
      </c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</row>
    <row r="478" spans="1:40">
      <c r="A478" s="64"/>
      <c r="B478" s="55">
        <f>Parâmetros!D467*0.04*47.9982</f>
        <v>68.541429600000001</v>
      </c>
      <c r="C478" s="56">
        <f t="shared" si="77"/>
        <v>46.224482916885002</v>
      </c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</row>
    <row r="479" spans="1:40">
      <c r="A479" s="64"/>
      <c r="B479" s="55">
        <f>Parâmetros!D468*0.04*47.9982</f>
        <v>69.232603679999997</v>
      </c>
      <c r="C479" s="56">
        <f t="shared" si="77"/>
        <v>47.239059028854001</v>
      </c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</row>
    <row r="480" spans="1:40">
      <c r="A480" s="64"/>
      <c r="B480" s="55">
        <f>Parâmetros!D469*0.04*47.9982</f>
        <v>68.637425999999991</v>
      </c>
      <c r="C480" s="56">
        <f t="shared" si="77"/>
        <v>48.828534781278002</v>
      </c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</row>
    <row r="481" spans="1:40">
      <c r="A481" s="64"/>
      <c r="B481" s="55">
        <f>Parâmetros!D470*0.04*47.9982</f>
        <v>69.5013936</v>
      </c>
      <c r="C481" s="56">
        <f t="shared" si="77"/>
        <v>49.055243719374005</v>
      </c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</row>
    <row r="482" spans="1:40">
      <c r="A482" s="64"/>
      <c r="B482" s="55">
        <f>Parâmetros!D471*0.04*47.9982</f>
        <v>68.733422399999995</v>
      </c>
      <c r="C482" s="56">
        <f t="shared" si="77"/>
        <v>47.889678949692005</v>
      </c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</row>
    <row r="483" spans="1:40">
      <c r="A483" s="64"/>
      <c r="B483" s="55">
        <f>Parâmetros!D472*0.04*47.9982</f>
        <v>66.122320319999986</v>
      </c>
      <c r="C483" s="56">
        <f t="shared" si="77"/>
        <v>46.642839547923003</v>
      </c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</row>
    <row r="484" spans="1:40">
      <c r="A484" s="64"/>
      <c r="B484" s="55">
        <f>Parâmetros!D473*0.04*47.9982</f>
        <v>65.37354839999999</v>
      </c>
      <c r="C484" s="56">
        <f t="shared" si="77"/>
        <v>45.891419327237998</v>
      </c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</row>
    <row r="485" spans="1:40">
      <c r="A485" s="64"/>
      <c r="B485" s="55">
        <f>Parâmetros!D474*0.04*47.9982</f>
        <v>64.279189439999996</v>
      </c>
      <c r="C485" s="56">
        <f t="shared" si="77"/>
        <v>44.809901805665994</v>
      </c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</row>
    <row r="486" spans="1:40">
      <c r="A486" s="64"/>
      <c r="B486" s="55">
        <f>Parâmetros!D475*0.04*47.9982</f>
        <v>62.090471520000001</v>
      </c>
      <c r="C486" s="56">
        <f t="shared" si="77"/>
        <v>43.48687174115399</v>
      </c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</row>
    <row r="487" spans="1:40">
      <c r="A487" s="64"/>
      <c r="B487" s="55">
        <f>Parâmetros!D476*0.04*47.9982</f>
        <v>54.237966</v>
      </c>
      <c r="C487" s="56">
        <f t="shared" si="77"/>
        <v>42.485940317489998</v>
      </c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</row>
    <row r="488" spans="1:40">
      <c r="A488" s="64"/>
      <c r="B488" s="55">
        <f>Parâmetros!D477*0.04*47.9982</f>
        <v>55.639513439999995</v>
      </c>
      <c r="C488" s="56">
        <f t="shared" si="77"/>
        <v>41.769525904037998</v>
      </c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</row>
    <row r="489" spans="1:40">
      <c r="A489" s="64"/>
      <c r="B489" s="55">
        <f>Parâmetros!D478*0.04*47.9982</f>
        <v>57.885829199999996</v>
      </c>
      <c r="C489" s="56">
        <f t="shared" ref="C489:C505" si="78">AVERAGE(B685:B692)</f>
        <v>47.978329225182001</v>
      </c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</row>
    <row r="490" spans="1:40">
      <c r="A490" s="64"/>
      <c r="B490" s="55">
        <f>Parâmetros!D479*0.04*47.9982</f>
        <v>61.533692399999985</v>
      </c>
      <c r="C490" s="56">
        <f t="shared" si="78"/>
        <v>48.794126791626006</v>
      </c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</row>
    <row r="491" spans="1:40">
      <c r="A491" s="64"/>
      <c r="B491" s="55">
        <f>Parâmetros!D480*0.04*47.9982</f>
        <v>60.919315439999998</v>
      </c>
      <c r="C491" s="56">
        <f t="shared" si="78"/>
        <v>49.656026389178997</v>
      </c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</row>
    <row r="492" spans="1:40">
      <c r="A492" s="64"/>
      <c r="B492" s="55">
        <f>Parâmetros!D481*0.04*47.9982</f>
        <v>64.893566399999983</v>
      </c>
      <c r="C492" s="56">
        <f t="shared" si="78"/>
        <v>50.700134593652997</v>
      </c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</row>
    <row r="493" spans="1:40">
      <c r="A493" s="64"/>
      <c r="B493" s="55">
        <f>Parâmetros!D482*0.04*47.9982</f>
        <v>66.832693680000006</v>
      </c>
      <c r="C493" s="56">
        <f t="shared" si="78"/>
        <v>51.342169796430007</v>
      </c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</row>
    <row r="494" spans="1:40">
      <c r="A494" s="64"/>
      <c r="B494" s="55">
        <f>Parâmetros!D483*0.04*47.9982</f>
        <v>67.427871359999983</v>
      </c>
      <c r="C494" s="56">
        <f t="shared" si="78"/>
        <v>51.588483119334001</v>
      </c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</row>
    <row r="495" spans="1:40">
      <c r="A495" s="64"/>
      <c r="B495" s="55">
        <f>Parâmetros!D484*0.04*47.9982</f>
        <v>67.677461999999991</v>
      </c>
      <c r="C495" s="56">
        <f t="shared" si="78"/>
        <v>51.740148311676009</v>
      </c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</row>
    <row r="496" spans="1:40">
      <c r="A496" s="64"/>
      <c r="B496" s="55">
        <f>Parâmetros!D485*0.04*47.9982</f>
        <v>66.583103039999997</v>
      </c>
      <c r="C496" s="56">
        <f t="shared" si="78"/>
        <v>51.862549721450996</v>
      </c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</row>
    <row r="497" spans="1:40">
      <c r="A497" s="64"/>
      <c r="B497" s="55">
        <f>Parâmetros!D486*0.04*47.9982</f>
        <v>64.701573600000003</v>
      </c>
      <c r="C497" s="56">
        <f t="shared" si="78"/>
        <v>51.971627070897</v>
      </c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</row>
    <row r="498" spans="1:40">
      <c r="A498" s="64"/>
      <c r="B498" s="55">
        <f>Parâmetros!D487*0.04*47.9982</f>
        <v>61.533692399999985</v>
      </c>
      <c r="C498" s="56">
        <f t="shared" si="78"/>
        <v>51.48526923</v>
      </c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</row>
    <row r="499" spans="1:40">
      <c r="A499" s="64"/>
      <c r="B499" s="55">
        <f>Parâmetros!D488*0.04*47.9982</f>
        <v>40.606477199999993</v>
      </c>
      <c r="C499" s="56">
        <f t="shared" si="78"/>
        <v>50.606902169999998</v>
      </c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</row>
    <row r="500" spans="1:40">
      <c r="A500" s="64"/>
      <c r="B500" s="55">
        <f>Parâmetros!D489*0.04*47.9982</f>
        <v>35.134682400000003</v>
      </c>
      <c r="C500" s="56">
        <f t="shared" si="78"/>
        <v>48.226191449999995</v>
      </c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</row>
    <row r="501" spans="1:40">
      <c r="A501" s="64"/>
      <c r="B501" s="55">
        <f>Parâmetros!D490*0.04*47.9982</f>
        <v>49.20775463999999</v>
      </c>
      <c r="C501" s="56">
        <f t="shared" si="78"/>
        <v>46.632651209999999</v>
      </c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</row>
    <row r="502" spans="1:40">
      <c r="A502" s="64"/>
      <c r="B502" s="55">
        <f>Parâmetros!D491*0.04*47.9982</f>
        <v>54.737147280000002</v>
      </c>
      <c r="C502" s="56">
        <f t="shared" si="78"/>
        <v>45.28150188</v>
      </c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</row>
    <row r="503" spans="1:40">
      <c r="A503" s="64"/>
      <c r="B503" s="55">
        <f>Parâmetros!D492*0.04*47.9982</f>
        <v>57.348249360000004</v>
      </c>
      <c r="C503" s="56">
        <f t="shared" si="78"/>
        <v>44.309538329999995</v>
      </c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</row>
    <row r="504" spans="1:40">
      <c r="A504" s="64"/>
      <c r="B504" s="55">
        <f>Parâmetros!D493*0.04*47.9982</f>
        <v>56.042698319999992</v>
      </c>
      <c r="C504" s="56">
        <f t="shared" si="78"/>
        <v>43.738359749999994</v>
      </c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</row>
    <row r="505" spans="1:40">
      <c r="A505" s="64"/>
      <c r="B505" s="55">
        <f>Parâmetros!D494*0.04*47.9982</f>
        <v>54.775545839999999</v>
      </c>
      <c r="C505" s="56">
        <f t="shared" si="78"/>
        <v>43.611164519999996</v>
      </c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</row>
    <row r="506" spans="1:40">
      <c r="A506" s="64"/>
      <c r="B506" s="55">
        <f>Parâmetros!D495*0.04*47.9982</f>
        <v>52.778820719999992</v>
      </c>
      <c r="C506" s="56">
        <f t="shared" ref="C506:C522" si="79">AVERAGE(B709:B716)</f>
        <v>45.975075870000005</v>
      </c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</row>
    <row r="507" spans="1:40">
      <c r="A507" s="64"/>
      <c r="B507" s="55">
        <f>Parâmetros!D496*0.04*47.9982</f>
        <v>49.015761840000003</v>
      </c>
      <c r="C507" s="56">
        <f t="shared" si="79"/>
        <v>45.876679559999999</v>
      </c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</row>
    <row r="508" spans="1:40">
      <c r="A508" s="64"/>
      <c r="B508" s="55">
        <f>Parâmetros!D497*0.04*47.9982</f>
        <v>49.169356079999993</v>
      </c>
      <c r="C508" s="56">
        <f t="shared" si="79"/>
        <v>46.169468579999993</v>
      </c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</row>
    <row r="509" spans="1:40">
      <c r="A509" s="64"/>
      <c r="B509" s="55">
        <f>Parâmetros!D498*0.04*47.9982</f>
        <v>49.630138799999997</v>
      </c>
      <c r="C509" s="56">
        <f t="shared" si="79"/>
        <v>46.630251299999998</v>
      </c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</row>
    <row r="510" spans="1:40">
      <c r="A510" s="64"/>
      <c r="B510" s="55">
        <f>Parâmetros!D499*0.04*47.9982</f>
        <v>43.601564880000005</v>
      </c>
      <c r="C510" s="56">
        <f t="shared" si="79"/>
        <v>46.858242750000002</v>
      </c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</row>
    <row r="511" spans="1:40">
      <c r="A511" s="64"/>
      <c r="B511" s="55">
        <f>Parâmetros!D500*0.04*47.9982</f>
        <v>38.820944159999996</v>
      </c>
      <c r="C511" s="56">
        <f t="shared" si="79"/>
        <v>46.88224185</v>
      </c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</row>
    <row r="512" spans="1:40">
      <c r="A512" s="64"/>
      <c r="B512" s="55">
        <f>Parâmetros!D501*0.04*47.9982</f>
        <v>35.845055760000001</v>
      </c>
      <c r="C512" s="56">
        <f t="shared" si="79"/>
        <v>47.187030419999999</v>
      </c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</row>
    <row r="513" spans="1:40">
      <c r="A513" s="64"/>
      <c r="B513" s="55">
        <f>Parâmetros!D502*0.04*47.9982</f>
        <v>32.811569519999999</v>
      </c>
      <c r="C513" s="56">
        <f t="shared" si="79"/>
        <v>49.176555810000004</v>
      </c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</row>
    <row r="514" spans="1:40">
      <c r="A514" s="64"/>
      <c r="B514" s="55">
        <f>Parâmetros!D503*0.04*47.9982</f>
        <v>33.48354432</v>
      </c>
      <c r="C514" s="56">
        <f t="shared" si="79"/>
        <v>51.816456810000005</v>
      </c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</row>
    <row r="515" spans="1:40">
      <c r="A515" s="64"/>
      <c r="B515" s="55">
        <f>Parâmetros!D504*0.04*47.9982</f>
        <v>33.925127760000002</v>
      </c>
      <c r="C515" s="56">
        <f t="shared" si="79"/>
        <v>51.650863019999996</v>
      </c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</row>
    <row r="516" spans="1:40">
      <c r="A516" s="64"/>
      <c r="B516" s="55">
        <f>Parâmetros!D505*0.04*47.9982</f>
        <v>33.848330639999993</v>
      </c>
      <c r="C516" s="56">
        <f t="shared" si="79"/>
        <v>51.074884619999999</v>
      </c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</row>
    <row r="517" spans="1:40">
      <c r="A517" s="64"/>
      <c r="B517" s="55">
        <f>Parâmetros!D506*0.04*47.9982</f>
        <v>34.616301839999998</v>
      </c>
      <c r="C517" s="56">
        <f t="shared" si="79"/>
        <v>49.418946719999994</v>
      </c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</row>
    <row r="518" spans="1:40">
      <c r="A518" s="64"/>
      <c r="B518" s="55">
        <f>Parâmetros!D507*0.04*47.9982</f>
        <v>34.213116960000001</v>
      </c>
      <c r="C518" s="56">
        <f t="shared" si="79"/>
        <v>47.155831589999991</v>
      </c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</row>
    <row r="519" spans="1:40">
      <c r="A519" s="64"/>
      <c r="B519" s="55">
        <f>Parâmetros!D508*0.04*47.9982</f>
        <v>37.093008959999999</v>
      </c>
      <c r="C519" s="56">
        <f t="shared" si="79"/>
        <v>44.743922039999994</v>
      </c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</row>
    <row r="520" spans="1:40">
      <c r="A520" s="64"/>
      <c r="B520" s="55">
        <f>Parâmetros!D509*0.04*47.9982</f>
        <v>39.646513199999994</v>
      </c>
      <c r="C520" s="56">
        <f t="shared" si="79"/>
        <v>42.495206369999998</v>
      </c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</row>
    <row r="521" spans="1:40">
      <c r="A521" s="64"/>
      <c r="B521" s="55">
        <f>Parâmetros!D510*0.04*47.9982</f>
        <v>39.608114639999997</v>
      </c>
      <c r="C521" s="56">
        <f t="shared" si="79"/>
        <v>41.028861360000001</v>
      </c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</row>
    <row r="522" spans="1:40">
      <c r="A522" s="64"/>
      <c r="B522" s="55">
        <f>Parâmetros!D511*0.04*47.9982</f>
        <v>37.131407520000003</v>
      </c>
      <c r="C522" s="56">
        <f t="shared" si="79"/>
        <v>39.737709779999996</v>
      </c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</row>
    <row r="523" spans="1:40">
      <c r="A523" s="64"/>
      <c r="B523" s="55">
        <f>Parâmetros!D512*0.04*47.9982</f>
        <v>30.219666719999999</v>
      </c>
      <c r="C523" s="56">
        <f t="shared" ref="C523:C539" si="80">AVERAGE(B733:B740)</f>
        <v>35.585865480000002</v>
      </c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</row>
    <row r="524" spans="1:40">
      <c r="A524" s="64"/>
      <c r="B524" s="55">
        <f>Parâmetros!D513*0.04*47.9982</f>
        <v>26.072622239999998</v>
      </c>
      <c r="C524" s="56">
        <f t="shared" si="80"/>
        <v>35.213879429999999</v>
      </c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</row>
    <row r="525" spans="1:40">
      <c r="A525" s="64"/>
      <c r="B525" s="55">
        <f>Parâmetros!D514*0.04*47.9982</f>
        <v>22.271164799999998</v>
      </c>
      <c r="C525" s="56">
        <f t="shared" si="80"/>
        <v>35.1586815</v>
      </c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</row>
    <row r="526" spans="1:40">
      <c r="A526" s="64"/>
      <c r="B526" s="55">
        <f>Parâmetros!D515*0.04*47.9982</f>
        <v>36.593827679999997</v>
      </c>
      <c r="C526" s="56">
        <f t="shared" si="80"/>
        <v>36.267439919999994</v>
      </c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</row>
    <row r="527" spans="1:40">
      <c r="A527" s="64"/>
      <c r="B527" s="55">
        <f>Parâmetros!D516*0.04*47.9982</f>
        <v>32.965163760000003</v>
      </c>
      <c r="C527" s="56">
        <f t="shared" si="80"/>
        <v>37.46019519</v>
      </c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</row>
    <row r="528" spans="1:40">
      <c r="A528" s="64"/>
      <c r="B528" s="55">
        <f>Parâmetros!D517*0.04*47.9982</f>
        <v>33.637138559999997</v>
      </c>
      <c r="C528" s="56">
        <f t="shared" si="80"/>
        <v>38.108170890000004</v>
      </c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</row>
    <row r="529" spans="1:40">
      <c r="A529" s="64"/>
      <c r="B529" s="55">
        <f>Parâmetros!D518*0.04*47.9982</f>
        <v>37.093008959999999</v>
      </c>
      <c r="C529" s="56">
        <f t="shared" si="80"/>
        <v>38.453757930000002</v>
      </c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</row>
    <row r="530" spans="1:40">
      <c r="A530" s="64"/>
      <c r="B530" s="55">
        <f>Parâmetros!D519*0.04*47.9982</f>
        <v>37.956976559999994</v>
      </c>
      <c r="C530" s="56">
        <f t="shared" si="80"/>
        <v>39.615314369999993</v>
      </c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</row>
    <row r="531" spans="1:40">
      <c r="A531" s="64"/>
      <c r="B531" s="55">
        <f>Parâmetros!D520*0.04*47.9982</f>
        <v>37.457795279999999</v>
      </c>
      <c r="C531" s="56">
        <f t="shared" si="80"/>
        <v>40.827268919999995</v>
      </c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</row>
    <row r="532" spans="1:40">
      <c r="A532" s="64"/>
      <c r="B532" s="55">
        <f>Parâmetros!D521*0.04*47.9982</f>
        <v>37.476994560000001</v>
      </c>
      <c r="C532" s="56">
        <f t="shared" si="80"/>
        <v>41.012061989999999</v>
      </c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</row>
    <row r="533" spans="1:40">
      <c r="A533" s="64"/>
      <c r="B533" s="55">
        <f>Parâmetros!D522*0.04*47.9982</f>
        <v>37.419396719999995</v>
      </c>
      <c r="C533" s="56">
        <f t="shared" si="80"/>
        <v>41.501643629999997</v>
      </c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</row>
    <row r="534" spans="1:40">
      <c r="A534" s="64"/>
      <c r="B534" s="55">
        <f>Parâmetros!D523*0.04*47.9982</f>
        <v>35.691461519999997</v>
      </c>
      <c r="C534" s="56">
        <f t="shared" si="80"/>
        <v>41.37684831</v>
      </c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</row>
    <row r="535" spans="1:40">
      <c r="A535" s="64"/>
      <c r="B535" s="55">
        <f>Parâmetros!D524*0.04*47.9982</f>
        <v>26.686999200000002</v>
      </c>
      <c r="C535" s="56">
        <f t="shared" si="80"/>
        <v>40.500881159999999</v>
      </c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</row>
    <row r="536" spans="1:40">
      <c r="A536" s="64"/>
      <c r="B536" s="55">
        <f>Parâmetros!D525*0.04*47.9982</f>
        <v>24.498281279999997</v>
      </c>
      <c r="C536" s="56">
        <f t="shared" si="80"/>
        <v>40.484081790000005</v>
      </c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</row>
    <row r="537" spans="1:40">
      <c r="A537" s="64"/>
      <c r="B537" s="55">
        <f>Parâmetros!D526*0.04*47.9982</f>
        <v>30.46925736</v>
      </c>
      <c r="C537" s="56">
        <f t="shared" si="80"/>
        <v>40.004099789999998</v>
      </c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</row>
    <row r="538" spans="1:40">
      <c r="A538" s="64"/>
      <c r="B538" s="55">
        <f>Parâmetros!D527*0.04*47.9982</f>
        <v>31.94760192</v>
      </c>
      <c r="C538" s="56">
        <f t="shared" si="80"/>
        <v>39.080134439999995</v>
      </c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</row>
    <row r="539" spans="1:40" ht="15.75" thickBot="1">
      <c r="A539" s="64"/>
      <c r="B539" s="55">
        <f>Parâmetros!D528*0.04*47.9982</f>
        <v>30.258065279999997</v>
      </c>
      <c r="C539" s="66">
        <f t="shared" si="80"/>
        <v>38.424959009999995</v>
      </c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</row>
    <row r="540" spans="1:40">
      <c r="A540" s="64"/>
      <c r="B540" s="55">
        <f>Parâmetros!D529*0.04*47.9982</f>
        <v>32.465982480000001</v>
      </c>
      <c r="C540" s="42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</row>
    <row r="541" spans="1:40">
      <c r="A541" s="64"/>
      <c r="B541" s="55">
        <f>Parâmetros!D530*0.04*47.9982</f>
        <v>33.080359440000002</v>
      </c>
      <c r="C541" s="42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</row>
    <row r="542" spans="1:40">
      <c r="A542" s="64"/>
      <c r="B542" s="55">
        <f>Parâmetros!D531*0.04*47.9982</f>
        <v>35.53786728</v>
      </c>
      <c r="C542" s="42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</row>
    <row r="543" spans="1:40">
      <c r="A543" s="64"/>
      <c r="B543" s="55">
        <f>Parâmetros!D532*0.04*47.9982</f>
        <v>35.998649999999998</v>
      </c>
      <c r="C543" s="42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</row>
    <row r="544" spans="1:40">
      <c r="A544" s="64"/>
      <c r="B544" s="55">
        <f>Parâmetros!D533*0.04*47.9982</f>
        <v>36.133044959999999</v>
      </c>
      <c r="C544" s="42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</row>
    <row r="545" spans="1:40">
      <c r="A545" s="64"/>
      <c r="B545" s="55">
        <f>Parâmetros!D534*0.04*47.9982</f>
        <v>36.190642800000006</v>
      </c>
      <c r="C545" s="42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</row>
    <row r="546" spans="1:40">
      <c r="A546" s="64"/>
      <c r="B546" s="55">
        <f>Parâmetros!D535*0.04*47.9982</f>
        <v>34.942689599999994</v>
      </c>
      <c r="C546" s="42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</row>
    <row r="547" spans="1:40">
      <c r="A547" s="64"/>
      <c r="B547" s="55">
        <f>Parâmetros!D536*0.04*47.9982</f>
        <v>32.773170960000002</v>
      </c>
      <c r="C547" s="42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</row>
    <row r="548" spans="1:40">
      <c r="A548" s="64"/>
      <c r="B548" s="55">
        <f>Parâmetros!D537*0.04*47.9982</f>
        <v>29.797282559999999</v>
      </c>
      <c r="C548" s="42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</row>
    <row r="549" spans="1:40">
      <c r="A549" s="64"/>
      <c r="B549" s="55">
        <f>Parâmetros!D538*0.04*47.9982</f>
        <v>36.401834880000003</v>
      </c>
      <c r="C549" s="42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</row>
    <row r="550" spans="1:40">
      <c r="A550" s="64"/>
      <c r="B550" s="55">
        <f>Parâmetros!D539*0.04*47.9982</f>
        <v>35.057885280000001</v>
      </c>
      <c r="C550" s="42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</row>
    <row r="551" spans="1:40">
      <c r="A551" s="64"/>
      <c r="B551" s="55">
        <f>Parâmetros!D540*0.04*47.9982</f>
        <v>40.452882959999997</v>
      </c>
      <c r="C551" s="42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</row>
    <row r="552" spans="1:40">
      <c r="A552" s="64"/>
      <c r="B552" s="55">
        <f>Parâmetros!D541*0.04*47.9982</f>
        <v>43.467169920000003</v>
      </c>
      <c r="C552" s="42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</row>
    <row r="553" spans="1:40">
      <c r="A553" s="64"/>
      <c r="B553" s="55">
        <f>Parâmetros!D542*0.04*47.9982</f>
        <v>41.20165488</v>
      </c>
      <c r="C553" s="42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</row>
    <row r="554" spans="1:40">
      <c r="A554" s="64"/>
      <c r="B554" s="55">
        <f>Parâmetros!D543*0.04*47.9982</f>
        <v>43.159981439999996</v>
      </c>
      <c r="C554" s="42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</row>
    <row r="555" spans="1:40">
      <c r="A555" s="64"/>
      <c r="B555" s="55">
        <f>Parâmetros!D544*0.04*47.9982</f>
        <v>41.105658480000002</v>
      </c>
      <c r="C555" s="42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</row>
    <row r="556" spans="1:40">
      <c r="A556" s="64"/>
      <c r="B556" s="55">
        <f>Parâmetros!D545*0.04*47.9982</f>
        <v>40.452882959999997</v>
      </c>
      <c r="C556" s="42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</row>
    <row r="557" spans="1:40">
      <c r="A557" s="64"/>
      <c r="B557" s="55">
        <f>Parâmetros!D546*0.04*47.9982</f>
        <v>38.475357119999998</v>
      </c>
      <c r="C557" s="42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</row>
    <row r="558" spans="1:40">
      <c r="A558" s="64"/>
      <c r="B558" s="55">
        <f>Parâmetros!D547*0.04*47.9982</f>
        <v>37.169806079999994</v>
      </c>
      <c r="C558" s="42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</row>
    <row r="559" spans="1:40">
      <c r="A559" s="64"/>
      <c r="B559" s="55">
        <f>Parâmetros!D548*0.04*47.9982</f>
        <v>33.48354432</v>
      </c>
      <c r="C559" s="42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</row>
    <row r="560" spans="1:40">
      <c r="A560" s="64"/>
      <c r="B560" s="55">
        <f>Parâmetros!D549*0.04*47.9982</f>
        <v>32.062797600000003</v>
      </c>
      <c r="C560" s="42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</row>
    <row r="561" spans="1:40">
      <c r="A561" s="64"/>
      <c r="B561" s="55">
        <f>Parâmetros!D550*0.04*47.9982</f>
        <v>27.57016608</v>
      </c>
      <c r="C561" s="42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</row>
    <row r="562" spans="1:40">
      <c r="A562" s="64"/>
      <c r="B562" s="55">
        <f>Parâmetros!D551*0.04*47.9982</f>
        <v>28.069347359999998</v>
      </c>
      <c r="C562" s="42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</row>
    <row r="563" spans="1:40">
      <c r="A563" s="64"/>
      <c r="B563" s="55">
        <f>Parâmetros!D552*0.04*47.9982</f>
        <v>30.354061680000001</v>
      </c>
      <c r="C563" s="42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</row>
    <row r="564" spans="1:40">
      <c r="A564" s="64"/>
      <c r="B564" s="55">
        <f>Parâmetros!D553*0.04*47.9982</f>
        <v>32.465982480000001</v>
      </c>
      <c r="C564" s="42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</row>
    <row r="565" spans="1:40">
      <c r="A565" s="64"/>
      <c r="B565" s="55">
        <f>Parâmetros!D554*0.04*47.9982</f>
        <v>34.117120559999996</v>
      </c>
      <c r="C565" s="42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</row>
    <row r="566" spans="1:40">
      <c r="A566" s="64"/>
      <c r="B566" s="55">
        <f>Parâmetros!D555*0.04*47.9982</f>
        <v>34.232316239999996</v>
      </c>
      <c r="C566" s="42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</row>
    <row r="567" spans="1:40">
      <c r="A567" s="64"/>
      <c r="B567" s="55">
        <f>Parâmetros!D556*0.04*47.9982</f>
        <v>35.633863679999997</v>
      </c>
      <c r="C567" s="42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</row>
    <row r="568" spans="1:40">
      <c r="A568" s="64"/>
      <c r="B568" s="55">
        <f>Parâmetros!D557*0.04*47.9982</f>
        <v>36.958613999999997</v>
      </c>
      <c r="C568" s="42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</row>
    <row r="569" spans="1:40">
      <c r="A569" s="64"/>
      <c r="B569" s="55">
        <f>Parâmetros!D558*0.04*47.9982</f>
        <v>36.44023344</v>
      </c>
      <c r="C569" s="42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</row>
    <row r="570" spans="1:40">
      <c r="A570" s="64"/>
      <c r="B570" s="55">
        <f>Parâmetros!D559*0.04*47.9982</f>
        <v>37.457795279999999</v>
      </c>
      <c r="C570" s="42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</row>
    <row r="571" spans="1:40">
      <c r="A571" s="64"/>
      <c r="B571" s="55">
        <f>Parâmetros!D560*0.04*47.9982</f>
        <v>36.901016159999998</v>
      </c>
      <c r="C571" s="42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</row>
    <row r="572" spans="1:40">
      <c r="A572" s="64"/>
      <c r="B572" s="55">
        <f>Parâmetros!D561*0.04*47.9982</f>
        <v>32.561978879999998</v>
      </c>
      <c r="C572" s="42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</row>
    <row r="573" spans="1:40">
      <c r="A573" s="64"/>
      <c r="B573" s="55">
        <f>Parâmetros!D562*0.04*47.9982</f>
        <v>34.38591048</v>
      </c>
      <c r="C573" s="42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</row>
    <row r="574" spans="1:40">
      <c r="A574" s="64"/>
      <c r="B574" s="55">
        <f>Parâmetros!D563*0.04*47.9982</f>
        <v>33.118758</v>
      </c>
      <c r="C574" s="42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</row>
    <row r="575" spans="1:40">
      <c r="A575" s="64"/>
      <c r="B575" s="55">
        <f>Parâmetros!D564*0.04*47.9982</f>
        <v>43.563166320000001</v>
      </c>
      <c r="C575" s="42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</row>
    <row r="576" spans="1:40">
      <c r="A576" s="64"/>
      <c r="B576" s="55">
        <f>Parâmetros!D565*0.04*47.9982</f>
        <v>46.807844639999992</v>
      </c>
      <c r="C576" s="42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</row>
    <row r="577" spans="1:40">
      <c r="A577" s="64"/>
      <c r="B577" s="55">
        <f>Parâmetros!D566*0.04*47.9982</f>
        <v>47.134232400000002</v>
      </c>
      <c r="C577" s="42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</row>
    <row r="578" spans="1:40">
      <c r="A578" s="64"/>
      <c r="B578" s="55">
        <f>Parâmetros!D567*0.04*47.9982</f>
        <v>46.539054719999996</v>
      </c>
      <c r="C578" s="42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</row>
    <row r="579" spans="1:40">
      <c r="A579" s="64"/>
      <c r="B579" s="55">
        <f>Parâmetros!D568*0.04*47.9982</f>
        <v>45.828681360000004</v>
      </c>
      <c r="C579" s="42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</row>
    <row r="580" spans="1:40">
      <c r="A580" s="64"/>
      <c r="B580" s="55">
        <f>Parâmetros!D569*0.04*47.9982</f>
        <v>45.195105119999994</v>
      </c>
      <c r="C580" s="42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</row>
    <row r="581" spans="1:40">
      <c r="A581" s="64"/>
      <c r="B581" s="55">
        <f>Parâmetros!D570*0.04*47.9982</f>
        <v>44.388735359999998</v>
      </c>
      <c r="C581" s="42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</row>
    <row r="582" spans="1:40">
      <c r="A582" s="64"/>
      <c r="B582" s="55">
        <f>Parâmetros!D571*0.04*47.9982</f>
        <v>42.641600879999999</v>
      </c>
      <c r="C582" s="42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</row>
    <row r="583" spans="1:40">
      <c r="A583" s="64"/>
      <c r="B583" s="55">
        <f>Parâmetros!D572*0.04*47.9982</f>
        <v>37.131407520000003</v>
      </c>
      <c r="C583" s="42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</row>
    <row r="584" spans="1:40">
      <c r="A584" s="64"/>
      <c r="B584" s="55">
        <f>Parâmetros!D573*0.04*47.9982</f>
        <v>36.037048560000002</v>
      </c>
      <c r="C584" s="42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</row>
    <row r="585" spans="1:40">
      <c r="A585" s="64"/>
      <c r="B585" s="55">
        <f>Parâmetros!D574*0.04*47.9982</f>
        <v>34.712298239999996</v>
      </c>
      <c r="C585" s="42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</row>
    <row r="586" spans="1:40">
      <c r="A586" s="64"/>
      <c r="B586" s="55">
        <f>Parâmetros!D575*0.04*47.9982</f>
        <v>36.49783128</v>
      </c>
      <c r="C586" s="42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</row>
    <row r="587" spans="1:40">
      <c r="A587" s="64"/>
      <c r="B587" s="55">
        <f>Parâmetros!D576*0.04*47.9982</f>
        <v>39.396922559999993</v>
      </c>
      <c r="C587" s="42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</row>
    <row r="588" spans="1:40">
      <c r="A588" s="64"/>
      <c r="B588" s="55">
        <f>Parâmetros!D577*0.04*47.9982</f>
        <v>40.164893760000005</v>
      </c>
      <c r="C588" s="42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</row>
    <row r="589" spans="1:40">
      <c r="A589" s="64"/>
      <c r="B589" s="55">
        <f>Parâmetros!D578*0.04*47.9982</f>
        <v>41.182455599999997</v>
      </c>
      <c r="C589" s="42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</row>
    <row r="590" spans="1:40">
      <c r="A590" s="64"/>
      <c r="B590" s="55">
        <f>Parâmetros!D579*0.04*47.9982</f>
        <v>40.836868559999999</v>
      </c>
      <c r="C590" s="42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</row>
    <row r="591" spans="1:40">
      <c r="A591" s="64"/>
      <c r="B591" s="55">
        <f>Parâmetros!D580*0.04*47.9982</f>
        <v>41.028861360000001</v>
      </c>
      <c r="C591" s="42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</row>
    <row r="592" spans="1:40">
      <c r="A592" s="64"/>
      <c r="B592" s="55">
        <f>Parâmetros!D581*0.04*47.9982</f>
        <v>41.93122752</v>
      </c>
      <c r="C592" s="42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</row>
    <row r="593" spans="1:40">
      <c r="A593" s="64"/>
      <c r="B593" s="55">
        <f>Parâmetros!D582*0.04*47.9982</f>
        <v>41.854430399999998</v>
      </c>
      <c r="C593" s="42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</row>
    <row r="594" spans="1:40">
      <c r="A594" s="64"/>
      <c r="B594" s="55">
        <f>Parâmetros!D583*0.04*47.9982</f>
        <v>42.0464232</v>
      </c>
      <c r="C594" s="42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</row>
    <row r="595" spans="1:40">
      <c r="A595" s="64"/>
      <c r="B595" s="55">
        <f>Parâmetros!D584*0.04*47.9982</f>
        <v>35.365073760000001</v>
      </c>
      <c r="C595" s="42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</row>
    <row r="596" spans="1:40">
      <c r="A596" s="64"/>
      <c r="B596" s="55">
        <f>Parâmetros!D585*0.04*47.9982</f>
        <v>29.970076079999995</v>
      </c>
      <c r="C596" s="42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</row>
    <row r="597" spans="1:40">
      <c r="A597" s="64"/>
      <c r="B597" s="55">
        <f>Parâmetros!D586*0.04*47.9982</f>
        <v>37.592190239999994</v>
      </c>
      <c r="C597" s="42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</row>
    <row r="598" spans="1:40">
      <c r="A598" s="64"/>
      <c r="B598" s="55">
        <f>Parâmetros!D587*0.04*47.9982</f>
        <v>42.77599584</v>
      </c>
      <c r="C598" s="42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</row>
    <row r="599" spans="1:40">
      <c r="A599" s="64"/>
      <c r="B599" s="55">
        <f>Parâmetros!D588*0.04*47.9982</f>
        <v>46.116670559999996</v>
      </c>
      <c r="C599" s="42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</row>
    <row r="600" spans="1:40">
      <c r="A600" s="64"/>
      <c r="B600" s="55">
        <f>Parâmetros!D589*0.04*47.9982</f>
        <v>46.308663360000004</v>
      </c>
      <c r="C600" s="42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</row>
    <row r="601" spans="1:40">
      <c r="A601" s="64"/>
      <c r="B601" s="55">
        <f>Parâmetros!D590*0.04*47.9982</f>
        <v>46.750246799999999</v>
      </c>
      <c r="C601" s="42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</row>
    <row r="602" spans="1:40">
      <c r="A602" s="64"/>
      <c r="B602" s="55">
        <f>Parâmetros!D591*0.04*47.9982</f>
        <v>46.807844639999992</v>
      </c>
      <c r="C602" s="42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</row>
    <row r="603" spans="1:40">
      <c r="A603" s="64"/>
      <c r="B603" s="55">
        <f>Parâmetros!D592*0.04*47.9982</f>
        <v>44.830318800000001</v>
      </c>
      <c r="C603" s="42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</row>
    <row r="604" spans="1:40">
      <c r="A604" s="64"/>
      <c r="B604" s="55">
        <f>Parâmetros!D593*0.04*47.9982</f>
        <v>44.254340399999997</v>
      </c>
      <c r="C604" s="42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</row>
    <row r="605" spans="1:40">
      <c r="A605" s="64"/>
      <c r="B605" s="55">
        <f>Parâmetros!D594*0.04*47.9982</f>
        <v>43.543967039999998</v>
      </c>
      <c r="C605" s="42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</row>
    <row r="606" spans="1:40">
      <c r="A606" s="64"/>
      <c r="B606" s="55">
        <f>Parâmetros!D595*0.04*47.9982</f>
        <v>41.912028239999998</v>
      </c>
      <c r="C606" s="42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</row>
    <row r="607" spans="1:40">
      <c r="A607" s="64"/>
      <c r="B607" s="55">
        <f>Parâmetros!D596*0.04*47.9982</f>
        <v>39.358524000000003</v>
      </c>
      <c r="C607" s="42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</row>
    <row r="608" spans="1:40">
      <c r="A608" s="64"/>
      <c r="B608" s="55">
        <f>Parâmetros!D597*0.04*47.9982</f>
        <v>39.435321119999998</v>
      </c>
      <c r="C608" s="42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</row>
    <row r="609" spans="1:40">
      <c r="A609" s="64"/>
      <c r="B609" s="55">
        <f>Parâmetros!D598*0.04*47.9982</f>
        <v>45.713485679999991</v>
      </c>
      <c r="C609" s="42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</row>
    <row r="610" spans="1:40">
      <c r="A610" s="64"/>
      <c r="B610" s="55">
        <f>Parâmetros!D599*0.04*47.9982</f>
        <v>41.144057039999993</v>
      </c>
      <c r="C610" s="42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</row>
    <row r="611" spans="1:40">
      <c r="A611" s="64"/>
      <c r="B611" s="55">
        <f>Parâmetros!D600*0.04*47.9982</f>
        <v>38.4945564</v>
      </c>
      <c r="C611" s="42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</row>
    <row r="612" spans="1:40">
      <c r="A612" s="64"/>
      <c r="B612" s="55">
        <f>Parâmetros!D601*0.04*47.9982</f>
        <v>38.993737679999995</v>
      </c>
      <c r="C612" s="42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</row>
    <row r="613" spans="1:40">
      <c r="A613" s="64"/>
      <c r="B613" s="55">
        <f>Parâmetros!D602*0.04*47.9982</f>
        <v>38.283364320000004</v>
      </c>
      <c r="C613" s="42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</row>
    <row r="614" spans="1:40">
      <c r="A614" s="64"/>
      <c r="B614" s="55">
        <f>Parâmetros!D603*0.04*47.9982</f>
        <v>38.513755679999996</v>
      </c>
      <c r="C614" s="42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</row>
    <row r="615" spans="1:40">
      <c r="A615" s="64"/>
      <c r="B615" s="55">
        <f>Parâmetros!D604*0.04*47.9982</f>
        <v>38.264165040000002</v>
      </c>
      <c r="C615" s="42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</row>
    <row r="616" spans="1:40">
      <c r="A616" s="64"/>
      <c r="B616" s="55">
        <f>Parâmetros!D605*0.04*47.9982</f>
        <v>41.0864592</v>
      </c>
      <c r="C616" s="42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</row>
    <row r="617" spans="1:40">
      <c r="A617" s="64"/>
      <c r="B617" s="55">
        <f>Parâmetros!D606*0.04*47.9982</f>
        <v>41.067259919999998</v>
      </c>
      <c r="C617" s="42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</row>
    <row r="618" spans="1:40">
      <c r="A618" s="64"/>
      <c r="B618" s="55">
        <f>Parâmetros!D607*0.04*47.9982</f>
        <v>40.011299520000001</v>
      </c>
      <c r="C618" s="42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</row>
    <row r="619" spans="1:40">
      <c r="A619" s="64"/>
      <c r="B619" s="55">
        <f>Parâmetros!D608*0.04*47.9982</f>
        <v>36.229041359999997</v>
      </c>
      <c r="C619" s="42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</row>
    <row r="620" spans="1:40">
      <c r="A620" s="64"/>
      <c r="B620" s="55">
        <f>Parâmetros!D609*0.04*47.9982</f>
        <v>37.438595999999997</v>
      </c>
      <c r="C620" s="42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</row>
    <row r="621" spans="1:40">
      <c r="A621" s="64"/>
      <c r="B621" s="55">
        <f>Parâmetros!D610*0.04*47.9982</f>
        <v>39.224129040000001</v>
      </c>
      <c r="C621" s="42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</row>
    <row r="622" spans="1:40">
      <c r="A622" s="64"/>
      <c r="B622" s="55">
        <f>Parâmetros!D611*0.04*47.9982</f>
        <v>38.686549199999995</v>
      </c>
      <c r="C622" s="42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</row>
    <row r="623" spans="1:40">
      <c r="A623" s="64"/>
      <c r="B623" s="55">
        <f>Parâmetros!D612*0.04*47.9982</f>
        <v>39.992100239999992</v>
      </c>
      <c r="C623" s="42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</row>
    <row r="624" spans="1:40">
      <c r="A624" s="64"/>
      <c r="B624" s="55">
        <f>Parâmetros!D613*0.04*47.9982</f>
        <v>39.032136239999993</v>
      </c>
      <c r="C624" s="42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</row>
    <row r="625" spans="1:40">
      <c r="A625" s="64"/>
      <c r="B625" s="55">
        <f>Parâmetros!D614*0.04*47.9982</f>
        <v>39.838506000000002</v>
      </c>
      <c r="C625" s="42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</row>
    <row r="626" spans="1:40">
      <c r="A626" s="64"/>
      <c r="B626" s="55">
        <f>Parâmetros!D615*0.04*47.9982</f>
        <v>38.283364320000004</v>
      </c>
      <c r="C626" s="42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</row>
    <row r="627" spans="1:40">
      <c r="A627" s="64"/>
      <c r="B627" s="55">
        <f>Parâmetros!D616*0.04*47.9982</f>
        <v>36.190642800000006</v>
      </c>
      <c r="C627" s="42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</row>
    <row r="628" spans="1:40">
      <c r="A628" s="64"/>
      <c r="B628" s="55">
        <f>Parâmetros!D617*0.04*47.9982</f>
        <v>34.827493920000002</v>
      </c>
      <c r="C628" s="42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</row>
    <row r="629" spans="1:40">
      <c r="A629" s="64"/>
      <c r="B629" s="55">
        <f>Parâmetros!D618*0.04*47.9982</f>
        <v>33.617939280000002</v>
      </c>
      <c r="C629" s="42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</row>
    <row r="630" spans="1:40">
      <c r="A630" s="64"/>
      <c r="B630" s="55">
        <f>Parâmetros!D619*0.04*47.9982</f>
        <v>36.593827679999997</v>
      </c>
      <c r="C630" s="42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</row>
    <row r="631" spans="1:40">
      <c r="A631" s="64"/>
      <c r="B631" s="55">
        <f>Parâmetros!D620*0.04*47.9982</f>
        <v>36.80501976</v>
      </c>
      <c r="C631" s="42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</row>
    <row r="632" spans="1:40">
      <c r="A632" s="64"/>
      <c r="B632" s="55">
        <f>Parâmetros!D621*0.04*47.9982</f>
        <v>28.952514240000003</v>
      </c>
      <c r="C632" s="42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</row>
    <row r="633" spans="1:40">
      <c r="A633" s="64"/>
      <c r="B633" s="55">
        <f>Parâmetros!D622*0.04*47.9982</f>
        <v>31.141232159999994</v>
      </c>
      <c r="C633" s="42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</row>
    <row r="634" spans="1:40">
      <c r="A634" s="64"/>
      <c r="B634" s="55">
        <f>Parâmetros!D623*0.04*47.9982</f>
        <v>29.931677520000001</v>
      </c>
      <c r="C634" s="42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</row>
    <row r="635" spans="1:40">
      <c r="A635" s="64"/>
      <c r="B635" s="55">
        <f>Parâmetros!D624*0.04*47.9982</f>
        <v>26.533404960000002</v>
      </c>
      <c r="C635" s="42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</row>
    <row r="636" spans="1:40">
      <c r="A636" s="64"/>
      <c r="B636" s="55">
        <f>Parâmetros!D625*0.04*47.9982</f>
        <v>26.24541576</v>
      </c>
      <c r="C636" s="42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</row>
    <row r="637" spans="1:40">
      <c r="A637" s="64"/>
      <c r="B637" s="55">
        <f>Parâmetros!D626*0.04*47.9982</f>
        <v>27.742959599999995</v>
      </c>
      <c r="C637" s="42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</row>
    <row r="638" spans="1:40">
      <c r="A638" s="64"/>
      <c r="B638" s="55">
        <f>Parâmetros!D627*0.04*47.9982</f>
        <v>30.834043679999997</v>
      </c>
      <c r="C638" s="42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</row>
    <row r="639" spans="1:40">
      <c r="A639" s="64"/>
      <c r="B639" s="55">
        <f>Parâmetros!D628*0.04*47.9982</f>
        <v>32.389185359999999</v>
      </c>
      <c r="C639" s="42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</row>
    <row r="640" spans="1:40">
      <c r="A640" s="64"/>
      <c r="B640" s="55">
        <f>Parâmetros!D629*0.04*47.9982</f>
        <v>31.870804799999998</v>
      </c>
      <c r="C640" s="42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</row>
    <row r="641" spans="1:40">
      <c r="A641" s="64"/>
      <c r="B641" s="55">
        <f>Parâmetros!D630*0.04*47.9982</f>
        <v>31.352424239999994</v>
      </c>
      <c r="C641" s="42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</row>
    <row r="642" spans="1:40">
      <c r="A642" s="64"/>
      <c r="B642" s="55">
        <f>Parâmetros!D631*0.04*47.9982</f>
        <v>32.600377440000003</v>
      </c>
      <c r="C642" s="42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</row>
    <row r="643" spans="1:40">
      <c r="A643" s="64"/>
      <c r="B643" s="55">
        <f>Parâmetros!D632*0.04*47.9982</f>
        <v>29.374898399999999</v>
      </c>
      <c r="C643" s="42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</row>
    <row r="644" spans="1:40">
      <c r="A644" s="64"/>
      <c r="B644" s="55">
        <f>Parâmetros!D633*0.04*47.9982</f>
        <v>34.462707599999995</v>
      </c>
      <c r="C644" s="42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</row>
    <row r="645" spans="1:40">
      <c r="A645" s="64"/>
      <c r="B645" s="55">
        <f>Parâmetros!D634*0.04*47.9982</f>
        <v>38.648150639999997</v>
      </c>
      <c r="C645" s="42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</row>
    <row r="646" spans="1:40">
      <c r="A646" s="64"/>
      <c r="B646" s="55">
        <f>Parâmetros!D635*0.04*47.9982</f>
        <v>39.108933360000002</v>
      </c>
      <c r="C646" s="42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</row>
    <row r="647" spans="1:40">
      <c r="A647" s="64"/>
      <c r="B647" s="55">
        <f>Parâmetros!D636*0.04*47.9982</f>
        <v>42.238416000000001</v>
      </c>
      <c r="C647" s="42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</row>
    <row r="648" spans="1:40">
      <c r="A648" s="64"/>
      <c r="B648" s="55">
        <f>Parâmetros!D637*0.04*47.9982</f>
        <v>43.601564880000005</v>
      </c>
      <c r="C648" s="42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</row>
    <row r="649" spans="1:40">
      <c r="A649" s="64"/>
      <c r="B649" s="55">
        <f>Parâmetros!D638*0.04*47.9982</f>
        <v>43.083184320000001</v>
      </c>
      <c r="C649" s="42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</row>
    <row r="650" spans="1:40">
      <c r="A650" s="64"/>
      <c r="B650" s="55">
        <f>Parâmetros!D639*0.04*47.9982</f>
        <v>44.657525280000002</v>
      </c>
      <c r="C650" s="42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</row>
    <row r="651" spans="1:40">
      <c r="A651" s="64"/>
      <c r="B651" s="55">
        <f>Parâmetros!D640*0.04*47.9982</f>
        <v>46.366261199999997</v>
      </c>
      <c r="C651" s="42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</row>
    <row r="652" spans="1:40">
      <c r="A652" s="64"/>
      <c r="B652" s="55">
        <f>Parâmetros!D641*0.04*47.9982</f>
        <v>44.561528879999997</v>
      </c>
      <c r="C652" s="42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</row>
    <row r="653" spans="1:40">
      <c r="A653" s="64"/>
      <c r="B653" s="55">
        <f>Parâmetros!D642*0.04*47.9982</f>
        <v>40.472082239999992</v>
      </c>
      <c r="C653" s="42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</row>
    <row r="654" spans="1:40">
      <c r="A654" s="64"/>
      <c r="B654" s="55">
        <f>Parâmetros!D643*0.04*47.9982</f>
        <v>40.452882959999997</v>
      </c>
      <c r="C654" s="42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</row>
    <row r="655" spans="1:40">
      <c r="A655" s="64"/>
      <c r="B655" s="55">
        <f>Parâmetros!D644*0.04*47.9982</f>
        <v>35.595465119999993</v>
      </c>
      <c r="C655" s="42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</row>
    <row r="656" spans="1:40">
      <c r="A656" s="64"/>
      <c r="B656" s="55">
        <f>Parâmetros!D645*0.04*47.9982</f>
        <v>32.907565919999996</v>
      </c>
      <c r="C656" s="42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</row>
    <row r="657" spans="1:40">
      <c r="A657" s="64"/>
      <c r="B657" s="55">
        <f>Parâmetros!D646*0.04*47.9982</f>
        <v>34.808294639999993</v>
      </c>
      <c r="C657" s="42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</row>
    <row r="658" spans="1:40">
      <c r="A658" s="64"/>
      <c r="B658" s="55">
        <f>Parâmetros!D647*0.04*47.9982</f>
        <v>36.075447119999993</v>
      </c>
      <c r="C658" s="42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</row>
    <row r="659" spans="1:40">
      <c r="A659" s="64"/>
      <c r="B659" s="55">
        <f>Parâmetros!D648*0.04*47.9982</f>
        <v>38.897741280000005</v>
      </c>
      <c r="C659" s="42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</row>
    <row r="660" spans="1:40">
      <c r="A660" s="64"/>
      <c r="B660" s="55">
        <f>Parâmetros!D649*0.04*47.9982</f>
        <v>36.728222639999998</v>
      </c>
      <c r="C660" s="42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</row>
    <row r="661" spans="1:40">
      <c r="A661" s="64"/>
      <c r="B661" s="55">
        <f>Parâmetros!D650*0.04*47.9982</f>
        <v>40.011299520000001</v>
      </c>
      <c r="C661" s="42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</row>
    <row r="662" spans="1:40">
      <c r="A662" s="64"/>
      <c r="B662" s="55">
        <f>Parâmetros!D651*0.04*47.9982</f>
        <v>40.644875760000005</v>
      </c>
      <c r="C662" s="42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</row>
    <row r="663" spans="1:40">
      <c r="A663" s="64"/>
      <c r="B663" s="55">
        <f>Parâmetros!D652*0.04*47.9982</f>
        <v>41.316850559999999</v>
      </c>
      <c r="C663" s="42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</row>
    <row r="664" spans="1:40">
      <c r="A664" s="64"/>
      <c r="B664" s="55">
        <f>Parâmetros!D653*0.04*47.9982</f>
        <v>43.351974239999997</v>
      </c>
      <c r="C664" s="42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</row>
    <row r="665" spans="1:40">
      <c r="A665" s="64"/>
      <c r="B665" s="55">
        <f>Parâmetros!D654*0.04*47.9982</f>
        <v>43.966351199999991</v>
      </c>
      <c r="C665" s="42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</row>
    <row r="666" spans="1:40">
      <c r="A666" s="64"/>
      <c r="B666" s="55">
        <f>Parâmetros!D655*0.04*47.9982</f>
        <v>42.967988639999994</v>
      </c>
      <c r="C666" s="42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</row>
    <row r="667" spans="1:40">
      <c r="A667" s="64"/>
      <c r="B667" s="55">
        <f>Parâmetros!D656*0.04*47.9982</f>
        <v>40.222491599999998</v>
      </c>
      <c r="C667" s="42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</row>
    <row r="668" spans="1:40">
      <c r="A668" s="64"/>
      <c r="B668" s="55">
        <f>Parâmetros!D657*0.04*47.9982</f>
        <v>38.110570799999998</v>
      </c>
      <c r="C668" s="42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</row>
    <row r="669" spans="1:40">
      <c r="A669" s="64"/>
      <c r="B669" s="55">
        <f>Parâmetros!D658*0.04*47.9982</f>
        <v>45.867079919999995</v>
      </c>
      <c r="C669" s="42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</row>
    <row r="670" spans="1:40">
      <c r="A670" s="64"/>
      <c r="B670" s="55">
        <f>Parâmetros!D659*0.04*47.9982</f>
        <v>47.095833839999997</v>
      </c>
      <c r="C670" s="42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</row>
    <row r="671" spans="1:40">
      <c r="A671" s="64"/>
      <c r="B671" s="55">
        <f>Parâmetros!D660*0.04*47.9982</f>
        <v>48.862167599999999</v>
      </c>
      <c r="C671" s="42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</row>
    <row r="672" spans="1:40">
      <c r="A672" s="64"/>
      <c r="B672" s="55">
        <f>Parâmetros!D661*0.04*47.9982</f>
        <v>49.198740578040002</v>
      </c>
      <c r="C672" s="42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</row>
    <row r="673" spans="1:40">
      <c r="A673" s="64"/>
      <c r="B673" s="55">
        <f>Parâmetros!D662*0.04*47.9982</f>
        <v>49.486864173000001</v>
      </c>
      <c r="C673" s="42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</row>
    <row r="674" spans="1:40">
      <c r="A674" s="64"/>
      <c r="B674" s="55">
        <f>Parâmetros!D663*0.04*47.9982</f>
        <v>50.952114824039988</v>
      </c>
      <c r="C674" s="42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</row>
    <row r="675" spans="1:40">
      <c r="A675" s="64"/>
      <c r="B675" s="55">
        <f>Parâmetros!D664*0.04*47.9982</f>
        <v>48.339100495751993</v>
      </c>
      <c r="C675" s="42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</row>
    <row r="676" spans="1:40">
      <c r="A676" s="64"/>
      <c r="B676" s="55">
        <f>Parâmetros!D665*0.04*47.9982</f>
        <v>50.826376819392003</v>
      </c>
      <c r="C676" s="42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</row>
    <row r="677" spans="1:40">
      <c r="A677" s="64"/>
      <c r="B677" s="55">
        <f>Parâmetros!D666*0.04*47.9982</f>
        <v>47.680751424767998</v>
      </c>
      <c r="C677" s="42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</row>
    <row r="678" spans="1:40">
      <c r="A678" s="64"/>
      <c r="B678" s="55">
        <f>Parâmetros!D667*0.04*47.9982</f>
        <v>37.771315682544</v>
      </c>
      <c r="C678" s="42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</row>
    <row r="679" spans="1:40">
      <c r="A679" s="64"/>
      <c r="B679" s="55">
        <f>Parâmetros!D668*0.04*47.9982</f>
        <v>38.887452385848</v>
      </c>
      <c r="C679" s="42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</row>
    <row r="680" spans="1:40">
      <c r="A680" s="64"/>
      <c r="B680" s="55">
        <f>Parâmetros!D669*0.04*47.9982</f>
        <v>43.187378812559999</v>
      </c>
      <c r="C680" s="42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</row>
    <row r="681" spans="1:40">
      <c r="A681" s="64"/>
      <c r="B681" s="55">
        <f>Parâmetros!D670*0.04*47.9982</f>
        <v>40.834724000423996</v>
      </c>
      <c r="C681" s="42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</row>
    <row r="682" spans="1:40">
      <c r="A682" s="64"/>
      <c r="B682" s="55">
        <f>Parâmetros!D671*0.04*47.9982</f>
        <v>40.367874307943993</v>
      </c>
      <c r="C682" s="42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</row>
    <row r="683" spans="1:40">
      <c r="A683" s="64"/>
      <c r="B683" s="55">
        <f>Parâmetros!D672*0.04*47.9982</f>
        <v>40.331649106440004</v>
      </c>
      <c r="C683" s="42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</row>
    <row r="684" spans="1:40">
      <c r="A684" s="64"/>
      <c r="B684" s="55">
        <f>Parâmetros!D673*0.04*47.9982</f>
        <v>45.095061511775995</v>
      </c>
      <c r="C684" s="42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</row>
    <row r="685" spans="1:40">
      <c r="A685" s="64"/>
      <c r="B685" s="55">
        <f>Parâmetros!D674*0.04*47.9982</f>
        <v>45.170689395624002</v>
      </c>
      <c r="C685" s="42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</row>
    <row r="686" spans="1:40">
      <c r="A686" s="64"/>
      <c r="B686" s="55">
        <f>Parâmetros!D675*0.04*47.9982</f>
        <v>44.270884419576007</v>
      </c>
      <c r="C686" s="42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</row>
    <row r="687" spans="1:40">
      <c r="A687" s="64"/>
      <c r="B687" s="55">
        <f>Parâmetros!D676*0.04*47.9982</f>
        <v>46.768267244208005</v>
      </c>
      <c r="C687" s="42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</row>
    <row r="688" spans="1:40">
      <c r="A688" s="64"/>
      <c r="B688" s="55">
        <f>Parâmetros!D677*0.04*47.9982</f>
        <v>49.312876457783993</v>
      </c>
      <c r="C688" s="42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</row>
    <row r="689" spans="1:40">
      <c r="A689" s="64"/>
      <c r="B689" s="55">
        <f>Parâmetros!D678*0.04*47.9982</f>
        <v>50.693118456768005</v>
      </c>
      <c r="C689" s="42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</row>
    <row r="690" spans="1:40">
      <c r="A690" s="64"/>
      <c r="B690" s="55">
        <f>Parâmetros!D679*0.04*47.9982</f>
        <v>49.184788461263992</v>
      </c>
      <c r="C690" s="42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</row>
    <row r="691" spans="1:40">
      <c r="A691" s="64"/>
      <c r="B691" s="55">
        <f>Parâmetros!D680*0.04*47.9982</f>
        <v>48.420536161799994</v>
      </c>
      <c r="C691" s="42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</row>
    <row r="692" spans="1:40">
      <c r="A692" s="64"/>
      <c r="B692" s="55">
        <f>Parâmetros!D681*0.04*47.9982</f>
        <v>50.005473204432001</v>
      </c>
      <c r="C692" s="42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</row>
    <row r="693" spans="1:40">
      <c r="A693" s="64"/>
      <c r="B693" s="55">
        <f>Parâmetros!D682*0.04*47.9982</f>
        <v>51.697069927176003</v>
      </c>
      <c r="C693" s="42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</row>
    <row r="694" spans="1:40">
      <c r="A694" s="64"/>
      <c r="B694" s="55">
        <f>Parâmetros!D683*0.04*47.9982</f>
        <v>51.166081200000001</v>
      </c>
      <c r="C694" s="42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</row>
    <row r="695" spans="1:40">
      <c r="A695" s="64"/>
      <c r="B695" s="55">
        <f>Parâmetros!D684*0.04*47.9982</f>
        <v>55.121132879999998</v>
      </c>
      <c r="C695" s="42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</row>
    <row r="696" spans="1:40">
      <c r="A696" s="64"/>
      <c r="B696" s="55">
        <f>Parâmetros!D685*0.04*47.9982</f>
        <v>54.449158080000004</v>
      </c>
      <c r="C696" s="42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</row>
    <row r="697" spans="1:40">
      <c r="A697" s="64"/>
      <c r="B697" s="55">
        <f>Parâmetros!D686*0.04*47.9982</f>
        <v>52.663625039999992</v>
      </c>
      <c r="C697" s="42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</row>
    <row r="698" spans="1:40">
      <c r="A698" s="64"/>
      <c r="B698" s="55">
        <f>Parâmetros!D687*0.04*47.9982</f>
        <v>50.398110000000003</v>
      </c>
      <c r="C698" s="42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</row>
    <row r="699" spans="1:40">
      <c r="A699" s="64"/>
      <c r="B699" s="55">
        <f>Parâmetros!D688*0.04*47.9982</f>
        <v>49.399747440000006</v>
      </c>
      <c r="C699" s="42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</row>
    <row r="700" spans="1:40">
      <c r="A700" s="64"/>
      <c r="B700" s="55">
        <f>Parâmetros!D689*0.04*47.9982</f>
        <v>50.878092000000002</v>
      </c>
      <c r="C700" s="42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</row>
    <row r="701" spans="1:40">
      <c r="A701" s="64"/>
      <c r="B701" s="55">
        <f>Parâmetros!D690*0.04*47.9982</f>
        <v>47.806207199999996</v>
      </c>
      <c r="C701" s="42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</row>
    <row r="702" spans="1:40">
      <c r="A702" s="64"/>
      <c r="B702" s="55">
        <f>Parâmetros!D691*0.04*47.9982</f>
        <v>44.139144719999997</v>
      </c>
      <c r="C702" s="42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</row>
    <row r="703" spans="1:40">
      <c r="A703" s="64"/>
      <c r="B703" s="55">
        <f>Parâmetros!D692*0.04*47.9982</f>
        <v>36.075447119999993</v>
      </c>
      <c r="C703" s="42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</row>
    <row r="704" spans="1:40">
      <c r="A704" s="64"/>
      <c r="B704" s="55">
        <f>Parâmetros!D693*0.04*47.9982</f>
        <v>41.700836160000001</v>
      </c>
      <c r="C704" s="42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</row>
    <row r="705" spans="1:40">
      <c r="A705" s="64"/>
      <c r="B705" s="55">
        <f>Parâmetros!D694*0.04*47.9982</f>
        <v>41.854430399999998</v>
      </c>
      <c r="C705" s="42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</row>
    <row r="706" spans="1:40">
      <c r="A706" s="64"/>
      <c r="B706" s="55">
        <f>Parâmetros!D695*0.04*47.9982</f>
        <v>42.622401599999996</v>
      </c>
      <c r="C706" s="42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</row>
    <row r="707" spans="1:40">
      <c r="A707" s="64"/>
      <c r="B707" s="55">
        <f>Parâmetros!D696*0.04*47.9982</f>
        <v>44.830318800000001</v>
      </c>
      <c r="C707" s="42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</row>
    <row r="708" spans="1:40">
      <c r="A708" s="64"/>
      <c r="B708" s="55">
        <f>Parâmetros!D697*0.04*47.9982</f>
        <v>49.860530159999996</v>
      </c>
      <c r="C708" s="42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</row>
    <row r="709" spans="1:40">
      <c r="A709" s="64"/>
      <c r="B709" s="55">
        <f>Parâmetros!D698*0.04*47.9982</f>
        <v>49.514943119999998</v>
      </c>
      <c r="C709" s="42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</row>
    <row r="710" spans="1:40">
      <c r="A710" s="64"/>
      <c r="B710" s="55">
        <f>Parâmetros!D699*0.04*47.9982</f>
        <v>49.457345279999998</v>
      </c>
      <c r="C710" s="42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</row>
    <row r="711" spans="1:40">
      <c r="A711" s="64"/>
      <c r="B711" s="55">
        <f>Parâmetros!D700*0.04*47.9982</f>
        <v>49.706935919999999</v>
      </c>
      <c r="C711" s="42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</row>
    <row r="712" spans="1:40">
      <c r="A712" s="64"/>
      <c r="B712" s="55">
        <f>Parâmetros!D701*0.04*47.9982</f>
        <v>51.473269680000001</v>
      </c>
      <c r="C712" s="42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</row>
    <row r="713" spans="1:40">
      <c r="A713" s="64"/>
      <c r="B713" s="55">
        <f>Parâmetros!D702*0.04*47.9982</f>
        <v>52.452432959999996</v>
      </c>
      <c r="C713" s="42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</row>
    <row r="714" spans="1:40">
      <c r="A714" s="64"/>
      <c r="B714" s="55">
        <f>Parâmetros!D703*0.04*47.9982</f>
        <v>51.300476159999995</v>
      </c>
      <c r="C714" s="42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</row>
    <row r="715" spans="1:40">
      <c r="A715" s="64"/>
      <c r="B715" s="55">
        <f>Parâmetros!D704*0.04*47.9982</f>
        <v>35.691461519999997</v>
      </c>
      <c r="C715" s="42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</row>
    <row r="716" spans="1:40">
      <c r="A716" s="64"/>
      <c r="B716" s="55">
        <f>Parâmetros!D705*0.04*47.9982</f>
        <v>28.20374232</v>
      </c>
      <c r="C716" s="42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</row>
    <row r="717" spans="1:40">
      <c r="A717" s="64"/>
      <c r="B717" s="55">
        <f>Parâmetros!D706*0.04*47.9982</f>
        <v>48.727772639999991</v>
      </c>
      <c r="C717" s="42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</row>
    <row r="718" spans="1:40">
      <c r="A718" s="64"/>
      <c r="B718" s="55">
        <f>Parâmetros!D707*0.04*47.9982</f>
        <v>51.799657439999997</v>
      </c>
      <c r="C718" s="42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</row>
    <row r="719" spans="1:40">
      <c r="A719" s="64"/>
      <c r="B719" s="55">
        <f>Parâmetros!D708*0.04*47.9982</f>
        <v>53.39319768</v>
      </c>
      <c r="C719" s="42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</row>
    <row r="720" spans="1:40">
      <c r="A720" s="64"/>
      <c r="B720" s="55">
        <f>Parâmetros!D709*0.04*47.9982</f>
        <v>53.297201279999996</v>
      </c>
      <c r="C720" s="42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</row>
    <row r="721" spans="1:40">
      <c r="A721" s="64"/>
      <c r="B721" s="55">
        <f>Parâmetros!D710*0.04*47.9982</f>
        <v>52.644425759999997</v>
      </c>
      <c r="C721" s="42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</row>
    <row r="722" spans="1:40">
      <c r="A722" s="64"/>
      <c r="B722" s="55">
        <f>Parâmetros!D711*0.04*47.9982</f>
        <v>53.738784719999991</v>
      </c>
      <c r="C722" s="42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</row>
    <row r="723" spans="1:40">
      <c r="A723" s="64"/>
      <c r="B723" s="55">
        <f>Parâmetros!D712*0.04*47.9982</f>
        <v>51.607664639999996</v>
      </c>
      <c r="C723" s="42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</row>
    <row r="724" spans="1:40">
      <c r="A724" s="64"/>
      <c r="B724" s="55">
        <f>Parâmetros!D713*0.04*47.9982</f>
        <v>49.322950319999997</v>
      </c>
      <c r="C724" s="42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</row>
    <row r="725" spans="1:40">
      <c r="A725" s="64"/>
      <c r="B725" s="55">
        <f>Parâmetros!D714*0.04*47.9982</f>
        <v>47.403022319999998</v>
      </c>
      <c r="C725" s="42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</row>
    <row r="726" spans="1:40">
      <c r="A726" s="64"/>
      <c r="B726" s="55">
        <f>Parâmetros!D715*0.04*47.9982</f>
        <v>47.191830239999994</v>
      </c>
      <c r="C726" s="42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</row>
    <row r="727" spans="1:40">
      <c r="A727" s="64"/>
      <c r="B727" s="55">
        <f>Parâmetros!D716*0.04*47.9982</f>
        <v>40.145694479999996</v>
      </c>
      <c r="C727" s="42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</row>
    <row r="728" spans="1:40">
      <c r="A728" s="64"/>
      <c r="B728" s="55">
        <f>Parâmetros!D717*0.04*47.9982</f>
        <v>35.192280239999995</v>
      </c>
      <c r="C728" s="42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</row>
    <row r="729" spans="1:40">
      <c r="A729" s="64"/>
      <c r="B729" s="55">
        <f>Parâmetros!D718*0.04*47.9982</f>
        <v>33.349149360000006</v>
      </c>
      <c r="C729" s="42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</row>
    <row r="730" spans="1:40">
      <c r="A730" s="64"/>
      <c r="B730" s="55">
        <f>Parâmetros!D719*0.04*47.9982</f>
        <v>35.749059359999997</v>
      </c>
      <c r="C730" s="42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</row>
    <row r="731" spans="1:40">
      <c r="A731" s="64"/>
      <c r="B731" s="55">
        <f>Parâmetros!D720*0.04*47.9982</f>
        <v>39.87690456</v>
      </c>
      <c r="C731" s="42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</row>
    <row r="732" spans="1:40">
      <c r="A732" s="64"/>
      <c r="B732" s="55">
        <f>Parâmetros!D721*0.04*47.9982</f>
        <v>38.993737679999995</v>
      </c>
      <c r="C732" s="42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</row>
    <row r="733" spans="1:40">
      <c r="A733" s="64"/>
      <c r="B733" s="55">
        <f>Parâmetros!D722*0.04*47.9982</f>
        <v>39.992100239999992</v>
      </c>
      <c r="C733" s="42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</row>
    <row r="734" spans="1:40">
      <c r="A734" s="64"/>
      <c r="B734" s="55">
        <f>Parâmetros!D723*0.04*47.9982</f>
        <v>39.262527599999999</v>
      </c>
      <c r="C734" s="42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</row>
    <row r="735" spans="1:40">
      <c r="A735" s="64"/>
      <c r="B735" s="55">
        <f>Parâmetros!D724*0.04*47.9982</f>
        <v>36.401834880000003</v>
      </c>
      <c r="C735" s="42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</row>
    <row r="736" spans="1:40">
      <c r="A736" s="64"/>
      <c r="B736" s="55">
        <f>Parâmetros!D725*0.04*47.9982</f>
        <v>34.904291039999997</v>
      </c>
      <c r="C736" s="42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</row>
    <row r="737" spans="1:40">
      <c r="A737" s="64"/>
      <c r="B737" s="55">
        <f>Parâmetros!D726*0.04*47.9982</f>
        <v>36.325037760000008</v>
      </c>
      <c r="C737" s="42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</row>
    <row r="738" spans="1:40">
      <c r="A738" s="64"/>
      <c r="B738" s="55">
        <f>Parâmetros!D727*0.04*47.9982</f>
        <v>37.630588799999998</v>
      </c>
      <c r="C738" s="42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</row>
    <row r="739" spans="1:40">
      <c r="A739" s="64"/>
      <c r="B739" s="55">
        <f>Parâmetros!D728*0.04*47.9982</f>
        <v>31.122032880000003</v>
      </c>
      <c r="C739" s="42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</row>
    <row r="740" spans="1:40">
      <c r="A740" s="64"/>
      <c r="B740" s="55">
        <f>Parâmetros!D729*0.04*47.9982</f>
        <v>29.04851064</v>
      </c>
      <c r="C740" s="42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</row>
    <row r="741" spans="1:40">
      <c r="A741" s="64"/>
      <c r="B741" s="55">
        <f>Parâmetros!D730*0.04*47.9982</f>
        <v>37.016211840000004</v>
      </c>
      <c r="C741" s="42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</row>
    <row r="742" spans="1:40">
      <c r="A742" s="64"/>
      <c r="B742" s="55">
        <f>Parâmetros!D731*0.04*47.9982</f>
        <v>38.820944159999996</v>
      </c>
      <c r="C742" s="42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</row>
    <row r="743" spans="1:40">
      <c r="A743" s="64"/>
      <c r="B743" s="55">
        <f>Parâmetros!D732*0.04*47.9982</f>
        <v>45.271902239999996</v>
      </c>
      <c r="C743" s="42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</row>
    <row r="744" spans="1:40">
      <c r="A744" s="64"/>
      <c r="B744" s="55">
        <f>Parâmetros!D733*0.04*47.9982</f>
        <v>44.446333199999991</v>
      </c>
      <c r="C744" s="42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</row>
    <row r="745" spans="1:40">
      <c r="A745" s="64"/>
      <c r="B745" s="55">
        <f>Parâmetros!D734*0.04*47.9982</f>
        <v>41.50884336</v>
      </c>
      <c r="C745" s="42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</row>
    <row r="746" spans="1:40">
      <c r="A746" s="64"/>
      <c r="B746" s="55">
        <f>Parâmetros!D735*0.04*47.9982</f>
        <v>40.395285119999997</v>
      </c>
      <c r="C746" s="42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</row>
    <row r="747" spans="1:40" ht="15" customHeight="1">
      <c r="A747" s="64"/>
      <c r="B747" s="55">
        <f>Parâmetros!D736*0.04*47.9982</f>
        <v>40.414484399999999</v>
      </c>
      <c r="C747" s="42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</row>
    <row r="748" spans="1:40">
      <c r="A748" s="64"/>
      <c r="B748" s="55">
        <f>Parâmetros!D737*0.04*47.9982</f>
        <v>38.744147040000001</v>
      </c>
      <c r="C748" s="42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</row>
    <row r="749" spans="1:40">
      <c r="A749" s="64"/>
      <c r="B749" s="55">
        <f>Parâmetros!D738*0.04*47.9982</f>
        <v>38.4945564</v>
      </c>
      <c r="C749" s="42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</row>
    <row r="750" spans="1:40">
      <c r="A750" s="64"/>
      <c r="B750" s="55">
        <f>Parâmetros!D739*0.04*47.9982</f>
        <v>42.737597280000003</v>
      </c>
      <c r="C750" s="42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</row>
    <row r="751" spans="1:40">
      <c r="A751" s="64"/>
      <c r="B751" s="55">
        <f>Parâmetros!D740*0.04*47.9982</f>
        <v>44.273539679999999</v>
      </c>
      <c r="C751" s="42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</row>
    <row r="752" spans="1:40">
      <c r="A752" s="64"/>
      <c r="B752" s="55">
        <f>Parâmetros!D741*0.04*47.9982</f>
        <v>37.438595999999997</v>
      </c>
      <c r="C752" s="42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</row>
    <row r="753" spans="1:40">
      <c r="A753" s="64"/>
      <c r="B753" s="55">
        <f>Parâmetros!D742*0.04*47.9982</f>
        <v>41.374448400000006</v>
      </c>
      <c r="C753" s="42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</row>
    <row r="754" spans="1:40" ht="15.75" customHeight="1">
      <c r="A754" s="64"/>
      <c r="B754" s="55">
        <f>Parâmetros!D743*0.04*47.9982</f>
        <v>36.555429119999992</v>
      </c>
      <c r="C754" s="42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</row>
    <row r="755" spans="1:40">
      <c r="A755" s="64"/>
      <c r="B755" s="55">
        <f>Parâmetros!D744*0.04*47.9982</f>
        <v>33.022761599999995</v>
      </c>
      <c r="C755" s="42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</row>
    <row r="756" spans="1:40" ht="15.75" thickBot="1">
      <c r="A756" s="67"/>
      <c r="B756" s="68">
        <f>Parâmetros!D745*0.04*47.9982</f>
        <v>33.502743599999995</v>
      </c>
      <c r="C756" s="69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</row>
    <row r="757" spans="1:40">
      <c r="A757" s="70"/>
      <c r="B757" s="71"/>
      <c r="C757" s="72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</row>
    <row r="758" spans="1:40">
      <c r="A758" s="70"/>
      <c r="B758" s="72"/>
      <c r="C758" s="72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</row>
    <row r="759" spans="1:40">
      <c r="A759" s="70"/>
      <c r="B759" s="72"/>
      <c r="C759" s="72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</row>
    <row r="760" spans="1:40">
      <c r="A760" s="70"/>
      <c r="B760" s="72"/>
      <c r="C760" s="72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</row>
    <row r="761" spans="1:40">
      <c r="A761" s="70"/>
      <c r="B761" s="72"/>
      <c r="C761" s="72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</row>
    <row r="762" spans="1:40">
      <c r="A762" s="70"/>
      <c r="B762" s="72"/>
      <c r="C762" s="72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</row>
    <row r="763" spans="1:40">
      <c r="A763" s="70"/>
      <c r="B763" s="72"/>
      <c r="C763" s="72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</row>
    <row r="764" spans="1:40">
      <c r="A764" s="70"/>
      <c r="B764" s="72"/>
      <c r="C764" s="72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</row>
    <row r="765" spans="1:40">
      <c r="A765" s="70"/>
      <c r="B765" s="72"/>
      <c r="C765" s="72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</row>
    <row r="766" spans="1:40">
      <c r="A766" s="70"/>
      <c r="B766" s="72"/>
      <c r="C766" s="72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</row>
    <row r="767" spans="1:40">
      <c r="A767" s="70"/>
      <c r="B767" s="72"/>
      <c r="C767" s="72"/>
    </row>
    <row r="768" spans="1:40">
      <c r="A768" s="70"/>
      <c r="B768" s="72"/>
      <c r="C768" s="72"/>
    </row>
    <row r="769" spans="1:27" s="34" customFormat="1">
      <c r="A769" s="70"/>
      <c r="B769" s="72"/>
      <c r="C769" s="72"/>
      <c r="R769"/>
      <c r="S769"/>
      <c r="T769"/>
      <c r="U769"/>
      <c r="V769"/>
      <c r="W769"/>
      <c r="X769"/>
      <c r="Y769"/>
      <c r="Z769"/>
      <c r="AA769"/>
    </row>
    <row r="770" spans="1:27" s="34" customFormat="1">
      <c r="A770" s="70"/>
      <c r="B770" s="72"/>
      <c r="C770" s="72"/>
      <c r="R770"/>
      <c r="S770"/>
      <c r="T770"/>
      <c r="U770"/>
      <c r="V770"/>
      <c r="W770"/>
      <c r="X770"/>
      <c r="Y770"/>
      <c r="Z770"/>
      <c r="AA770"/>
    </row>
    <row r="771" spans="1:27" s="34" customFormat="1">
      <c r="A771" s="70"/>
      <c r="B771" s="72"/>
      <c r="C771" s="72"/>
      <c r="R771"/>
      <c r="S771"/>
      <c r="T771"/>
      <c r="U771"/>
      <c r="V771"/>
      <c r="W771"/>
      <c r="X771"/>
      <c r="Y771"/>
      <c r="Z771"/>
      <c r="AA771"/>
    </row>
    <row r="772" spans="1:27" s="34" customFormat="1">
      <c r="A772" s="70"/>
      <c r="B772" s="72"/>
      <c r="C772" s="72"/>
      <c r="R772"/>
      <c r="S772"/>
      <c r="T772"/>
      <c r="U772"/>
      <c r="V772"/>
      <c r="W772"/>
      <c r="X772"/>
      <c r="Y772"/>
      <c r="Z772"/>
      <c r="AA772"/>
    </row>
    <row r="773" spans="1:27" s="34" customFormat="1">
      <c r="A773" s="70"/>
      <c r="B773" s="72"/>
      <c r="C773" s="72"/>
      <c r="R773"/>
      <c r="S773"/>
      <c r="T773"/>
      <c r="U773"/>
      <c r="V773"/>
      <c r="W773"/>
      <c r="X773"/>
      <c r="Y773"/>
      <c r="Z773"/>
      <c r="AA773"/>
    </row>
    <row r="774" spans="1:27" s="34" customFormat="1">
      <c r="A774" s="70"/>
      <c r="B774" s="72"/>
      <c r="C774" s="72"/>
      <c r="R774"/>
      <c r="S774"/>
      <c r="T774"/>
      <c r="U774"/>
      <c r="V774"/>
      <c r="W774"/>
      <c r="X774"/>
      <c r="Y774"/>
      <c r="Z774"/>
      <c r="AA774"/>
    </row>
    <row r="775" spans="1:27" s="34" customFormat="1">
      <c r="A775" s="70"/>
      <c r="B775" s="72"/>
      <c r="C775" s="72"/>
      <c r="R775"/>
      <c r="S775"/>
      <c r="T775"/>
      <c r="U775"/>
      <c r="V775"/>
      <c r="W775"/>
      <c r="X775"/>
      <c r="Y775"/>
      <c r="Z775"/>
      <c r="AA775"/>
    </row>
    <row r="776" spans="1:27" s="34" customFormat="1">
      <c r="A776" s="70"/>
      <c r="B776" s="72"/>
      <c r="C776" s="72"/>
      <c r="R776"/>
      <c r="S776"/>
      <c r="T776"/>
      <c r="U776"/>
      <c r="V776"/>
      <c r="W776"/>
      <c r="X776"/>
      <c r="Y776"/>
      <c r="Z776"/>
      <c r="AA776"/>
    </row>
    <row r="777" spans="1:27" s="34" customFormat="1">
      <c r="A777" s="70"/>
      <c r="B777" s="72"/>
      <c r="C777" s="72"/>
      <c r="R777"/>
      <c r="S777"/>
      <c r="T777"/>
      <c r="U777"/>
      <c r="V777"/>
      <c r="W777"/>
      <c r="X777"/>
      <c r="Y777"/>
      <c r="Z777"/>
      <c r="AA777"/>
    </row>
    <row r="778" spans="1:27" s="34" customFormat="1">
      <c r="A778" s="70"/>
      <c r="B778" s="72"/>
      <c r="C778" s="72"/>
      <c r="R778"/>
      <c r="S778"/>
      <c r="T778"/>
      <c r="U778"/>
      <c r="V778"/>
      <c r="W778"/>
      <c r="X778"/>
      <c r="Y778"/>
      <c r="Z778"/>
      <c r="AA778"/>
    </row>
    <row r="779" spans="1:27" s="34" customFormat="1">
      <c r="A779" s="70"/>
      <c r="B779" s="72"/>
      <c r="C779" s="72"/>
      <c r="R779"/>
      <c r="S779"/>
      <c r="T779"/>
      <c r="U779"/>
      <c r="V779"/>
      <c r="W779"/>
      <c r="X779"/>
      <c r="Y779"/>
      <c r="Z779"/>
      <c r="AA779"/>
    </row>
    <row r="780" spans="1:27" s="34" customFormat="1">
      <c r="A780" s="70"/>
      <c r="B780" s="72"/>
      <c r="C780" s="72"/>
      <c r="R780"/>
      <c r="S780"/>
      <c r="T780"/>
      <c r="U780"/>
      <c r="V780"/>
      <c r="W780"/>
      <c r="X780"/>
      <c r="Y780"/>
      <c r="Z780"/>
      <c r="AA780"/>
    </row>
    <row r="781" spans="1:27" s="34" customFormat="1">
      <c r="A781" s="70"/>
      <c r="B781" s="72"/>
      <c r="C781" s="72"/>
      <c r="R781"/>
      <c r="S781"/>
      <c r="T781"/>
      <c r="U781"/>
      <c r="V781"/>
      <c r="W781"/>
      <c r="X781"/>
      <c r="Y781"/>
      <c r="Z781"/>
      <c r="AA781"/>
    </row>
    <row r="782" spans="1:27" s="34" customFormat="1">
      <c r="A782" s="70"/>
      <c r="B782" s="72"/>
      <c r="C782" s="72"/>
      <c r="R782"/>
      <c r="S782"/>
      <c r="T782"/>
      <c r="U782"/>
      <c r="V782"/>
      <c r="W782"/>
      <c r="X782"/>
      <c r="Y782"/>
      <c r="Z782"/>
      <c r="AA782"/>
    </row>
    <row r="783" spans="1:27" s="34" customFormat="1">
      <c r="A783" s="70"/>
      <c r="B783" s="72"/>
      <c r="C783" s="72"/>
      <c r="R783"/>
      <c r="S783"/>
      <c r="T783"/>
      <c r="U783"/>
      <c r="V783"/>
      <c r="W783"/>
      <c r="X783"/>
      <c r="Y783"/>
      <c r="Z783"/>
      <c r="AA783"/>
    </row>
    <row r="784" spans="1:27" s="34" customFormat="1">
      <c r="A784" s="70"/>
      <c r="B784" s="72"/>
      <c r="C784" s="72"/>
      <c r="R784"/>
      <c r="S784"/>
      <c r="T784"/>
      <c r="U784"/>
      <c r="V784"/>
      <c r="W784"/>
      <c r="X784"/>
      <c r="Y784"/>
      <c r="Z784"/>
      <c r="AA784"/>
    </row>
    <row r="785" spans="1:27" s="34" customFormat="1">
      <c r="A785" s="70"/>
      <c r="B785" s="72"/>
      <c r="C785" s="72"/>
      <c r="R785"/>
      <c r="S785"/>
      <c r="T785"/>
      <c r="U785"/>
      <c r="V785"/>
      <c r="W785"/>
      <c r="X785"/>
      <c r="Y785"/>
      <c r="Z785"/>
      <c r="AA785"/>
    </row>
    <row r="786" spans="1:27" s="34" customFormat="1">
      <c r="A786" s="70"/>
      <c r="B786" s="72"/>
      <c r="C786" s="72"/>
      <c r="R786"/>
      <c r="S786"/>
      <c r="T786"/>
      <c r="U786"/>
      <c r="V786"/>
      <c r="W786"/>
      <c r="X786"/>
      <c r="Y786"/>
      <c r="Z786"/>
      <c r="AA786"/>
    </row>
    <row r="787" spans="1:27" s="34" customFormat="1">
      <c r="A787" s="70"/>
      <c r="B787" s="72"/>
      <c r="C787" s="72"/>
      <c r="R787"/>
      <c r="S787"/>
      <c r="T787"/>
      <c r="U787"/>
      <c r="V787"/>
      <c r="W787"/>
      <c r="X787"/>
      <c r="Y787"/>
      <c r="Z787"/>
      <c r="AA787"/>
    </row>
    <row r="788" spans="1:27" s="34" customFormat="1">
      <c r="A788" s="70"/>
      <c r="B788" s="72"/>
      <c r="C788" s="72"/>
      <c r="R788"/>
      <c r="S788"/>
      <c r="T788"/>
      <c r="U788"/>
      <c r="V788"/>
      <c r="W788"/>
      <c r="X788"/>
      <c r="Y788"/>
      <c r="Z788"/>
      <c r="AA788"/>
    </row>
    <row r="789" spans="1:27" s="34" customFormat="1">
      <c r="A789" s="70"/>
      <c r="B789" s="72"/>
      <c r="C789" s="72"/>
      <c r="R789"/>
      <c r="S789"/>
      <c r="T789"/>
      <c r="U789"/>
      <c r="V789"/>
      <c r="W789"/>
      <c r="X789"/>
      <c r="Y789"/>
      <c r="Z789"/>
      <c r="AA789"/>
    </row>
    <row r="790" spans="1:27" s="34" customFormat="1">
      <c r="A790" s="70"/>
      <c r="B790" s="72"/>
      <c r="C790" s="72"/>
      <c r="R790"/>
      <c r="S790"/>
      <c r="T790"/>
      <c r="U790"/>
      <c r="V790"/>
      <c r="W790"/>
      <c r="X790"/>
      <c r="Y790"/>
      <c r="Z790"/>
      <c r="AA790"/>
    </row>
    <row r="791" spans="1:27" s="34" customFormat="1">
      <c r="A791" s="70"/>
      <c r="B791" s="72"/>
      <c r="C791" s="72"/>
      <c r="R791"/>
      <c r="S791"/>
      <c r="T791"/>
      <c r="U791"/>
      <c r="V791"/>
      <c r="W791"/>
      <c r="X791"/>
      <c r="Y791"/>
      <c r="Z791"/>
      <c r="AA791"/>
    </row>
    <row r="792" spans="1:27" s="34" customFormat="1">
      <c r="A792" s="70"/>
      <c r="B792" s="72"/>
      <c r="C792" s="72"/>
      <c r="R792"/>
      <c r="S792"/>
      <c r="T792"/>
      <c r="U792"/>
      <c r="V792"/>
      <c r="W792"/>
      <c r="X792"/>
      <c r="Y792"/>
      <c r="Z792"/>
      <c r="AA792"/>
    </row>
    <row r="793" spans="1:27" s="34" customFormat="1">
      <c r="A793" s="70"/>
      <c r="B793" s="72"/>
      <c r="C793" s="72"/>
      <c r="R793"/>
      <c r="S793"/>
      <c r="T793"/>
      <c r="U793"/>
      <c r="V793"/>
      <c r="W793"/>
      <c r="X793"/>
      <c r="Y793"/>
      <c r="Z793"/>
      <c r="AA793"/>
    </row>
    <row r="794" spans="1:27" s="34" customFormat="1">
      <c r="A794" s="70"/>
      <c r="B794" s="72"/>
      <c r="C794" s="72"/>
      <c r="R794"/>
      <c r="S794"/>
      <c r="T794"/>
      <c r="U794"/>
      <c r="V794"/>
      <c r="W794"/>
      <c r="X794"/>
      <c r="Y794"/>
      <c r="Z794"/>
      <c r="AA794"/>
    </row>
    <row r="795" spans="1:27" s="34" customFormat="1">
      <c r="A795" s="70"/>
      <c r="B795" s="72"/>
      <c r="C795" s="72"/>
      <c r="R795"/>
      <c r="S795"/>
      <c r="T795"/>
      <c r="U795"/>
      <c r="V795"/>
      <c r="W795"/>
      <c r="X795"/>
      <c r="Y795"/>
      <c r="Z795"/>
      <c r="AA795"/>
    </row>
    <row r="796" spans="1:27" s="34" customFormat="1">
      <c r="A796" s="70"/>
      <c r="B796" s="72"/>
      <c r="C796" s="72"/>
      <c r="R796"/>
      <c r="S796"/>
      <c r="T796"/>
      <c r="U796"/>
      <c r="V796"/>
      <c r="W796"/>
      <c r="X796"/>
      <c r="Y796"/>
      <c r="Z796"/>
      <c r="AA796"/>
    </row>
    <row r="797" spans="1:27" s="34" customFormat="1">
      <c r="A797" s="70"/>
      <c r="B797" s="72"/>
      <c r="C797" s="72"/>
      <c r="R797"/>
      <c r="S797"/>
      <c r="T797"/>
      <c r="U797"/>
      <c r="V797"/>
      <c r="W797"/>
      <c r="X797"/>
      <c r="Y797"/>
      <c r="Z797"/>
      <c r="AA797"/>
    </row>
    <row r="798" spans="1:27" s="34" customFormat="1">
      <c r="A798" s="70"/>
      <c r="B798" s="72"/>
      <c r="C798" s="72"/>
      <c r="R798"/>
      <c r="S798"/>
      <c r="T798"/>
      <c r="U798"/>
      <c r="V798"/>
      <c r="W798"/>
      <c r="X798"/>
      <c r="Y798"/>
      <c r="Z798"/>
      <c r="AA798"/>
    </row>
    <row r="799" spans="1:27" s="34" customFormat="1">
      <c r="A799" s="70"/>
      <c r="B799" s="72"/>
      <c r="C799" s="72"/>
      <c r="R799"/>
      <c r="S799"/>
      <c r="T799"/>
      <c r="U799"/>
      <c r="V799"/>
      <c r="W799"/>
      <c r="X799"/>
      <c r="Y799"/>
      <c r="Z799"/>
      <c r="AA799"/>
    </row>
    <row r="800" spans="1:27" s="34" customFormat="1">
      <c r="A800" s="70"/>
      <c r="B800" s="72"/>
      <c r="C800" s="72"/>
      <c r="R800"/>
      <c r="S800"/>
      <c r="T800"/>
      <c r="U800"/>
      <c r="V800"/>
      <c r="W800"/>
      <c r="X800"/>
      <c r="Y800"/>
      <c r="Z800"/>
      <c r="AA800"/>
    </row>
    <row r="801" spans="1:27" s="34" customFormat="1">
      <c r="A801" s="70"/>
      <c r="B801" s="72"/>
      <c r="C801" s="72"/>
      <c r="R801"/>
      <c r="S801"/>
      <c r="T801"/>
      <c r="U801"/>
      <c r="V801"/>
      <c r="W801"/>
      <c r="X801"/>
      <c r="Y801"/>
      <c r="Z801"/>
      <c r="AA801"/>
    </row>
    <row r="802" spans="1:27" s="34" customFormat="1">
      <c r="A802" s="70"/>
      <c r="B802" s="72"/>
      <c r="C802" s="72"/>
      <c r="R802"/>
      <c r="S802"/>
      <c r="T802"/>
      <c r="U802"/>
      <c r="V802"/>
      <c r="W802"/>
      <c r="X802"/>
      <c r="Y802"/>
      <c r="Z802"/>
      <c r="AA802"/>
    </row>
    <row r="803" spans="1:27" s="34" customFormat="1">
      <c r="A803" s="70"/>
      <c r="B803" s="72"/>
      <c r="C803" s="72"/>
      <c r="R803"/>
      <c r="S803"/>
      <c r="T803"/>
      <c r="U803"/>
      <c r="V803"/>
      <c r="W803"/>
      <c r="X803"/>
      <c r="Y803"/>
      <c r="Z803"/>
      <c r="AA803"/>
    </row>
    <row r="804" spans="1:27" s="34" customFormat="1">
      <c r="A804" s="70"/>
      <c r="B804" s="72"/>
      <c r="C804" s="72"/>
      <c r="R804"/>
      <c r="S804"/>
      <c r="T804"/>
      <c r="U804"/>
      <c r="V804"/>
      <c r="W804"/>
      <c r="X804"/>
      <c r="Y804"/>
      <c r="Z804"/>
      <c r="AA804"/>
    </row>
    <row r="805" spans="1:27" s="34" customFormat="1">
      <c r="A805" s="70"/>
      <c r="B805" s="72"/>
      <c r="C805" s="72"/>
      <c r="R805"/>
      <c r="S805"/>
      <c r="T805"/>
      <c r="U805"/>
      <c r="V805"/>
      <c r="W805"/>
      <c r="X805"/>
      <c r="Y805"/>
      <c r="Z805"/>
      <c r="AA805"/>
    </row>
    <row r="806" spans="1:27" s="34" customFormat="1">
      <c r="A806" s="70"/>
      <c r="B806" s="72"/>
      <c r="C806" s="72"/>
      <c r="R806"/>
      <c r="S806"/>
      <c r="T806"/>
      <c r="U806"/>
      <c r="V806"/>
      <c r="W806"/>
      <c r="X806"/>
      <c r="Y806"/>
      <c r="Z806"/>
      <c r="AA806"/>
    </row>
    <row r="807" spans="1:27" s="34" customFormat="1">
      <c r="A807" s="70"/>
      <c r="B807" s="72"/>
      <c r="C807" s="72"/>
      <c r="R807"/>
      <c r="S807"/>
      <c r="T807"/>
      <c r="U807"/>
      <c r="V807"/>
      <c r="W807"/>
      <c r="X807"/>
      <c r="Y807"/>
      <c r="Z807"/>
      <c r="AA807"/>
    </row>
    <row r="808" spans="1:27" s="34" customFormat="1">
      <c r="A808" s="70"/>
      <c r="B808" s="72"/>
      <c r="C808" s="72"/>
      <c r="R808"/>
      <c r="S808"/>
      <c r="T808"/>
      <c r="U808"/>
      <c r="V808"/>
      <c r="W808"/>
      <c r="X808"/>
      <c r="Y808"/>
      <c r="Z808"/>
      <c r="AA808"/>
    </row>
    <row r="809" spans="1:27" s="34" customFormat="1">
      <c r="A809" s="70"/>
      <c r="B809" s="72"/>
      <c r="C809" s="72"/>
      <c r="R809"/>
      <c r="S809"/>
      <c r="T809"/>
      <c r="U809"/>
      <c r="V809"/>
      <c r="W809"/>
      <c r="X809"/>
      <c r="Y809"/>
      <c r="Z809"/>
      <c r="AA809"/>
    </row>
    <row r="810" spans="1:27" s="34" customFormat="1">
      <c r="A810" s="70"/>
      <c r="B810" s="72"/>
      <c r="C810" s="72"/>
      <c r="R810"/>
      <c r="S810"/>
      <c r="T810"/>
      <c r="U810"/>
      <c r="V810"/>
      <c r="W810"/>
      <c r="X810"/>
      <c r="Y810"/>
      <c r="Z810"/>
      <c r="AA810"/>
    </row>
    <row r="811" spans="1:27" s="34" customFormat="1">
      <c r="A811" s="70"/>
      <c r="B811" s="72"/>
      <c r="C811" s="72"/>
      <c r="R811"/>
      <c r="S811"/>
      <c r="T811"/>
      <c r="U811"/>
      <c r="V811"/>
      <c r="W811"/>
      <c r="X811"/>
      <c r="Y811"/>
      <c r="Z811"/>
      <c r="AA811"/>
    </row>
    <row r="812" spans="1:27" s="34" customFormat="1">
      <c r="A812" s="70"/>
      <c r="B812" s="72"/>
      <c r="C812" s="72"/>
      <c r="R812"/>
      <c r="S812"/>
      <c r="T812"/>
      <c r="U812"/>
      <c r="V812"/>
      <c r="W812"/>
      <c r="X812"/>
      <c r="Y812"/>
      <c r="Z812"/>
      <c r="AA812"/>
    </row>
    <row r="813" spans="1:27" s="34" customFormat="1">
      <c r="A813" s="70"/>
      <c r="B813" s="72"/>
      <c r="C813" s="72"/>
      <c r="R813"/>
      <c r="S813"/>
      <c r="T813"/>
      <c r="U813"/>
      <c r="V813"/>
      <c r="W813"/>
      <c r="X813"/>
      <c r="Y813"/>
      <c r="Z813"/>
      <c r="AA813"/>
    </row>
    <row r="814" spans="1:27" s="34" customFormat="1">
      <c r="A814" s="70"/>
      <c r="B814" s="72"/>
      <c r="C814" s="72"/>
      <c r="R814"/>
      <c r="S814"/>
      <c r="T814"/>
      <c r="U814"/>
      <c r="V814"/>
      <c r="W814"/>
      <c r="X814"/>
      <c r="Y814"/>
      <c r="Z814"/>
      <c r="AA814"/>
    </row>
    <row r="815" spans="1:27" s="34" customFormat="1">
      <c r="A815" s="70"/>
      <c r="B815" s="72"/>
      <c r="C815" s="72"/>
      <c r="R815"/>
      <c r="S815"/>
      <c r="T815"/>
      <c r="U815"/>
      <c r="V815"/>
      <c r="W815"/>
      <c r="X815"/>
      <c r="Y815"/>
      <c r="Z815"/>
      <c r="AA815"/>
    </row>
    <row r="816" spans="1:27" s="34" customFormat="1">
      <c r="A816" s="70"/>
      <c r="B816" s="72"/>
      <c r="C816" s="72"/>
      <c r="R816"/>
      <c r="S816"/>
      <c r="T816"/>
      <c r="U816"/>
      <c r="V816"/>
      <c r="W816"/>
      <c r="X816"/>
      <c r="Y816"/>
      <c r="Z816"/>
      <c r="AA816"/>
    </row>
    <row r="817" spans="1:27" s="34" customFormat="1">
      <c r="A817" s="70"/>
      <c r="B817" s="72"/>
      <c r="C817" s="72"/>
      <c r="R817"/>
      <c r="S817"/>
      <c r="T817"/>
      <c r="U817"/>
      <c r="V817"/>
      <c r="W817"/>
      <c r="X817"/>
      <c r="Y817"/>
      <c r="Z817"/>
      <c r="AA817"/>
    </row>
    <row r="818" spans="1:27" s="34" customFormat="1">
      <c r="A818" s="70"/>
      <c r="B818" s="72"/>
      <c r="C818" s="72"/>
      <c r="R818"/>
      <c r="S818"/>
      <c r="T818"/>
      <c r="U818"/>
      <c r="V818"/>
      <c r="W818"/>
      <c r="X818"/>
      <c r="Y818"/>
      <c r="Z818"/>
      <c r="AA818"/>
    </row>
    <row r="819" spans="1:27" s="34" customFormat="1">
      <c r="A819" s="70"/>
      <c r="B819" s="72"/>
      <c r="C819" s="72"/>
      <c r="R819"/>
      <c r="S819"/>
      <c r="T819"/>
      <c r="U819"/>
      <c r="V819"/>
      <c r="W819"/>
      <c r="X819"/>
      <c r="Y819"/>
      <c r="Z819"/>
      <c r="AA819"/>
    </row>
    <row r="820" spans="1:27" s="34" customFormat="1">
      <c r="A820" s="70"/>
      <c r="B820" s="72"/>
      <c r="C820" s="72"/>
      <c r="R820"/>
      <c r="S820"/>
      <c r="T820"/>
      <c r="U820"/>
      <c r="V820"/>
      <c r="W820"/>
      <c r="X820"/>
      <c r="Y820"/>
      <c r="Z820"/>
      <c r="AA820"/>
    </row>
    <row r="821" spans="1:27" s="34" customFormat="1">
      <c r="A821" s="70"/>
      <c r="B821" s="72"/>
      <c r="C821" s="72"/>
      <c r="R821"/>
      <c r="S821"/>
      <c r="T821"/>
      <c r="U821"/>
      <c r="V821"/>
      <c r="W821"/>
      <c r="X821"/>
      <c r="Y821"/>
      <c r="Z821"/>
      <c r="AA821"/>
    </row>
    <row r="822" spans="1:27" s="34" customFormat="1">
      <c r="A822" s="70"/>
      <c r="B822" s="72"/>
      <c r="C822" s="72"/>
      <c r="R822"/>
      <c r="S822"/>
      <c r="T822"/>
      <c r="U822"/>
      <c r="V822"/>
      <c r="W822"/>
      <c r="X822"/>
      <c r="Y822"/>
      <c r="Z822"/>
      <c r="AA822"/>
    </row>
    <row r="823" spans="1:27" s="34" customFormat="1">
      <c r="A823" s="70"/>
      <c r="B823" s="72"/>
      <c r="C823" s="72"/>
      <c r="R823"/>
      <c r="S823"/>
      <c r="T823"/>
      <c r="U823"/>
      <c r="V823"/>
      <c r="W823"/>
      <c r="X823"/>
      <c r="Y823"/>
      <c r="Z823"/>
      <c r="AA823"/>
    </row>
    <row r="824" spans="1:27" s="34" customFormat="1">
      <c r="A824" s="70"/>
      <c r="B824" s="72"/>
      <c r="C824" s="72"/>
      <c r="R824"/>
      <c r="S824"/>
      <c r="T824"/>
      <c r="U824"/>
      <c r="V824"/>
      <c r="W824"/>
      <c r="X824"/>
      <c r="Y824"/>
      <c r="Z824"/>
      <c r="AA824"/>
    </row>
    <row r="825" spans="1:27" s="34" customFormat="1">
      <c r="A825" s="70"/>
      <c r="B825" s="72"/>
      <c r="C825" s="72"/>
      <c r="R825"/>
      <c r="S825"/>
      <c r="T825"/>
      <c r="U825"/>
      <c r="V825"/>
      <c r="W825"/>
      <c r="X825"/>
      <c r="Y825"/>
      <c r="Z825"/>
      <c r="AA825"/>
    </row>
    <row r="826" spans="1:27" s="34" customFormat="1">
      <c r="A826" s="70"/>
      <c r="B826" s="72"/>
      <c r="C826" s="72"/>
      <c r="R826"/>
      <c r="S826"/>
      <c r="T826"/>
      <c r="U826"/>
      <c r="V826"/>
      <c r="W826"/>
      <c r="X826"/>
      <c r="Y826"/>
      <c r="Z826"/>
      <c r="AA826"/>
    </row>
    <row r="827" spans="1:27" s="34" customFormat="1">
      <c r="A827" s="70"/>
      <c r="B827" s="72"/>
      <c r="C827" s="72"/>
      <c r="R827"/>
      <c r="S827"/>
      <c r="T827"/>
      <c r="U827"/>
      <c r="V827"/>
      <c r="W827"/>
      <c r="X827"/>
      <c r="Y827"/>
      <c r="Z827"/>
      <c r="AA827"/>
    </row>
    <row r="828" spans="1:27" s="34" customFormat="1">
      <c r="A828" s="70"/>
      <c r="B828" s="72"/>
      <c r="C828" s="72"/>
      <c r="R828"/>
      <c r="S828"/>
      <c r="T828"/>
      <c r="U828"/>
      <c r="V828"/>
      <c r="W828"/>
      <c r="X828"/>
      <c r="Y828"/>
      <c r="Z828"/>
      <c r="AA828"/>
    </row>
    <row r="829" spans="1:27" s="34" customFormat="1">
      <c r="A829" s="70"/>
      <c r="B829" s="72"/>
      <c r="C829" s="72"/>
      <c r="R829"/>
      <c r="S829"/>
      <c r="T829"/>
      <c r="U829"/>
      <c r="V829"/>
      <c r="W829"/>
      <c r="X829"/>
      <c r="Y829"/>
      <c r="Z829"/>
      <c r="AA829"/>
    </row>
    <row r="830" spans="1:27" s="34" customFormat="1">
      <c r="A830" s="70"/>
      <c r="B830" s="72"/>
      <c r="C830" s="72"/>
      <c r="R830"/>
      <c r="S830"/>
      <c r="T830"/>
      <c r="U830"/>
      <c r="V830"/>
      <c r="W830"/>
      <c r="X830"/>
      <c r="Y830"/>
      <c r="Z830"/>
      <c r="AA830"/>
    </row>
    <row r="831" spans="1:27" s="34" customFormat="1">
      <c r="A831" s="70"/>
      <c r="B831" s="72"/>
      <c r="C831" s="72"/>
      <c r="R831"/>
      <c r="S831"/>
      <c r="T831"/>
      <c r="U831"/>
      <c r="V831"/>
      <c r="W831"/>
      <c r="X831"/>
      <c r="Y831"/>
      <c r="Z831"/>
      <c r="AA831"/>
    </row>
    <row r="832" spans="1:27" s="34" customFormat="1">
      <c r="A832" s="70"/>
      <c r="B832" s="72"/>
      <c r="C832" s="72"/>
      <c r="R832"/>
      <c r="S832"/>
      <c r="T832"/>
      <c r="U832"/>
      <c r="V832"/>
      <c r="W832"/>
      <c r="X832"/>
      <c r="Y832"/>
      <c r="Z832"/>
      <c r="AA832"/>
    </row>
    <row r="833" spans="1:27" s="34" customFormat="1">
      <c r="A833" s="70"/>
      <c r="B833" s="72"/>
      <c r="C833" s="72"/>
      <c r="R833"/>
      <c r="S833"/>
      <c r="T833"/>
      <c r="U833"/>
      <c r="V833"/>
      <c r="W833"/>
      <c r="X833"/>
      <c r="Y833"/>
      <c r="Z833"/>
      <c r="AA833"/>
    </row>
    <row r="834" spans="1:27" s="34" customFormat="1">
      <c r="A834" s="70"/>
      <c r="B834" s="72"/>
      <c r="C834" s="72"/>
      <c r="R834"/>
      <c r="S834"/>
      <c r="T834"/>
      <c r="U834"/>
      <c r="V834"/>
      <c r="W834"/>
      <c r="X834"/>
      <c r="Y834"/>
      <c r="Z834"/>
      <c r="AA834"/>
    </row>
    <row r="835" spans="1:27" s="34" customFormat="1">
      <c r="A835" s="70"/>
      <c r="B835" s="72"/>
      <c r="C835" s="72"/>
      <c r="R835"/>
      <c r="S835"/>
      <c r="T835"/>
      <c r="U835"/>
      <c r="V835"/>
      <c r="W835"/>
      <c r="X835"/>
      <c r="Y835"/>
      <c r="Z835"/>
      <c r="AA835"/>
    </row>
    <row r="836" spans="1:27" s="34" customFormat="1">
      <c r="A836" s="70"/>
      <c r="B836" s="72"/>
      <c r="C836" s="72"/>
      <c r="R836"/>
      <c r="S836"/>
      <c r="T836"/>
      <c r="U836"/>
      <c r="V836"/>
      <c r="W836"/>
      <c r="X836"/>
      <c r="Y836"/>
      <c r="Z836"/>
      <c r="AA836"/>
    </row>
    <row r="837" spans="1:27" s="34" customFormat="1">
      <c r="A837" s="70"/>
      <c r="B837" s="72"/>
      <c r="C837" s="72"/>
      <c r="R837"/>
      <c r="S837"/>
      <c r="T837"/>
      <c r="U837"/>
      <c r="V837"/>
      <c r="W837"/>
      <c r="X837"/>
      <c r="Y837"/>
      <c r="Z837"/>
      <c r="AA837"/>
    </row>
    <row r="838" spans="1:27" s="34" customFormat="1">
      <c r="A838" s="70"/>
      <c r="B838" s="72"/>
      <c r="C838" s="72"/>
      <c r="R838"/>
      <c r="S838"/>
      <c r="T838"/>
      <c r="U838"/>
      <c r="V838"/>
      <c r="W838"/>
      <c r="X838"/>
      <c r="Y838"/>
      <c r="Z838"/>
      <c r="AA838"/>
    </row>
    <row r="839" spans="1:27" s="34" customFormat="1">
      <c r="A839" s="70"/>
      <c r="B839" s="72"/>
      <c r="C839" s="72"/>
      <c r="R839"/>
      <c r="S839"/>
      <c r="T839"/>
      <c r="U839"/>
      <c r="V839"/>
      <c r="W839"/>
      <c r="X839"/>
      <c r="Y839"/>
      <c r="Z839"/>
      <c r="AA839"/>
    </row>
    <row r="840" spans="1:27" s="34" customFormat="1">
      <c r="A840" s="70"/>
      <c r="B840" s="72"/>
      <c r="C840" s="72"/>
      <c r="R840"/>
      <c r="S840"/>
      <c r="T840"/>
      <c r="U840"/>
      <c r="V840"/>
      <c r="W840"/>
      <c r="X840"/>
      <c r="Y840"/>
      <c r="Z840"/>
      <c r="AA840"/>
    </row>
    <row r="841" spans="1:27" s="34" customFormat="1">
      <c r="A841" s="70"/>
      <c r="B841" s="72"/>
      <c r="C841" s="72"/>
      <c r="R841"/>
      <c r="S841"/>
      <c r="T841"/>
      <c r="U841"/>
      <c r="V841"/>
      <c r="W841"/>
      <c r="X841"/>
      <c r="Y841"/>
      <c r="Z841"/>
      <c r="AA841"/>
    </row>
    <row r="842" spans="1:27" s="34" customFormat="1">
      <c r="A842" s="70"/>
      <c r="B842" s="72"/>
      <c r="C842" s="72"/>
      <c r="R842"/>
      <c r="S842"/>
      <c r="T842"/>
      <c r="U842"/>
      <c r="V842"/>
      <c r="W842"/>
      <c r="X842"/>
      <c r="Y842"/>
      <c r="Z842"/>
      <c r="AA842"/>
    </row>
    <row r="843" spans="1:27" s="34" customFormat="1">
      <c r="A843" s="70"/>
      <c r="B843" s="72"/>
      <c r="C843" s="72"/>
      <c r="R843"/>
      <c r="S843"/>
      <c r="T843"/>
      <c r="U843"/>
      <c r="V843"/>
      <c r="W843"/>
      <c r="X843"/>
      <c r="Y843"/>
      <c r="Z843"/>
      <c r="AA843"/>
    </row>
    <row r="844" spans="1:27" s="34" customFormat="1">
      <c r="A844" s="70"/>
      <c r="B844" s="72"/>
      <c r="C844" s="72"/>
      <c r="R844"/>
      <c r="S844"/>
      <c r="T844"/>
      <c r="U844"/>
      <c r="V844"/>
      <c r="W844"/>
      <c r="X844"/>
      <c r="Y844"/>
      <c r="Z844"/>
      <c r="AA844"/>
    </row>
    <row r="845" spans="1:27" s="34" customFormat="1">
      <c r="A845" s="70"/>
      <c r="B845" s="72"/>
      <c r="C845" s="72"/>
      <c r="R845"/>
      <c r="S845"/>
      <c r="T845"/>
      <c r="U845"/>
      <c r="V845"/>
      <c r="W845"/>
      <c r="X845"/>
      <c r="Y845"/>
      <c r="Z845"/>
      <c r="AA845"/>
    </row>
    <row r="846" spans="1:27" s="34" customFormat="1">
      <c r="A846" s="70"/>
      <c r="B846" s="72"/>
      <c r="C846" s="72"/>
      <c r="R846"/>
      <c r="S846"/>
      <c r="T846"/>
      <c r="U846"/>
      <c r="V846"/>
      <c r="W846"/>
      <c r="X846"/>
      <c r="Y846"/>
      <c r="Z846"/>
      <c r="AA846"/>
    </row>
    <row r="847" spans="1:27" s="34" customFormat="1">
      <c r="A847" s="70"/>
      <c r="B847" s="72"/>
      <c r="C847" s="72"/>
      <c r="R847"/>
      <c r="S847"/>
      <c r="T847"/>
      <c r="U847"/>
      <c r="V847"/>
      <c r="W847"/>
      <c r="X847"/>
      <c r="Y847"/>
      <c r="Z847"/>
      <c r="AA847"/>
    </row>
    <row r="848" spans="1:27" s="34" customFormat="1">
      <c r="A848" s="70"/>
      <c r="B848" s="72"/>
      <c r="C848" s="72"/>
      <c r="R848"/>
      <c r="S848"/>
      <c r="T848"/>
      <c r="U848"/>
      <c r="V848"/>
      <c r="W848"/>
      <c r="X848"/>
      <c r="Y848"/>
      <c r="Z848"/>
      <c r="AA848"/>
    </row>
    <row r="849" spans="1:27" s="34" customFormat="1">
      <c r="A849" s="70"/>
      <c r="B849" s="72"/>
      <c r="C849" s="72"/>
      <c r="R849"/>
      <c r="S849"/>
      <c r="T849"/>
      <c r="U849"/>
      <c r="V849"/>
      <c r="W849"/>
      <c r="X849"/>
      <c r="Y849"/>
      <c r="Z849"/>
      <c r="AA849"/>
    </row>
    <row r="850" spans="1:27" s="34" customFormat="1">
      <c r="A850" s="70"/>
      <c r="B850" s="72"/>
      <c r="C850" s="72"/>
      <c r="R850"/>
      <c r="S850"/>
      <c r="T850"/>
      <c r="U850"/>
      <c r="V850"/>
      <c r="W850"/>
      <c r="X850"/>
      <c r="Y850"/>
      <c r="Z850"/>
      <c r="AA850"/>
    </row>
    <row r="851" spans="1:27" s="34" customFormat="1">
      <c r="A851" s="70"/>
      <c r="B851" s="72"/>
      <c r="C851" s="72"/>
      <c r="R851"/>
      <c r="S851"/>
      <c r="T851"/>
      <c r="U851"/>
      <c r="V851"/>
      <c r="W851"/>
      <c r="X851"/>
      <c r="Y851"/>
      <c r="Z851"/>
      <c r="AA851"/>
    </row>
    <row r="852" spans="1:27" s="34" customFormat="1">
      <c r="A852" s="70"/>
      <c r="B852" s="72"/>
      <c r="C852" s="72"/>
      <c r="R852"/>
      <c r="S852"/>
      <c r="T852"/>
      <c r="U852"/>
      <c r="V852"/>
      <c r="W852"/>
      <c r="X852"/>
      <c r="Y852"/>
      <c r="Z852"/>
      <c r="AA852"/>
    </row>
    <row r="853" spans="1:27" s="34" customFormat="1">
      <c r="A853" s="70"/>
      <c r="B853" s="72"/>
      <c r="C853" s="72"/>
      <c r="R853"/>
      <c r="S853"/>
      <c r="T853"/>
      <c r="U853"/>
      <c r="V853"/>
      <c r="W853"/>
      <c r="X853"/>
      <c r="Y853"/>
      <c r="Z853"/>
      <c r="AA853"/>
    </row>
    <row r="854" spans="1:27" s="34" customFormat="1">
      <c r="A854" s="70"/>
      <c r="B854" s="72"/>
      <c r="C854" s="72"/>
      <c r="R854"/>
      <c r="S854"/>
      <c r="T854"/>
      <c r="U854"/>
      <c r="V854"/>
      <c r="W854"/>
      <c r="X854"/>
      <c r="Y854"/>
      <c r="Z854"/>
      <c r="AA854"/>
    </row>
    <row r="855" spans="1:27" s="34" customFormat="1">
      <c r="A855" s="70"/>
      <c r="B855" s="72"/>
      <c r="C855" s="72"/>
      <c r="R855"/>
      <c r="S855"/>
      <c r="T855"/>
      <c r="U855"/>
      <c r="V855"/>
      <c r="W855"/>
      <c r="X855"/>
      <c r="Y855"/>
      <c r="Z855"/>
      <c r="AA855"/>
    </row>
    <row r="856" spans="1:27" s="34" customFormat="1">
      <c r="A856" s="70"/>
      <c r="B856" s="72"/>
      <c r="C856" s="72"/>
      <c r="R856"/>
      <c r="S856"/>
      <c r="T856"/>
      <c r="U856"/>
      <c r="V856"/>
      <c r="W856"/>
      <c r="X856"/>
      <c r="Y856"/>
      <c r="Z856"/>
      <c r="AA856"/>
    </row>
    <row r="857" spans="1:27" s="34" customFormat="1">
      <c r="A857" s="70"/>
      <c r="B857" s="72"/>
      <c r="C857" s="72"/>
      <c r="R857"/>
      <c r="S857"/>
      <c r="T857"/>
      <c r="U857"/>
      <c r="V857"/>
      <c r="W857"/>
      <c r="X857"/>
      <c r="Y857"/>
      <c r="Z857"/>
      <c r="AA857"/>
    </row>
    <row r="858" spans="1:27" s="34" customFormat="1">
      <c r="A858" s="70"/>
      <c r="B858" s="72"/>
      <c r="C858" s="72"/>
      <c r="R858"/>
      <c r="S858"/>
      <c r="T858"/>
      <c r="U858"/>
      <c r="V858"/>
      <c r="W858"/>
      <c r="X858"/>
      <c r="Y858"/>
      <c r="Z858"/>
      <c r="AA858"/>
    </row>
    <row r="859" spans="1:27" s="34" customFormat="1">
      <c r="A859" s="70"/>
      <c r="B859" s="72"/>
      <c r="C859" s="72"/>
      <c r="R859"/>
      <c r="S859"/>
      <c r="T859"/>
      <c r="U859"/>
      <c r="V859"/>
      <c r="W859"/>
      <c r="X859"/>
      <c r="Y859"/>
      <c r="Z859"/>
      <c r="AA859"/>
    </row>
    <row r="860" spans="1:27" s="34" customFormat="1">
      <c r="A860" s="70"/>
      <c r="B860" s="72"/>
      <c r="C860" s="72"/>
      <c r="R860"/>
      <c r="S860"/>
      <c r="T860"/>
      <c r="U860"/>
      <c r="V860"/>
      <c r="W860"/>
      <c r="X860"/>
      <c r="Y860"/>
      <c r="Z860"/>
      <c r="AA860"/>
    </row>
    <row r="861" spans="1:27" s="34" customFormat="1">
      <c r="A861" s="70"/>
      <c r="B861" s="72"/>
      <c r="C861" s="72"/>
      <c r="R861"/>
      <c r="S861"/>
      <c r="T861"/>
      <c r="U861"/>
      <c r="V861"/>
      <c r="W861"/>
      <c r="X861"/>
      <c r="Y861"/>
      <c r="Z861"/>
      <c r="AA861"/>
    </row>
    <row r="862" spans="1:27" s="34" customFormat="1">
      <c r="A862" s="70"/>
      <c r="B862" s="72"/>
      <c r="C862" s="72"/>
      <c r="R862"/>
      <c r="S862"/>
      <c r="T862"/>
      <c r="U862"/>
      <c r="V862"/>
      <c r="W862"/>
      <c r="X862"/>
      <c r="Y862"/>
      <c r="Z862"/>
      <c r="AA862"/>
    </row>
    <row r="863" spans="1:27" s="34" customFormat="1">
      <c r="A863" s="70"/>
      <c r="B863" s="72"/>
      <c r="C863" s="72"/>
      <c r="R863"/>
      <c r="S863"/>
      <c r="T863"/>
      <c r="U863"/>
      <c r="V863"/>
      <c r="W863"/>
      <c r="X863"/>
      <c r="Y863"/>
      <c r="Z863"/>
      <c r="AA863"/>
    </row>
    <row r="864" spans="1:27" s="34" customFormat="1">
      <c r="A864" s="70"/>
      <c r="B864" s="72"/>
      <c r="C864" s="72"/>
      <c r="R864"/>
      <c r="S864"/>
      <c r="T864"/>
      <c r="U864"/>
      <c r="V864"/>
      <c r="W864"/>
      <c r="X864"/>
      <c r="Y864"/>
      <c r="Z864"/>
      <c r="AA864"/>
    </row>
    <row r="865" spans="1:27" s="34" customFormat="1">
      <c r="A865" s="70"/>
      <c r="B865" s="72"/>
      <c r="C865" s="72"/>
      <c r="R865"/>
      <c r="S865"/>
      <c r="T865"/>
      <c r="U865"/>
      <c r="V865"/>
      <c r="W865"/>
      <c r="X865"/>
      <c r="Y865"/>
      <c r="Z865"/>
      <c r="AA865"/>
    </row>
    <row r="866" spans="1:27" s="34" customFormat="1">
      <c r="A866" s="70"/>
      <c r="B866" s="72"/>
      <c r="C866" s="72"/>
      <c r="R866"/>
      <c r="S866"/>
      <c r="T866"/>
      <c r="U866"/>
      <c r="V866"/>
      <c r="W866"/>
      <c r="X866"/>
      <c r="Y866"/>
      <c r="Z866"/>
      <c r="AA866"/>
    </row>
    <row r="867" spans="1:27" s="34" customFormat="1">
      <c r="A867" s="70"/>
      <c r="B867" s="72"/>
      <c r="C867" s="72"/>
      <c r="R867"/>
      <c r="S867"/>
      <c r="T867"/>
      <c r="U867"/>
      <c r="V867"/>
      <c r="W867"/>
      <c r="X867"/>
      <c r="Y867"/>
      <c r="Z867"/>
      <c r="AA867"/>
    </row>
    <row r="868" spans="1:27" s="34" customFormat="1">
      <c r="A868" s="70"/>
      <c r="B868" s="72"/>
      <c r="C868" s="72"/>
      <c r="R868"/>
      <c r="S868"/>
      <c r="T868"/>
      <c r="U868"/>
      <c r="V868"/>
      <c r="W868"/>
      <c r="X868"/>
      <c r="Y868"/>
      <c r="Z868"/>
      <c r="AA868"/>
    </row>
    <row r="869" spans="1:27" s="34" customFormat="1">
      <c r="A869" s="70"/>
      <c r="B869" s="72"/>
      <c r="C869" s="72"/>
      <c r="R869"/>
      <c r="S869"/>
      <c r="T869"/>
      <c r="U869"/>
      <c r="V869"/>
      <c r="W869"/>
      <c r="X869"/>
      <c r="Y869"/>
      <c r="Z869"/>
      <c r="AA869"/>
    </row>
    <row r="870" spans="1:27" s="34" customFormat="1">
      <c r="A870" s="70"/>
      <c r="B870" s="72"/>
      <c r="C870" s="72"/>
      <c r="R870"/>
      <c r="S870"/>
      <c r="T870"/>
      <c r="U870"/>
      <c r="V870"/>
      <c r="W870"/>
      <c r="X870"/>
      <c r="Y870"/>
      <c r="Z870"/>
      <c r="AA870"/>
    </row>
    <row r="871" spans="1:27" s="34" customFormat="1">
      <c r="A871" s="70"/>
      <c r="B871" s="72"/>
      <c r="C871" s="72"/>
      <c r="R871"/>
      <c r="S871"/>
      <c r="T871"/>
      <c r="U871"/>
      <c r="V871"/>
      <c r="W871"/>
      <c r="X871"/>
      <c r="Y871"/>
      <c r="Z871"/>
      <c r="AA871"/>
    </row>
    <row r="872" spans="1:27" s="34" customFormat="1">
      <c r="A872" s="70"/>
      <c r="B872" s="72"/>
      <c r="C872" s="72"/>
      <c r="R872"/>
      <c r="S872"/>
      <c r="T872"/>
      <c r="U872"/>
      <c r="V872"/>
      <c r="W872"/>
      <c r="X872"/>
      <c r="Y872"/>
      <c r="Z872"/>
      <c r="AA872"/>
    </row>
    <row r="873" spans="1:27" s="34" customFormat="1">
      <c r="A873" s="70"/>
      <c r="B873" s="72"/>
      <c r="C873" s="72"/>
      <c r="R873"/>
      <c r="S873"/>
      <c r="T873"/>
      <c r="U873"/>
      <c r="V873"/>
      <c r="W873"/>
      <c r="X873"/>
      <c r="Y873"/>
      <c r="Z873"/>
      <c r="AA873"/>
    </row>
    <row r="874" spans="1:27" s="34" customFormat="1">
      <c r="A874" s="70"/>
      <c r="B874" s="72"/>
      <c r="C874" s="72"/>
      <c r="R874"/>
      <c r="S874"/>
      <c r="T874"/>
      <c r="U874"/>
      <c r="V874"/>
      <c r="W874"/>
      <c r="X874"/>
      <c r="Y874"/>
      <c r="Z874"/>
      <c r="AA874"/>
    </row>
    <row r="875" spans="1:27" s="34" customFormat="1">
      <c r="A875" s="70"/>
      <c r="B875" s="72"/>
      <c r="C875" s="72"/>
      <c r="R875"/>
      <c r="S875"/>
      <c r="T875"/>
      <c r="U875"/>
      <c r="V875"/>
      <c r="W875"/>
      <c r="X875"/>
      <c r="Y875"/>
      <c r="Z875"/>
      <c r="AA875"/>
    </row>
    <row r="876" spans="1:27" s="34" customFormat="1">
      <c r="A876" s="70"/>
      <c r="B876" s="72"/>
      <c r="C876" s="72"/>
      <c r="R876"/>
      <c r="S876"/>
      <c r="T876"/>
      <c r="U876"/>
      <c r="V876"/>
      <c r="W876"/>
      <c r="X876"/>
      <c r="Y876"/>
      <c r="Z876"/>
      <c r="AA876"/>
    </row>
    <row r="877" spans="1:27" s="34" customFormat="1">
      <c r="A877" s="70"/>
      <c r="R877"/>
      <c r="S877"/>
      <c r="T877"/>
      <c r="U877"/>
      <c r="V877"/>
      <c r="W877"/>
      <c r="X877"/>
      <c r="Y877"/>
      <c r="Z877"/>
      <c r="AA877"/>
    </row>
    <row r="878" spans="1:27" s="34" customFormat="1">
      <c r="A878" s="70"/>
      <c r="R878"/>
      <c r="S878"/>
      <c r="T878"/>
      <c r="U878"/>
      <c r="V878"/>
      <c r="W878"/>
      <c r="X878"/>
      <c r="Y878"/>
      <c r="Z878"/>
      <c r="AA878"/>
    </row>
    <row r="879" spans="1:27" s="34" customFormat="1">
      <c r="A879" s="70"/>
      <c r="R879"/>
      <c r="S879"/>
      <c r="T879"/>
      <c r="U879"/>
      <c r="V879"/>
      <c r="W879"/>
      <c r="X879"/>
      <c r="Y879"/>
      <c r="Z879"/>
      <c r="AA879"/>
    </row>
    <row r="880" spans="1:27" s="34" customFormat="1">
      <c r="A880" s="70"/>
      <c r="R880"/>
      <c r="S880"/>
      <c r="T880"/>
      <c r="U880"/>
      <c r="V880"/>
      <c r="W880"/>
      <c r="X880"/>
      <c r="Y880"/>
      <c r="Z880"/>
      <c r="AA880"/>
    </row>
    <row r="881" spans="1:27" s="34" customFormat="1">
      <c r="A881" s="70"/>
      <c r="R881"/>
      <c r="S881"/>
      <c r="T881"/>
      <c r="U881"/>
      <c r="V881"/>
      <c r="W881"/>
      <c r="X881"/>
      <c r="Y881"/>
      <c r="Z881"/>
      <c r="AA881"/>
    </row>
    <row r="882" spans="1:27" s="34" customFormat="1">
      <c r="A882" s="70"/>
      <c r="R882"/>
      <c r="S882"/>
      <c r="T882"/>
      <c r="U882"/>
      <c r="V882"/>
      <c r="W882"/>
      <c r="X882"/>
      <c r="Y882"/>
      <c r="Z882"/>
      <c r="AA882"/>
    </row>
    <row r="883" spans="1:27" s="34" customFormat="1">
      <c r="A883" s="70"/>
      <c r="R883"/>
      <c r="S883"/>
      <c r="T883"/>
      <c r="U883"/>
      <c r="V883"/>
      <c r="W883"/>
      <c r="X883"/>
      <c r="Y883"/>
      <c r="Z883"/>
      <c r="AA883"/>
    </row>
    <row r="884" spans="1:27" s="34" customFormat="1">
      <c r="A884" s="70"/>
      <c r="R884"/>
      <c r="S884"/>
      <c r="T884"/>
      <c r="U884"/>
      <c r="V884"/>
      <c r="W884"/>
      <c r="X884"/>
      <c r="Y884"/>
      <c r="Z884"/>
      <c r="AA884"/>
    </row>
    <row r="885" spans="1:27" s="34" customFormat="1">
      <c r="A885" s="70"/>
      <c r="R885"/>
      <c r="S885"/>
      <c r="T885"/>
      <c r="U885"/>
      <c r="V885"/>
      <c r="W885"/>
      <c r="X885"/>
      <c r="Y885"/>
      <c r="Z885"/>
      <c r="AA885"/>
    </row>
    <row r="886" spans="1:27" s="34" customFormat="1">
      <c r="A886" s="70"/>
      <c r="R886"/>
      <c r="S886"/>
      <c r="T886"/>
      <c r="U886"/>
      <c r="V886"/>
      <c r="W886"/>
      <c r="X886"/>
      <c r="Y886"/>
      <c r="Z886"/>
      <c r="AA886"/>
    </row>
    <row r="887" spans="1:27">
      <c r="A887" s="70"/>
    </row>
    <row r="888" spans="1:27">
      <c r="A888" s="70"/>
    </row>
    <row r="889" spans="1:27">
      <c r="A889" s="70"/>
    </row>
    <row r="890" spans="1:27">
      <c r="A890" s="70"/>
    </row>
    <row r="891" spans="1:27">
      <c r="A891" s="70"/>
    </row>
    <row r="892" spans="1:27">
      <c r="A892" s="70"/>
    </row>
    <row r="893" spans="1:27">
      <c r="A893" s="70"/>
    </row>
    <row r="894" spans="1:27">
      <c r="A894" s="70"/>
    </row>
    <row r="895" spans="1:27">
      <c r="A895" s="70"/>
    </row>
    <row r="896" spans="1:27">
      <c r="A896" s="70"/>
    </row>
    <row r="897" spans="1:1">
      <c r="A897" s="70"/>
    </row>
    <row r="898" spans="1:1">
      <c r="A898" s="70"/>
    </row>
    <row r="899" spans="1:1">
      <c r="A899" s="70"/>
    </row>
    <row r="900" spans="1:1">
      <c r="A900" s="70"/>
    </row>
    <row r="901" spans="1:1">
      <c r="A901" s="70"/>
    </row>
    <row r="902" spans="1:1">
      <c r="A902" s="70"/>
    </row>
    <row r="903" spans="1:1">
      <c r="A903" s="70"/>
    </row>
    <row r="904" spans="1:1">
      <c r="A904" s="70"/>
    </row>
    <row r="905" spans="1:1">
      <c r="A905" s="70"/>
    </row>
    <row r="906" spans="1:1">
      <c r="A906" s="70"/>
    </row>
    <row r="907" spans="1:1">
      <c r="A907" s="70"/>
    </row>
    <row r="908" spans="1:1">
      <c r="A908" s="70"/>
    </row>
    <row r="909" spans="1:1">
      <c r="A909" s="70"/>
    </row>
    <row r="910" spans="1:1">
      <c r="A910" s="70"/>
    </row>
    <row r="911" spans="1:1">
      <c r="A911" s="70"/>
    </row>
    <row r="912" spans="1:1">
      <c r="A912" s="70"/>
    </row>
    <row r="913" spans="1:1">
      <c r="A913" s="70"/>
    </row>
    <row r="914" spans="1:1">
      <c r="A914" s="70"/>
    </row>
    <row r="915" spans="1:1">
      <c r="A915" s="70"/>
    </row>
    <row r="916" spans="1:1">
      <c r="A916" s="70"/>
    </row>
    <row r="917" spans="1:1">
      <c r="A917" s="70"/>
    </row>
    <row r="918" spans="1:1">
      <c r="A918" s="70"/>
    </row>
    <row r="919" spans="1:1">
      <c r="A919" s="70"/>
    </row>
    <row r="920" spans="1:1">
      <c r="A920" s="70"/>
    </row>
    <row r="921" spans="1:1">
      <c r="A921" s="70"/>
    </row>
    <row r="922" spans="1:1">
      <c r="A922" s="70"/>
    </row>
    <row r="923" spans="1:1">
      <c r="A923" s="70"/>
    </row>
    <row r="924" spans="1:1">
      <c r="A924" s="70"/>
    </row>
    <row r="925" spans="1:1">
      <c r="A925" s="70"/>
    </row>
    <row r="926" spans="1:1">
      <c r="A926" s="70"/>
    </row>
    <row r="927" spans="1:1">
      <c r="A927" s="70"/>
    </row>
    <row r="928" spans="1:1">
      <c r="A928" s="70"/>
    </row>
    <row r="929" spans="1:1">
      <c r="A929" s="70"/>
    </row>
    <row r="930" spans="1:1">
      <c r="A930" s="70"/>
    </row>
    <row r="931" spans="1:1">
      <c r="A931" s="70"/>
    </row>
    <row r="932" spans="1:1">
      <c r="A932" s="70"/>
    </row>
    <row r="933" spans="1:1">
      <c r="A933" s="70"/>
    </row>
    <row r="934" spans="1:1">
      <c r="A934" s="70"/>
    </row>
    <row r="935" spans="1:1">
      <c r="A935" s="70"/>
    </row>
    <row r="936" spans="1:1">
      <c r="A936" s="70"/>
    </row>
    <row r="937" spans="1:1">
      <c r="A937" s="70"/>
    </row>
    <row r="938" spans="1:1">
      <c r="A938" s="70"/>
    </row>
    <row r="939" spans="1:1">
      <c r="A939" s="70"/>
    </row>
    <row r="940" spans="1:1">
      <c r="A940" s="70"/>
    </row>
    <row r="941" spans="1:1">
      <c r="A941" s="70"/>
    </row>
    <row r="942" spans="1:1">
      <c r="A942" s="70"/>
    </row>
    <row r="943" spans="1:1">
      <c r="A943" s="70"/>
    </row>
    <row r="944" spans="1:1">
      <c r="A944" s="70"/>
    </row>
    <row r="945" spans="1:1">
      <c r="A945" s="70"/>
    </row>
    <row r="946" spans="1:1">
      <c r="A946" s="70"/>
    </row>
    <row r="947" spans="1:1">
      <c r="A947" s="70"/>
    </row>
    <row r="948" spans="1:1">
      <c r="A948" s="70"/>
    </row>
    <row r="949" spans="1:1">
      <c r="A949" s="70"/>
    </row>
    <row r="950" spans="1:1">
      <c r="A950" s="70"/>
    </row>
    <row r="951" spans="1:1">
      <c r="A951" s="70"/>
    </row>
    <row r="952" spans="1:1">
      <c r="A952" s="70"/>
    </row>
    <row r="953" spans="1:1">
      <c r="A953" s="70"/>
    </row>
    <row r="954" spans="1:1">
      <c r="A954" s="70"/>
    </row>
    <row r="955" spans="1:1">
      <c r="A955" s="70"/>
    </row>
    <row r="956" spans="1:1">
      <c r="A956" s="70"/>
    </row>
    <row r="957" spans="1:1">
      <c r="A957" s="70"/>
    </row>
    <row r="958" spans="1:1">
      <c r="A958" s="70"/>
    </row>
    <row r="959" spans="1:1">
      <c r="A959" s="70"/>
    </row>
    <row r="960" spans="1:1">
      <c r="A960" s="70"/>
    </row>
    <row r="961" spans="1:1">
      <c r="A961" s="70"/>
    </row>
    <row r="962" spans="1:1">
      <c r="A962" s="70"/>
    </row>
    <row r="963" spans="1:1">
      <c r="A963" s="70"/>
    </row>
    <row r="964" spans="1:1">
      <c r="A964" s="70"/>
    </row>
    <row r="965" spans="1:1">
      <c r="A965" s="70"/>
    </row>
    <row r="966" spans="1:1">
      <c r="A966" s="70"/>
    </row>
    <row r="967" spans="1:1">
      <c r="A967" s="70"/>
    </row>
    <row r="968" spans="1:1">
      <c r="A968" s="70"/>
    </row>
    <row r="969" spans="1:1">
      <c r="A969" s="70"/>
    </row>
    <row r="970" spans="1:1">
      <c r="A970" s="70"/>
    </row>
    <row r="971" spans="1:1">
      <c r="A971" s="70"/>
    </row>
    <row r="972" spans="1:1">
      <c r="A972" s="70"/>
    </row>
    <row r="973" spans="1:1">
      <c r="A973" s="70"/>
    </row>
    <row r="974" spans="1:1">
      <c r="A974" s="70"/>
    </row>
    <row r="975" spans="1:1">
      <c r="A975" s="70"/>
    </row>
    <row r="976" spans="1:1">
      <c r="A976" s="70"/>
    </row>
    <row r="977" spans="1:1">
      <c r="A977" s="70"/>
    </row>
    <row r="978" spans="1:1">
      <c r="A978" s="70"/>
    </row>
    <row r="979" spans="1:1">
      <c r="A979" s="70"/>
    </row>
    <row r="980" spans="1:1">
      <c r="A980" s="70"/>
    </row>
    <row r="981" spans="1:1">
      <c r="A981" s="70"/>
    </row>
    <row r="982" spans="1:1">
      <c r="A982" s="70"/>
    </row>
    <row r="983" spans="1:1">
      <c r="A983" s="70"/>
    </row>
    <row r="984" spans="1:1">
      <c r="A984" s="70"/>
    </row>
    <row r="985" spans="1:1">
      <c r="A985" s="70"/>
    </row>
    <row r="986" spans="1:1">
      <c r="A986" s="70"/>
    </row>
    <row r="987" spans="1:1">
      <c r="A987" s="70"/>
    </row>
    <row r="988" spans="1:1">
      <c r="A988" s="70"/>
    </row>
    <row r="989" spans="1:1">
      <c r="A989" s="70"/>
    </row>
    <row r="990" spans="1:1">
      <c r="A990" s="70"/>
    </row>
    <row r="991" spans="1:1">
      <c r="A991" s="70"/>
    </row>
    <row r="992" spans="1:1">
      <c r="A992" s="70"/>
    </row>
    <row r="993" spans="1:1">
      <c r="A993" s="70"/>
    </row>
    <row r="994" spans="1:1">
      <c r="A994" s="70"/>
    </row>
    <row r="995" spans="1:1">
      <c r="A995" s="70"/>
    </row>
    <row r="996" spans="1:1">
      <c r="A996" s="70"/>
    </row>
    <row r="997" spans="1:1">
      <c r="A997" s="70"/>
    </row>
    <row r="998" spans="1:1">
      <c r="A998" s="70"/>
    </row>
    <row r="999" spans="1:1">
      <c r="A999" s="70"/>
    </row>
    <row r="1000" spans="1:1">
      <c r="A1000" s="70"/>
    </row>
    <row r="1001" spans="1:1">
      <c r="A1001" s="70"/>
    </row>
    <row r="1002" spans="1:1">
      <c r="A1002" s="70"/>
    </row>
    <row r="1003" spans="1:1">
      <c r="A1003" s="70"/>
    </row>
    <row r="1004" spans="1:1">
      <c r="A1004" s="70"/>
    </row>
    <row r="1005" spans="1:1">
      <c r="A1005" s="70"/>
    </row>
    <row r="1006" spans="1:1">
      <c r="A1006" s="70"/>
    </row>
    <row r="1007" spans="1:1">
      <c r="A1007" s="70"/>
    </row>
    <row r="1008" spans="1:1">
      <c r="A1008" s="70"/>
    </row>
    <row r="1009" spans="1:1">
      <c r="A1009" s="70"/>
    </row>
    <row r="1010" spans="1:1">
      <c r="A1010" s="70"/>
    </row>
    <row r="1011" spans="1:1">
      <c r="A1011" s="70"/>
    </row>
    <row r="1012" spans="1:1">
      <c r="A1012" s="70"/>
    </row>
    <row r="1013" spans="1:1">
      <c r="A1013" s="70"/>
    </row>
    <row r="1014" spans="1:1">
      <c r="A1014" s="70"/>
    </row>
    <row r="1015" spans="1:1">
      <c r="A1015" s="70"/>
    </row>
    <row r="1016" spans="1:1">
      <c r="A1016" s="70"/>
    </row>
    <row r="1017" spans="1:1">
      <c r="A1017" s="70"/>
    </row>
    <row r="1018" spans="1:1">
      <c r="A1018" s="70"/>
    </row>
    <row r="1019" spans="1:1">
      <c r="A1019" s="70"/>
    </row>
    <row r="1020" spans="1:1">
      <c r="A1020" s="70"/>
    </row>
    <row r="1021" spans="1:1">
      <c r="A1021" s="70"/>
    </row>
    <row r="1022" spans="1:1">
      <c r="A1022" s="70"/>
    </row>
    <row r="1023" spans="1:1">
      <c r="A1023" s="70"/>
    </row>
    <row r="1024" spans="1:1">
      <c r="A1024" s="70"/>
    </row>
    <row r="1025" spans="1:1">
      <c r="A1025" s="70"/>
    </row>
    <row r="1026" spans="1:1">
      <c r="A1026" s="70"/>
    </row>
    <row r="1027" spans="1:1">
      <c r="A1027" s="70"/>
    </row>
    <row r="1028" spans="1:1">
      <c r="A1028" s="70"/>
    </row>
    <row r="1029" spans="1:1">
      <c r="A1029" s="70"/>
    </row>
    <row r="1030" spans="1:1">
      <c r="A1030" s="70"/>
    </row>
    <row r="1031" spans="1:1">
      <c r="A1031" s="70"/>
    </row>
    <row r="1032" spans="1:1">
      <c r="A1032" s="70"/>
    </row>
    <row r="1033" spans="1:1">
      <c r="A1033" s="70"/>
    </row>
    <row r="1034" spans="1:1">
      <c r="A1034" s="70"/>
    </row>
    <row r="1035" spans="1:1">
      <c r="A1035" s="70"/>
    </row>
    <row r="1036" spans="1:1">
      <c r="A1036" s="70"/>
    </row>
    <row r="1037" spans="1:1">
      <c r="A1037" s="70"/>
    </row>
    <row r="1038" spans="1:1">
      <c r="A1038" s="70"/>
    </row>
    <row r="1039" spans="1:1">
      <c r="A1039" s="70"/>
    </row>
    <row r="1040" spans="1:1">
      <c r="A1040" s="70"/>
    </row>
    <row r="1041" spans="1:1">
      <c r="A1041" s="70"/>
    </row>
    <row r="1042" spans="1:1">
      <c r="A1042" s="70"/>
    </row>
    <row r="1043" spans="1:1">
      <c r="A1043" s="70"/>
    </row>
    <row r="1044" spans="1:1">
      <c r="A1044" s="70"/>
    </row>
    <row r="1045" spans="1:1">
      <c r="A1045" s="70"/>
    </row>
    <row r="1046" spans="1:1">
      <c r="A1046" s="70"/>
    </row>
    <row r="1047" spans="1:1">
      <c r="A1047" s="70"/>
    </row>
    <row r="1048" spans="1:1">
      <c r="A1048" s="70"/>
    </row>
    <row r="1049" spans="1:1">
      <c r="A1049" s="70"/>
    </row>
    <row r="1050" spans="1:1">
      <c r="A1050" s="70"/>
    </row>
    <row r="1051" spans="1:1">
      <c r="A1051" s="70"/>
    </row>
    <row r="1052" spans="1:1">
      <c r="A1052" s="70"/>
    </row>
    <row r="1053" spans="1:1">
      <c r="A1053" s="70"/>
    </row>
    <row r="1054" spans="1:1">
      <c r="A1054" s="70"/>
    </row>
    <row r="1055" spans="1:1">
      <c r="A1055" s="70"/>
    </row>
    <row r="1056" spans="1:1">
      <c r="A1056" s="70"/>
    </row>
    <row r="1057" spans="1:1">
      <c r="A1057" s="70"/>
    </row>
    <row r="1058" spans="1:1">
      <c r="A1058" s="70"/>
    </row>
    <row r="1059" spans="1:1">
      <c r="A1059" s="70"/>
    </row>
    <row r="1060" spans="1:1">
      <c r="A1060" s="70"/>
    </row>
    <row r="1061" spans="1:1">
      <c r="A1061" s="70"/>
    </row>
    <row r="1062" spans="1:1">
      <c r="A1062" s="70"/>
    </row>
    <row r="1063" spans="1:1">
      <c r="A1063" s="70"/>
    </row>
    <row r="1064" spans="1:1">
      <c r="A1064" s="70"/>
    </row>
    <row r="1065" spans="1:1">
      <c r="A1065" s="70"/>
    </row>
    <row r="1066" spans="1:1">
      <c r="A1066" s="70"/>
    </row>
    <row r="1067" spans="1:1">
      <c r="A1067" s="70"/>
    </row>
    <row r="1068" spans="1:1">
      <c r="A1068" s="70"/>
    </row>
    <row r="1069" spans="1:1">
      <c r="A1069" s="70"/>
    </row>
    <row r="1070" spans="1:1">
      <c r="A1070" s="70"/>
    </row>
    <row r="1071" spans="1:1">
      <c r="A1071" s="70"/>
    </row>
    <row r="1072" spans="1:1">
      <c r="A1072" s="70"/>
    </row>
    <row r="1073" spans="1:1">
      <c r="A1073" s="70"/>
    </row>
    <row r="1074" spans="1:1">
      <c r="A1074" s="70"/>
    </row>
    <row r="1075" spans="1:1">
      <c r="A1075" s="70"/>
    </row>
    <row r="1076" spans="1:1">
      <c r="A1076" s="70"/>
    </row>
    <row r="1077" spans="1:1">
      <c r="A1077" s="70"/>
    </row>
    <row r="1078" spans="1:1">
      <c r="A1078" s="70"/>
    </row>
    <row r="1079" spans="1:1">
      <c r="A1079" s="70"/>
    </row>
    <row r="1080" spans="1:1">
      <c r="A1080" s="70"/>
    </row>
    <row r="1081" spans="1:1">
      <c r="A1081" s="70"/>
    </row>
    <row r="1082" spans="1:1">
      <c r="A1082" s="70"/>
    </row>
    <row r="1083" spans="1:1">
      <c r="A1083" s="70"/>
    </row>
    <row r="1084" spans="1:1">
      <c r="A1084" s="70"/>
    </row>
    <row r="1085" spans="1:1">
      <c r="A1085" s="70"/>
    </row>
    <row r="1086" spans="1:1">
      <c r="A1086" s="70"/>
    </row>
    <row r="1087" spans="1:1">
      <c r="A1087" s="70"/>
    </row>
    <row r="1088" spans="1:1">
      <c r="A1088" s="70"/>
    </row>
    <row r="1089" spans="1:1">
      <c r="A1089" s="70"/>
    </row>
    <row r="1090" spans="1:1">
      <c r="A1090" s="70"/>
    </row>
    <row r="1091" spans="1:1">
      <c r="A1091" s="70"/>
    </row>
    <row r="1092" spans="1:1">
      <c r="A1092" s="70"/>
    </row>
    <row r="1093" spans="1:1">
      <c r="A1093" s="70"/>
    </row>
    <row r="1094" spans="1:1">
      <c r="A1094" s="70"/>
    </row>
    <row r="1095" spans="1:1">
      <c r="A1095" s="70"/>
    </row>
    <row r="1096" spans="1:1">
      <c r="A1096" s="70"/>
    </row>
    <row r="1097" spans="1:1">
      <c r="A1097" s="70"/>
    </row>
    <row r="1098" spans="1:1">
      <c r="A1098" s="70"/>
    </row>
    <row r="1099" spans="1:1">
      <c r="A1099" s="70"/>
    </row>
    <row r="1100" spans="1:1">
      <c r="A1100" s="70"/>
    </row>
    <row r="1101" spans="1:1">
      <c r="A1101" s="70"/>
    </row>
    <row r="1102" spans="1:1">
      <c r="A1102" s="70"/>
    </row>
    <row r="1103" spans="1:1">
      <c r="A1103" s="70"/>
    </row>
    <row r="1104" spans="1:1">
      <c r="A1104" s="70"/>
    </row>
    <row r="1105" spans="1:1">
      <c r="A1105" s="70"/>
    </row>
    <row r="1106" spans="1:1">
      <c r="A1106" s="70"/>
    </row>
    <row r="1107" spans="1:1">
      <c r="A1107" s="70"/>
    </row>
    <row r="1108" spans="1:1">
      <c r="A1108" s="70"/>
    </row>
    <row r="1109" spans="1:1">
      <c r="A1109" s="70"/>
    </row>
    <row r="1110" spans="1:1">
      <c r="A1110" s="70"/>
    </row>
    <row r="1111" spans="1:1">
      <c r="A1111" s="70"/>
    </row>
    <row r="1112" spans="1:1">
      <c r="A1112" s="70"/>
    </row>
    <row r="1113" spans="1:1">
      <c r="A1113" s="70"/>
    </row>
    <row r="1114" spans="1:1">
      <c r="A1114" s="70"/>
    </row>
    <row r="1115" spans="1:1">
      <c r="A1115" s="70"/>
    </row>
    <row r="1116" spans="1:1">
      <c r="A1116" s="70"/>
    </row>
    <row r="1117" spans="1:1">
      <c r="A1117" s="70"/>
    </row>
    <row r="1118" spans="1:1">
      <c r="A1118" s="70"/>
    </row>
    <row r="1119" spans="1:1">
      <c r="A1119" s="70"/>
    </row>
    <row r="1120" spans="1:1">
      <c r="A1120" s="70"/>
    </row>
    <row r="1121" spans="1:1">
      <c r="A1121" s="70"/>
    </row>
    <row r="1122" spans="1:1">
      <c r="A1122" s="70"/>
    </row>
    <row r="1123" spans="1:1">
      <c r="A1123" s="70"/>
    </row>
    <row r="1124" spans="1:1">
      <c r="A1124" s="70"/>
    </row>
    <row r="1125" spans="1:1">
      <c r="A1125" s="70"/>
    </row>
    <row r="1126" spans="1:1">
      <c r="A1126" s="70"/>
    </row>
    <row r="1127" spans="1:1">
      <c r="A1127" s="70"/>
    </row>
    <row r="1128" spans="1:1">
      <c r="A1128" s="70"/>
    </row>
    <row r="1129" spans="1:1">
      <c r="A1129" s="70"/>
    </row>
    <row r="1130" spans="1:1">
      <c r="A1130" s="70"/>
    </row>
    <row r="1131" spans="1:1">
      <c r="A1131" s="70"/>
    </row>
    <row r="1132" spans="1:1">
      <c r="A1132" s="70"/>
    </row>
    <row r="1133" spans="1:1">
      <c r="A1133" s="70"/>
    </row>
    <row r="1134" spans="1:1">
      <c r="A1134" s="70"/>
    </row>
    <row r="1135" spans="1:1">
      <c r="A1135" s="70"/>
    </row>
    <row r="1136" spans="1:1">
      <c r="A1136" s="70"/>
    </row>
    <row r="1137" spans="1:1">
      <c r="A1137" s="70"/>
    </row>
    <row r="1138" spans="1:1">
      <c r="A1138" s="70"/>
    </row>
    <row r="1139" spans="1:1">
      <c r="A1139" s="70"/>
    </row>
    <row r="1140" spans="1:1">
      <c r="A1140" s="70"/>
    </row>
    <row r="1141" spans="1:1">
      <c r="A1141" s="70"/>
    </row>
    <row r="1142" spans="1:1">
      <c r="A1142" s="70"/>
    </row>
    <row r="1143" spans="1:1">
      <c r="A1143" s="70"/>
    </row>
    <row r="1144" spans="1:1">
      <c r="A1144" s="70"/>
    </row>
    <row r="1145" spans="1:1">
      <c r="A1145" s="70"/>
    </row>
    <row r="1146" spans="1:1">
      <c r="A1146" s="70"/>
    </row>
    <row r="1147" spans="1:1">
      <c r="A1147" s="70"/>
    </row>
    <row r="1148" spans="1:1">
      <c r="A1148" s="70"/>
    </row>
    <row r="1149" spans="1:1">
      <c r="A1149" s="70"/>
    </row>
    <row r="1150" spans="1:1">
      <c r="A1150" s="70"/>
    </row>
    <row r="1151" spans="1:1">
      <c r="A1151" s="70"/>
    </row>
    <row r="1152" spans="1:1">
      <c r="A1152" s="70"/>
    </row>
    <row r="1153" spans="1:1">
      <c r="A1153" s="70"/>
    </row>
    <row r="1154" spans="1:1">
      <c r="A1154" s="70"/>
    </row>
    <row r="1155" spans="1:1">
      <c r="A1155" s="70"/>
    </row>
    <row r="1156" spans="1:1">
      <c r="A1156" s="70"/>
    </row>
    <row r="1157" spans="1:1">
      <c r="A1157" s="70"/>
    </row>
    <row r="1158" spans="1:1">
      <c r="A1158" s="70"/>
    </row>
    <row r="1159" spans="1:1">
      <c r="A1159" s="70"/>
    </row>
    <row r="1160" spans="1:1">
      <c r="A1160" s="70"/>
    </row>
    <row r="1161" spans="1:1">
      <c r="A1161" s="70"/>
    </row>
    <row r="1162" spans="1:1">
      <c r="A1162" s="70"/>
    </row>
    <row r="1163" spans="1:1">
      <c r="A1163" s="70"/>
    </row>
    <row r="1164" spans="1:1">
      <c r="A1164" s="70"/>
    </row>
    <row r="1165" spans="1:1">
      <c r="A1165" s="70"/>
    </row>
    <row r="1166" spans="1:1">
      <c r="A1166" s="70"/>
    </row>
    <row r="1167" spans="1:1">
      <c r="A1167" s="70"/>
    </row>
    <row r="1168" spans="1:1">
      <c r="A1168" s="70"/>
    </row>
    <row r="1169" spans="1:1">
      <c r="A1169" s="70"/>
    </row>
    <row r="1170" spans="1:1">
      <c r="A1170" s="70"/>
    </row>
    <row r="1171" spans="1:1">
      <c r="A1171" s="70"/>
    </row>
    <row r="1172" spans="1:1">
      <c r="A1172" s="70"/>
    </row>
    <row r="1173" spans="1:1">
      <c r="A1173" s="70"/>
    </row>
    <row r="1174" spans="1:1">
      <c r="A1174" s="70"/>
    </row>
    <row r="1175" spans="1:1">
      <c r="A1175" s="70"/>
    </row>
    <row r="1176" spans="1:1">
      <c r="A1176" s="70"/>
    </row>
    <row r="1177" spans="1:1">
      <c r="A1177" s="70"/>
    </row>
    <row r="1178" spans="1:1">
      <c r="A1178" s="70"/>
    </row>
    <row r="1179" spans="1:1">
      <c r="A1179" s="70"/>
    </row>
    <row r="1180" spans="1:1">
      <c r="A1180" s="70"/>
    </row>
    <row r="1181" spans="1:1">
      <c r="A1181" s="70"/>
    </row>
    <row r="1182" spans="1:1">
      <c r="A1182" s="70"/>
    </row>
    <row r="1183" spans="1:1">
      <c r="A1183" s="70"/>
    </row>
    <row r="1184" spans="1:1">
      <c r="A1184" s="70"/>
    </row>
    <row r="1185" spans="1:1">
      <c r="A1185" s="70"/>
    </row>
    <row r="1186" spans="1:1">
      <c r="A1186" s="70"/>
    </row>
    <row r="1187" spans="1:1">
      <c r="A1187" s="70"/>
    </row>
    <row r="1188" spans="1:1">
      <c r="A1188" s="70"/>
    </row>
    <row r="1189" spans="1:1">
      <c r="A1189" s="70"/>
    </row>
    <row r="1190" spans="1:1">
      <c r="A1190" s="70"/>
    </row>
    <row r="1191" spans="1:1">
      <c r="A1191" s="70"/>
    </row>
    <row r="1192" spans="1:1">
      <c r="A1192" s="70"/>
    </row>
    <row r="1193" spans="1:1">
      <c r="A1193" s="70"/>
    </row>
    <row r="1194" spans="1:1">
      <c r="A1194" s="70"/>
    </row>
    <row r="1195" spans="1:1">
      <c r="A1195" s="70"/>
    </row>
    <row r="1196" spans="1:1">
      <c r="A1196" s="70"/>
    </row>
    <row r="1197" spans="1:1">
      <c r="A1197" s="70"/>
    </row>
    <row r="1198" spans="1:1">
      <c r="A1198" s="70"/>
    </row>
    <row r="1199" spans="1:1">
      <c r="A1199" s="70"/>
    </row>
    <row r="1200" spans="1:1">
      <c r="A1200" s="70"/>
    </row>
    <row r="1201" spans="1:1">
      <c r="A1201" s="70"/>
    </row>
    <row r="1202" spans="1:1">
      <c r="A1202" s="70"/>
    </row>
    <row r="1203" spans="1:1">
      <c r="A1203" s="70"/>
    </row>
    <row r="1204" spans="1:1">
      <c r="A1204" s="70"/>
    </row>
    <row r="1205" spans="1:1">
      <c r="A1205" s="70"/>
    </row>
    <row r="1206" spans="1:1">
      <c r="A1206" s="70"/>
    </row>
    <row r="1207" spans="1:1">
      <c r="A1207" s="70"/>
    </row>
    <row r="1208" spans="1:1">
      <c r="A1208" s="70"/>
    </row>
    <row r="1209" spans="1:1">
      <c r="A1209" s="70"/>
    </row>
    <row r="1210" spans="1:1">
      <c r="A1210" s="70"/>
    </row>
    <row r="1211" spans="1:1">
      <c r="A1211" s="70"/>
    </row>
    <row r="1212" spans="1:1">
      <c r="A1212" s="70"/>
    </row>
    <row r="1213" spans="1:1">
      <c r="A1213" s="70"/>
    </row>
    <row r="1214" spans="1:1">
      <c r="A1214" s="70"/>
    </row>
    <row r="1215" spans="1:1">
      <c r="A1215" s="70"/>
    </row>
    <row r="1216" spans="1:1">
      <c r="A1216" s="70"/>
    </row>
    <row r="1217" spans="1:1">
      <c r="A1217" s="70"/>
    </row>
    <row r="1218" spans="1:1">
      <c r="A1218" s="70"/>
    </row>
    <row r="1219" spans="1:1">
      <c r="A1219" s="70"/>
    </row>
    <row r="1220" spans="1:1">
      <c r="A1220" s="70"/>
    </row>
    <row r="1221" spans="1:1">
      <c r="A1221" s="70"/>
    </row>
    <row r="1222" spans="1:1">
      <c r="A1222" s="70"/>
    </row>
    <row r="1223" spans="1:1">
      <c r="A1223" s="70"/>
    </row>
    <row r="1224" spans="1:1">
      <c r="A1224" s="70"/>
    </row>
    <row r="1225" spans="1:1">
      <c r="A1225" s="70"/>
    </row>
    <row r="1226" spans="1:1">
      <c r="A1226" s="70"/>
    </row>
    <row r="1227" spans="1:1">
      <c r="A1227" s="70"/>
    </row>
    <row r="1228" spans="1:1">
      <c r="A1228" s="70"/>
    </row>
    <row r="1229" spans="1:1">
      <c r="A1229" s="70"/>
    </row>
    <row r="1230" spans="1:1">
      <c r="A1230" s="70"/>
    </row>
    <row r="1231" spans="1:1">
      <c r="A1231" s="70"/>
    </row>
    <row r="1232" spans="1:1">
      <c r="A1232" s="70"/>
    </row>
    <row r="1233" spans="1:1">
      <c r="A1233" s="70"/>
    </row>
    <row r="1234" spans="1:1">
      <c r="A1234" s="70"/>
    </row>
    <row r="1235" spans="1:1">
      <c r="A1235" s="70"/>
    </row>
    <row r="1236" spans="1:1">
      <c r="A1236" s="70"/>
    </row>
    <row r="1237" spans="1:1">
      <c r="A1237" s="70"/>
    </row>
    <row r="1238" spans="1:1">
      <c r="A1238" s="70"/>
    </row>
    <row r="1239" spans="1:1">
      <c r="A1239" s="70"/>
    </row>
    <row r="1240" spans="1:1">
      <c r="A1240" s="70"/>
    </row>
    <row r="1241" spans="1:1">
      <c r="A1241" s="70"/>
    </row>
    <row r="1242" spans="1:1">
      <c r="A1242" s="70"/>
    </row>
    <row r="1243" spans="1:1">
      <c r="A1243" s="70"/>
    </row>
    <row r="1244" spans="1:1">
      <c r="A1244" s="70"/>
    </row>
    <row r="1245" spans="1:1">
      <c r="A1245" s="70"/>
    </row>
    <row r="1246" spans="1:1">
      <c r="A1246" s="70"/>
    </row>
    <row r="1247" spans="1:1">
      <c r="A1247" s="70"/>
    </row>
    <row r="1248" spans="1:1">
      <c r="A1248" s="70"/>
    </row>
    <row r="1249" spans="1:1">
      <c r="A1249" s="70"/>
    </row>
    <row r="1250" spans="1:1">
      <c r="A1250" s="70"/>
    </row>
    <row r="1251" spans="1:1">
      <c r="A1251" s="70"/>
    </row>
    <row r="1252" spans="1:1">
      <c r="A1252" s="70"/>
    </row>
    <row r="1253" spans="1:1">
      <c r="A1253" s="70"/>
    </row>
    <row r="1254" spans="1:1">
      <c r="A1254" s="70"/>
    </row>
    <row r="1255" spans="1:1">
      <c r="A1255" s="70"/>
    </row>
    <row r="1256" spans="1:1">
      <c r="A1256" s="70"/>
    </row>
    <row r="1257" spans="1:1">
      <c r="A1257" s="70"/>
    </row>
    <row r="1258" spans="1:1">
      <c r="A1258" s="70"/>
    </row>
    <row r="1259" spans="1:1">
      <c r="A1259" s="70"/>
    </row>
    <row r="1260" spans="1:1">
      <c r="A1260" s="70"/>
    </row>
    <row r="1261" spans="1:1">
      <c r="A1261" s="70"/>
    </row>
    <row r="1262" spans="1:1">
      <c r="A1262" s="70"/>
    </row>
    <row r="1263" spans="1:1">
      <c r="A1263" s="70"/>
    </row>
    <row r="1264" spans="1:1">
      <c r="A1264" s="70"/>
    </row>
    <row r="1265" spans="1:1">
      <c r="A1265" s="70"/>
    </row>
    <row r="1266" spans="1:1">
      <c r="A1266" s="70"/>
    </row>
    <row r="1267" spans="1:1">
      <c r="A1267" s="70"/>
    </row>
    <row r="1268" spans="1:1">
      <c r="A1268" s="70"/>
    </row>
    <row r="1269" spans="1:1">
      <c r="A1269" s="70"/>
    </row>
    <row r="1270" spans="1:1">
      <c r="A1270" s="70"/>
    </row>
    <row r="1271" spans="1:1">
      <c r="A1271" s="70"/>
    </row>
    <row r="1272" spans="1:1">
      <c r="A1272" s="70"/>
    </row>
    <row r="1273" spans="1:1">
      <c r="A1273" s="70"/>
    </row>
    <row r="1274" spans="1:1">
      <c r="A1274" s="70"/>
    </row>
    <row r="1275" spans="1:1">
      <c r="A1275" s="70"/>
    </row>
    <row r="1276" spans="1:1">
      <c r="A1276" s="70"/>
    </row>
    <row r="1277" spans="1:1">
      <c r="A1277" s="70"/>
    </row>
    <row r="1278" spans="1:1">
      <c r="A1278" s="70"/>
    </row>
    <row r="1279" spans="1:1">
      <c r="A1279" s="70"/>
    </row>
    <row r="1280" spans="1:1">
      <c r="A1280" s="70"/>
    </row>
    <row r="1281" spans="1:1">
      <c r="A1281" s="70"/>
    </row>
    <row r="1282" spans="1:1">
      <c r="A1282" s="70"/>
    </row>
    <row r="1283" spans="1:1">
      <c r="A1283" s="70"/>
    </row>
    <row r="1284" spans="1:1">
      <c r="A1284" s="70"/>
    </row>
    <row r="1285" spans="1:1">
      <c r="A1285" s="70"/>
    </row>
    <row r="1286" spans="1:1">
      <c r="A1286" s="70"/>
    </row>
    <row r="1287" spans="1:1">
      <c r="A1287" s="70"/>
    </row>
    <row r="1288" spans="1:1">
      <c r="A1288" s="70"/>
    </row>
    <row r="1289" spans="1:1">
      <c r="A1289" s="70"/>
    </row>
    <row r="1290" spans="1:1">
      <c r="A1290" s="70"/>
    </row>
    <row r="1291" spans="1:1">
      <c r="A1291" s="70"/>
    </row>
    <row r="1292" spans="1:1">
      <c r="A1292" s="70"/>
    </row>
    <row r="1293" spans="1:1">
      <c r="A1293" s="70"/>
    </row>
    <row r="1294" spans="1:1">
      <c r="A1294" s="70"/>
    </row>
    <row r="1295" spans="1:1">
      <c r="A1295" s="70"/>
    </row>
    <row r="1296" spans="1:1">
      <c r="A1296" s="70"/>
    </row>
    <row r="1297" spans="1:1">
      <c r="A1297" s="70"/>
    </row>
    <row r="1298" spans="1:1">
      <c r="A1298" s="70"/>
    </row>
    <row r="1299" spans="1:1">
      <c r="A1299" s="70"/>
    </row>
    <row r="1300" spans="1:1">
      <c r="A1300" s="70"/>
    </row>
    <row r="1301" spans="1:1">
      <c r="A1301" s="70"/>
    </row>
    <row r="1302" spans="1:1">
      <c r="A1302" s="70"/>
    </row>
    <row r="1303" spans="1:1">
      <c r="A1303" s="70"/>
    </row>
    <row r="1304" spans="1:1">
      <c r="A1304" s="70"/>
    </row>
    <row r="1305" spans="1:1">
      <c r="A1305" s="70"/>
    </row>
    <row r="1306" spans="1:1">
      <c r="A1306" s="70"/>
    </row>
    <row r="1307" spans="1:1">
      <c r="A1307" s="70"/>
    </row>
    <row r="1308" spans="1:1">
      <c r="A1308" s="70"/>
    </row>
    <row r="1309" spans="1:1">
      <c r="A1309" s="70"/>
    </row>
    <row r="1310" spans="1:1">
      <c r="A1310" s="70"/>
    </row>
    <row r="1311" spans="1:1">
      <c r="A1311" s="70"/>
    </row>
    <row r="1312" spans="1:1">
      <c r="A1312" s="70"/>
    </row>
    <row r="1313" spans="1:1">
      <c r="A1313" s="70"/>
    </row>
    <row r="1314" spans="1:1">
      <c r="A1314" s="70"/>
    </row>
    <row r="1315" spans="1:1">
      <c r="A1315" s="70"/>
    </row>
    <row r="1316" spans="1:1">
      <c r="A1316" s="70"/>
    </row>
    <row r="1317" spans="1:1">
      <c r="A1317" s="70"/>
    </row>
    <row r="1318" spans="1:1">
      <c r="A1318" s="70"/>
    </row>
    <row r="1319" spans="1:1">
      <c r="A1319" s="70"/>
    </row>
    <row r="1320" spans="1:1">
      <c r="A1320" s="70"/>
    </row>
    <row r="1321" spans="1:1">
      <c r="A1321" s="70"/>
    </row>
    <row r="1322" spans="1:1">
      <c r="A1322" s="70"/>
    </row>
    <row r="1323" spans="1:1">
      <c r="A1323" s="70"/>
    </row>
    <row r="1324" spans="1:1">
      <c r="A1324" s="70"/>
    </row>
    <row r="1325" spans="1:1">
      <c r="A1325" s="70"/>
    </row>
    <row r="1326" spans="1:1">
      <c r="A1326" s="70"/>
    </row>
    <row r="1327" spans="1:1">
      <c r="A1327" s="70"/>
    </row>
    <row r="1328" spans="1:1">
      <c r="A1328" s="70"/>
    </row>
    <row r="1329" spans="1:1">
      <c r="A1329" s="70"/>
    </row>
    <row r="1330" spans="1:1">
      <c r="A1330" s="70"/>
    </row>
    <row r="1331" spans="1:1">
      <c r="A1331" s="70"/>
    </row>
    <row r="1332" spans="1:1">
      <c r="A1332" s="70"/>
    </row>
    <row r="1333" spans="1:1">
      <c r="A1333" s="70"/>
    </row>
    <row r="1334" spans="1:1">
      <c r="A1334" s="70"/>
    </row>
    <row r="1335" spans="1:1">
      <c r="A1335" s="70"/>
    </row>
    <row r="1336" spans="1:1">
      <c r="A1336" s="70"/>
    </row>
    <row r="1337" spans="1:1">
      <c r="A1337" s="70"/>
    </row>
    <row r="1338" spans="1:1">
      <c r="A1338" s="70"/>
    </row>
    <row r="1339" spans="1:1">
      <c r="A1339" s="70"/>
    </row>
    <row r="1340" spans="1:1">
      <c r="A1340" s="70"/>
    </row>
    <row r="1341" spans="1:1">
      <c r="A1341" s="70"/>
    </row>
    <row r="1342" spans="1:1">
      <c r="A1342" s="70"/>
    </row>
    <row r="1343" spans="1:1">
      <c r="A1343" s="70"/>
    </row>
    <row r="1344" spans="1:1">
      <c r="A1344" s="70"/>
    </row>
    <row r="1345" spans="1:1">
      <c r="A1345" s="70"/>
    </row>
    <row r="1346" spans="1:1">
      <c r="A1346" s="70"/>
    </row>
    <row r="1347" spans="1:1">
      <c r="A1347" s="70"/>
    </row>
    <row r="1348" spans="1:1">
      <c r="A1348" s="70"/>
    </row>
    <row r="1349" spans="1:1">
      <c r="A1349" s="70"/>
    </row>
    <row r="1350" spans="1:1">
      <c r="A1350" s="70"/>
    </row>
    <row r="1351" spans="1:1">
      <c r="A1351" s="70"/>
    </row>
    <row r="1352" spans="1:1">
      <c r="A1352" s="70"/>
    </row>
    <row r="1353" spans="1:1">
      <c r="A1353" s="70"/>
    </row>
    <row r="1354" spans="1:1">
      <c r="A1354" s="70"/>
    </row>
    <row r="1355" spans="1:1">
      <c r="A1355" s="70"/>
    </row>
    <row r="1356" spans="1:1">
      <c r="A1356" s="70"/>
    </row>
    <row r="1357" spans="1:1">
      <c r="A1357" s="70"/>
    </row>
    <row r="1358" spans="1:1">
      <c r="A1358" s="70"/>
    </row>
    <row r="1359" spans="1:1">
      <c r="A1359" s="70"/>
    </row>
    <row r="1360" spans="1:1">
      <c r="A1360" s="70"/>
    </row>
    <row r="1361" spans="1:1">
      <c r="A1361" s="70"/>
    </row>
    <row r="1362" spans="1:1">
      <c r="A1362" s="70"/>
    </row>
    <row r="1363" spans="1:1">
      <c r="A1363" s="70"/>
    </row>
    <row r="1364" spans="1:1">
      <c r="A1364" s="70"/>
    </row>
    <row r="1365" spans="1:1">
      <c r="A1365" s="70"/>
    </row>
    <row r="1366" spans="1:1">
      <c r="A1366" s="70"/>
    </row>
    <row r="1367" spans="1:1">
      <c r="A1367" s="70"/>
    </row>
    <row r="1368" spans="1:1">
      <c r="A1368" s="70"/>
    </row>
    <row r="1369" spans="1:1">
      <c r="A1369" s="70"/>
    </row>
    <row r="1370" spans="1:1">
      <c r="A1370" s="70"/>
    </row>
    <row r="1371" spans="1:1">
      <c r="A1371" s="70"/>
    </row>
    <row r="1372" spans="1:1">
      <c r="A1372" s="70"/>
    </row>
    <row r="1373" spans="1:1">
      <c r="A1373" s="70"/>
    </row>
    <row r="1374" spans="1:1">
      <c r="A1374" s="70"/>
    </row>
    <row r="1375" spans="1:1">
      <c r="A1375" s="70"/>
    </row>
    <row r="1376" spans="1:1">
      <c r="A1376" s="70"/>
    </row>
    <row r="1377" spans="1:1">
      <c r="A1377" s="70"/>
    </row>
    <row r="1378" spans="1:1">
      <c r="A1378" s="70"/>
    </row>
    <row r="1379" spans="1:1">
      <c r="A1379" s="70"/>
    </row>
    <row r="1380" spans="1:1">
      <c r="A1380" s="70"/>
    </row>
    <row r="1381" spans="1:1">
      <c r="A1381" s="70"/>
    </row>
    <row r="1382" spans="1:1">
      <c r="A1382" s="70"/>
    </row>
    <row r="1383" spans="1:1">
      <c r="A1383" s="70"/>
    </row>
    <row r="1384" spans="1:1">
      <c r="A1384" s="70"/>
    </row>
    <row r="1385" spans="1:1">
      <c r="A1385" s="70"/>
    </row>
    <row r="1386" spans="1:1">
      <c r="A1386" s="70"/>
    </row>
    <row r="1387" spans="1:1">
      <c r="A1387" s="70"/>
    </row>
    <row r="1388" spans="1:1">
      <c r="A1388" s="70"/>
    </row>
    <row r="1389" spans="1:1">
      <c r="A1389" s="70"/>
    </row>
    <row r="1390" spans="1:1">
      <c r="A1390" s="70"/>
    </row>
    <row r="1391" spans="1:1">
      <c r="A1391" s="70"/>
    </row>
    <row r="1392" spans="1:1">
      <c r="A1392" s="70"/>
    </row>
    <row r="1393" spans="1:1">
      <c r="A1393" s="70"/>
    </row>
    <row r="1394" spans="1:1">
      <c r="A1394" s="70"/>
    </row>
    <row r="1395" spans="1:1">
      <c r="A1395" s="70"/>
    </row>
    <row r="1396" spans="1:1">
      <c r="A1396" s="70"/>
    </row>
    <row r="1397" spans="1:1">
      <c r="A1397" s="70"/>
    </row>
    <row r="1398" spans="1:1">
      <c r="A1398" s="70"/>
    </row>
    <row r="1399" spans="1:1">
      <c r="A1399" s="70"/>
    </row>
    <row r="1400" spans="1:1">
      <c r="A1400" s="70"/>
    </row>
    <row r="1401" spans="1:1">
      <c r="A1401" s="70"/>
    </row>
    <row r="1402" spans="1:1">
      <c r="A1402" s="70"/>
    </row>
    <row r="1403" spans="1:1">
      <c r="A1403" s="70"/>
    </row>
    <row r="1404" spans="1:1">
      <c r="A1404" s="70"/>
    </row>
    <row r="1405" spans="1:1">
      <c r="A1405" s="70"/>
    </row>
    <row r="1406" spans="1:1">
      <c r="A1406" s="70"/>
    </row>
    <row r="1407" spans="1:1">
      <c r="A1407" s="70"/>
    </row>
    <row r="1408" spans="1:1">
      <c r="A1408" s="70"/>
    </row>
    <row r="1409" spans="1:1">
      <c r="A1409" s="70"/>
    </row>
    <row r="1410" spans="1:1">
      <c r="A1410" s="70"/>
    </row>
    <row r="1411" spans="1:1">
      <c r="A1411" s="70"/>
    </row>
    <row r="1412" spans="1:1">
      <c r="A1412" s="70"/>
    </row>
    <row r="1413" spans="1:1">
      <c r="A1413" s="70"/>
    </row>
    <row r="1414" spans="1:1">
      <c r="A1414" s="70"/>
    </row>
    <row r="1415" spans="1:1">
      <c r="A1415" s="70"/>
    </row>
    <row r="1416" spans="1:1">
      <c r="A1416" s="70"/>
    </row>
    <row r="1417" spans="1:1">
      <c r="A1417" s="70"/>
    </row>
    <row r="1418" spans="1:1">
      <c r="A1418" s="70"/>
    </row>
    <row r="1419" spans="1:1">
      <c r="A1419" s="70"/>
    </row>
    <row r="1420" spans="1:1">
      <c r="A1420" s="70"/>
    </row>
    <row r="1421" spans="1:1">
      <c r="A1421" s="70"/>
    </row>
    <row r="1422" spans="1:1">
      <c r="A1422" s="70"/>
    </row>
    <row r="1423" spans="1:1">
      <c r="A1423" s="70"/>
    </row>
    <row r="1424" spans="1:1">
      <c r="A1424" s="70"/>
    </row>
    <row r="1425" spans="1:1">
      <c r="A1425" s="70"/>
    </row>
    <row r="1426" spans="1:1">
      <c r="A1426" s="70"/>
    </row>
    <row r="1427" spans="1:1">
      <c r="A1427" s="70"/>
    </row>
    <row r="1428" spans="1:1">
      <c r="A1428" s="70"/>
    </row>
    <row r="1429" spans="1:1">
      <c r="A1429" s="70"/>
    </row>
    <row r="1430" spans="1:1">
      <c r="A1430" s="70"/>
    </row>
    <row r="1431" spans="1:1">
      <c r="A1431" s="70"/>
    </row>
    <row r="1432" spans="1:1">
      <c r="A1432" s="70"/>
    </row>
    <row r="1433" spans="1:1">
      <c r="A1433" s="70"/>
    </row>
    <row r="1434" spans="1:1">
      <c r="A1434" s="70"/>
    </row>
    <row r="1435" spans="1:1">
      <c r="A1435" s="70"/>
    </row>
    <row r="1436" spans="1:1">
      <c r="A1436" s="70"/>
    </row>
    <row r="1437" spans="1:1">
      <c r="A1437" s="70"/>
    </row>
    <row r="1438" spans="1:1">
      <c r="A1438" s="70"/>
    </row>
    <row r="1439" spans="1:1">
      <c r="A1439" s="70"/>
    </row>
    <row r="1440" spans="1:1">
      <c r="A1440" s="70"/>
    </row>
    <row r="1441" spans="1:1">
      <c r="A1441" s="70"/>
    </row>
    <row r="1442" spans="1:1">
      <c r="A1442" s="70"/>
    </row>
    <row r="1443" spans="1:1">
      <c r="A1443" s="70"/>
    </row>
    <row r="1444" spans="1:1">
      <c r="A1444" s="70"/>
    </row>
    <row r="1445" spans="1:1">
      <c r="A1445" s="70"/>
    </row>
    <row r="1446" spans="1:1">
      <c r="A1446" s="70"/>
    </row>
    <row r="1447" spans="1:1">
      <c r="A1447" s="70"/>
    </row>
    <row r="1448" spans="1:1">
      <c r="A1448" s="70"/>
    </row>
    <row r="1449" spans="1:1">
      <c r="A1449" s="70"/>
    </row>
    <row r="1450" spans="1:1">
      <c r="A1450" s="70"/>
    </row>
    <row r="1451" spans="1:1">
      <c r="A1451" s="70"/>
    </row>
    <row r="1452" spans="1:1">
      <c r="A1452" s="70"/>
    </row>
    <row r="1453" spans="1:1">
      <c r="A1453" s="70"/>
    </row>
    <row r="1454" spans="1:1">
      <c r="A1454" s="70"/>
    </row>
    <row r="1455" spans="1:1">
      <c r="A1455" s="70"/>
    </row>
    <row r="1456" spans="1:1">
      <c r="A1456" s="70"/>
    </row>
    <row r="1457" spans="1:1">
      <c r="A1457" s="70"/>
    </row>
    <row r="1458" spans="1:1">
      <c r="A1458" s="70"/>
    </row>
    <row r="1459" spans="1:1">
      <c r="A1459" s="70"/>
    </row>
    <row r="1460" spans="1:1">
      <c r="A1460" s="70"/>
    </row>
    <row r="1461" spans="1:1">
      <c r="A1461" s="70"/>
    </row>
    <row r="1462" spans="1:1">
      <c r="A1462" s="70"/>
    </row>
    <row r="1463" spans="1:1">
      <c r="A1463" s="70"/>
    </row>
    <row r="1464" spans="1:1">
      <c r="A1464" s="70"/>
    </row>
    <row r="1465" spans="1:1">
      <c r="A1465" s="70"/>
    </row>
    <row r="1466" spans="1:1">
      <c r="A1466" s="70"/>
    </row>
    <row r="1467" spans="1:1">
      <c r="A1467" s="70"/>
    </row>
    <row r="1468" spans="1:1">
      <c r="A1468" s="70"/>
    </row>
    <row r="1469" spans="1:1">
      <c r="A1469" s="70"/>
    </row>
    <row r="1470" spans="1:1">
      <c r="A1470" s="70"/>
    </row>
    <row r="1471" spans="1:1">
      <c r="A1471" s="70"/>
    </row>
    <row r="1472" spans="1:1">
      <c r="A1472" s="70"/>
    </row>
    <row r="1473" spans="1:1">
      <c r="A1473" s="70"/>
    </row>
    <row r="1474" spans="1:1">
      <c r="A1474" s="70"/>
    </row>
    <row r="1475" spans="1:1">
      <c r="A1475" s="70"/>
    </row>
    <row r="1476" spans="1:1">
      <c r="A1476" s="70"/>
    </row>
    <row r="1477" spans="1:1">
      <c r="A1477" s="70"/>
    </row>
    <row r="1478" spans="1:1">
      <c r="A1478" s="70"/>
    </row>
    <row r="1479" spans="1:1">
      <c r="A1479" s="70"/>
    </row>
    <row r="1480" spans="1:1">
      <c r="A1480" s="70"/>
    </row>
    <row r="1481" spans="1:1">
      <c r="A1481" s="70"/>
    </row>
    <row r="1482" spans="1:1">
      <c r="A1482" s="70"/>
    </row>
    <row r="1483" spans="1:1">
      <c r="A1483" s="70"/>
    </row>
    <row r="1484" spans="1:1">
      <c r="A1484" s="70"/>
    </row>
    <row r="1485" spans="1:1">
      <c r="A1485" s="70"/>
    </row>
    <row r="1486" spans="1:1">
      <c r="A1486" s="70"/>
    </row>
    <row r="1487" spans="1:1">
      <c r="A1487" s="70"/>
    </row>
    <row r="1488" spans="1:1">
      <c r="A1488" s="70"/>
    </row>
    <row r="1489" spans="1:1">
      <c r="A1489" s="70"/>
    </row>
    <row r="1490" spans="1:1">
      <c r="A1490" s="70"/>
    </row>
    <row r="1491" spans="1:1">
      <c r="A1491" s="70"/>
    </row>
    <row r="1492" spans="1:1">
      <c r="A1492" s="70"/>
    </row>
    <row r="1493" spans="1:1">
      <c r="A1493" s="70"/>
    </row>
    <row r="1494" spans="1:1">
      <c r="A1494" s="70"/>
    </row>
    <row r="1495" spans="1:1">
      <c r="A1495" s="70"/>
    </row>
    <row r="1496" spans="1:1">
      <c r="A1496" s="70"/>
    </row>
    <row r="1497" spans="1:1">
      <c r="A1497" s="70"/>
    </row>
    <row r="1498" spans="1:1">
      <c r="A1498" s="70"/>
    </row>
    <row r="1499" spans="1:1">
      <c r="A1499" s="70"/>
    </row>
    <row r="1500" spans="1:1">
      <c r="A1500" s="70"/>
    </row>
    <row r="1501" spans="1:1">
      <c r="A1501" s="70"/>
    </row>
    <row r="1502" spans="1:1">
      <c r="A1502" s="70"/>
    </row>
  </sheetData>
  <sheetProtection algorithmName="SHA-512" hashValue="plrUCPukpAdzavBSo4qFr76V6gnE6URtncZnu1QKpCMagrjT7VJIk0bANgHCbqkb1LskxJA3qlOUKCSZ9ZsoDw==" saltValue="Qh+BOvULNHbggpz/uzPFXg==" spinCount="100000" sheet="1" objects="1" scenarios="1"/>
  <mergeCells count="12">
    <mergeCell ref="AC14:AM19"/>
    <mergeCell ref="AC21:AM21"/>
    <mergeCell ref="A1:AM1"/>
    <mergeCell ref="AC2:AI2"/>
    <mergeCell ref="AJ2:AK2"/>
    <mergeCell ref="S8:AA11"/>
    <mergeCell ref="A10:A12"/>
    <mergeCell ref="B10:B11"/>
    <mergeCell ref="C10:C11"/>
    <mergeCell ref="D10:D11"/>
    <mergeCell ref="O10:O11"/>
    <mergeCell ref="P10:P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AN886"/>
  <sheetViews>
    <sheetView zoomScaleNormal="100" workbookViewId="0">
      <pane ySplit="12" topLeftCell="A253" activePane="bottomLeft" state="frozen"/>
      <selection activeCell="AF36" sqref="AF36"/>
      <selection pane="bottomLeft" activeCell="O39" sqref="O39:O42"/>
    </sheetView>
  </sheetViews>
  <sheetFormatPr defaultColWidth="8.85546875" defaultRowHeight="15"/>
  <cols>
    <col min="1" max="1" width="19.28515625" style="34" customWidth="1"/>
    <col min="2" max="3" width="15.42578125" style="34" customWidth="1"/>
    <col min="4" max="4" width="17.85546875" style="34" customWidth="1"/>
    <col min="5" max="5" width="13.28515625" style="34" hidden="1" customWidth="1"/>
    <col min="6" max="6" width="11.28515625" style="34" hidden="1" customWidth="1"/>
    <col min="7" max="7" width="11.140625" style="34" hidden="1" customWidth="1"/>
    <col min="8" max="12" width="9.140625" style="34" hidden="1" customWidth="1"/>
    <col min="13" max="13" width="12.85546875" style="34" hidden="1" customWidth="1"/>
    <col min="14" max="14" width="9.140625" style="34" hidden="1" customWidth="1"/>
    <col min="15" max="15" width="12.85546875" style="34" customWidth="1"/>
    <col min="16" max="16" width="21.5703125" style="34" customWidth="1"/>
    <col min="17" max="17" width="9.140625" style="34" hidden="1" customWidth="1"/>
    <col min="18" max="20" width="9.140625" hidden="1" customWidth="1"/>
    <col min="21" max="21" width="10.28515625" hidden="1" customWidth="1"/>
    <col min="22" max="23" width="12.5703125" hidden="1" customWidth="1"/>
    <col min="24" max="24" width="15.5703125" hidden="1" customWidth="1"/>
    <col min="25" max="25" width="11.140625" hidden="1" customWidth="1"/>
    <col min="26" max="27" width="9.140625" hidden="1" customWidth="1"/>
    <col min="28" max="28" width="3.42578125" customWidth="1"/>
    <col min="29" max="29" width="9.140625" customWidth="1"/>
    <col min="30" max="30" width="4.140625" customWidth="1"/>
    <col min="32" max="32" width="4.7109375" customWidth="1"/>
    <col min="33" max="33" width="13.5703125" customWidth="1"/>
    <col min="34" max="34" width="5.5703125" customWidth="1"/>
    <col min="35" max="35" width="8.42578125" customWidth="1"/>
    <col min="36" max="36" width="5.140625" customWidth="1"/>
    <col min="38" max="38" width="5" customWidth="1"/>
    <col min="40" max="40" width="7.7109375" customWidth="1"/>
  </cols>
  <sheetData>
    <row r="1" spans="1:40" ht="45" customHeight="1" thickBot="1">
      <c r="A1" s="194" t="s">
        <v>81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40" ht="15.75" thickBot="1">
      <c r="A2" s="33" t="s">
        <v>82</v>
      </c>
      <c r="AC2" s="195" t="s">
        <v>83</v>
      </c>
      <c r="AD2" s="196"/>
      <c r="AE2" s="196"/>
      <c r="AF2" s="196"/>
      <c r="AG2" s="196"/>
      <c r="AH2" s="196"/>
      <c r="AI2" s="197"/>
      <c r="AJ2" s="198">
        <v>31</v>
      </c>
      <c r="AK2" s="199"/>
      <c r="AL2" s="34"/>
      <c r="AM2" s="34"/>
    </row>
    <row r="3" spans="1:40" hidden="1">
      <c r="A3" s="74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Q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40" ht="15" hidden="1" customHeight="1">
      <c r="A4" s="74" t="s">
        <v>56</v>
      </c>
      <c r="B4" s="38">
        <v>0</v>
      </c>
      <c r="C4" s="38">
        <v>9</v>
      </c>
      <c r="D4" s="38">
        <v>11</v>
      </c>
      <c r="E4" s="38">
        <v>13</v>
      </c>
      <c r="F4" s="38">
        <v>15</v>
      </c>
      <c r="P4"/>
      <c r="Q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40" ht="15" hidden="1" customHeight="1">
      <c r="A5" s="74" t="s">
        <v>57</v>
      </c>
      <c r="B5" s="38">
        <v>9</v>
      </c>
      <c r="C5" s="38">
        <v>11</v>
      </c>
      <c r="D5" s="38">
        <v>13</v>
      </c>
      <c r="E5" s="38">
        <v>15</v>
      </c>
      <c r="F5" s="38">
        <v>50</v>
      </c>
      <c r="P5"/>
      <c r="Q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40" ht="15" hidden="1" customHeight="1">
      <c r="A6" s="74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Q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40" ht="15" hidden="1" customHeight="1">
      <c r="A7" s="74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Q7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40" ht="15" customHeight="1">
      <c r="A8" s="33" t="s">
        <v>84</v>
      </c>
      <c r="R8" s="40"/>
      <c r="S8" s="200" t="s">
        <v>61</v>
      </c>
      <c r="T8" s="200"/>
      <c r="U8" s="200"/>
      <c r="V8" s="200"/>
      <c r="W8" s="200"/>
      <c r="X8" s="200"/>
      <c r="Y8" s="200"/>
      <c r="Z8" s="200"/>
      <c r="AA8" s="200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ht="15" customHeight="1" thickBot="1">
      <c r="R9" s="40"/>
      <c r="S9" s="200"/>
      <c r="T9" s="200"/>
      <c r="U9" s="200"/>
      <c r="V9" s="200"/>
      <c r="W9" s="200"/>
      <c r="X9" s="200"/>
      <c r="Y9" s="200"/>
      <c r="Z9" s="200"/>
      <c r="AA9" s="200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ht="15" customHeight="1" thickBot="1">
      <c r="A10" s="201" t="s">
        <v>62</v>
      </c>
      <c r="B10" s="203" t="s">
        <v>63</v>
      </c>
      <c r="C10" s="205" t="s">
        <v>64</v>
      </c>
      <c r="D10" s="203" t="s">
        <v>65</v>
      </c>
      <c r="O10" s="207" t="s">
        <v>66</v>
      </c>
      <c r="P10" s="207" t="s">
        <v>85</v>
      </c>
      <c r="R10" s="40"/>
      <c r="S10" s="200"/>
      <c r="T10" s="200"/>
      <c r="U10" s="200"/>
      <c r="V10" s="200"/>
      <c r="W10" s="200"/>
      <c r="X10" s="200"/>
      <c r="Y10" s="200"/>
      <c r="Z10" s="200"/>
      <c r="AA10" s="200"/>
      <c r="AB10" s="34"/>
      <c r="AC10" s="41" t="s">
        <v>51</v>
      </c>
      <c r="AD10" s="42"/>
      <c r="AE10" s="41" t="s">
        <v>52</v>
      </c>
      <c r="AF10" s="42"/>
      <c r="AG10" s="41" t="s">
        <v>53</v>
      </c>
      <c r="AH10" s="42"/>
      <c r="AI10" s="41" t="s">
        <v>54</v>
      </c>
      <c r="AJ10" s="42"/>
      <c r="AK10" s="41" t="s">
        <v>55</v>
      </c>
      <c r="AL10" s="42"/>
      <c r="AM10" s="34"/>
    </row>
    <row r="11" spans="1:40" ht="15.75" thickBot="1">
      <c r="A11" s="202"/>
      <c r="B11" s="204"/>
      <c r="C11" s="206"/>
      <c r="D11" s="204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208"/>
      <c r="P11" s="209"/>
      <c r="R11" s="40"/>
      <c r="S11" s="200"/>
      <c r="T11" s="200"/>
      <c r="U11" s="200"/>
      <c r="V11" s="200"/>
      <c r="W11" s="200"/>
      <c r="X11" s="200"/>
      <c r="Y11" s="200"/>
      <c r="Z11" s="200"/>
      <c r="AA11" s="200"/>
      <c r="AB11" s="34"/>
      <c r="AC11" s="43">
        <f>S46/AJ2</f>
        <v>1</v>
      </c>
      <c r="AD11" s="42"/>
      <c r="AE11" s="43">
        <f>U46/AJ2</f>
        <v>0</v>
      </c>
      <c r="AF11" s="42"/>
      <c r="AG11" s="43">
        <f>W46/AJ2</f>
        <v>0</v>
      </c>
      <c r="AH11" s="42"/>
      <c r="AI11" s="43">
        <f>Y46/AJ2</f>
        <v>0</v>
      </c>
      <c r="AJ11" s="42"/>
      <c r="AK11" s="43">
        <f>AA46/AJ2</f>
        <v>0</v>
      </c>
      <c r="AL11" s="42"/>
      <c r="AM11" s="34"/>
      <c r="AN11" s="34"/>
    </row>
    <row r="12" spans="1:40" ht="15.75" thickBot="1">
      <c r="A12" s="211"/>
      <c r="B12" s="45" t="s">
        <v>20</v>
      </c>
      <c r="C12" s="75" t="s">
        <v>20</v>
      </c>
      <c r="D12" s="44" t="s">
        <v>20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6" t="s">
        <v>86</v>
      </c>
      <c r="P12" s="210"/>
      <c r="R12" s="37" t="s">
        <v>73</v>
      </c>
      <c r="S12" s="37" t="s">
        <v>51</v>
      </c>
      <c r="T12" s="37" t="s">
        <v>74</v>
      </c>
      <c r="U12" s="37" t="s">
        <v>68</v>
      </c>
      <c r="V12" s="37" t="s">
        <v>75</v>
      </c>
      <c r="W12" s="37" t="s">
        <v>69</v>
      </c>
      <c r="X12" s="37" t="s">
        <v>76</v>
      </c>
      <c r="Y12" s="37" t="s">
        <v>70</v>
      </c>
      <c r="Z12" s="37" t="s">
        <v>77</v>
      </c>
      <c r="AA12" s="37" t="s">
        <v>78</v>
      </c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ht="15.75" thickBot="1">
      <c r="A13" s="76">
        <f>'CALC. O3'!A13</f>
        <v>44105</v>
      </c>
      <c r="B13" s="56">
        <f>Parâmetros!E2</f>
        <v>0.2</v>
      </c>
      <c r="C13" s="49">
        <f t="shared" ref="C13:C29" si="0">AVERAGE(B13:B20)</f>
        <v>0.255</v>
      </c>
      <c r="D13" s="50">
        <f>MAX(C13:C29)</f>
        <v>0.29875000000000002</v>
      </c>
      <c r="E13" s="51">
        <f>(((D13-$B$4)/($B$5-$B$4))*($B$7-$B$6))+$B$6</f>
        <v>1.3277777777777777</v>
      </c>
      <c r="F13" s="42" t="str">
        <f>IF(AND(E13&lt;=40,E13&gt;=0),"1","0")</f>
        <v>1</v>
      </c>
      <c r="G13" s="51">
        <f t="shared" ref="G13:G43" si="1">(((D13-$C$4)/($C$5-$C$4))*($C$7-$C$6))+$C$6</f>
        <v>-128.674375</v>
      </c>
      <c r="H13" s="42" t="str">
        <f>IF(AND(G13&lt;=80,G13&gt;41),"1","0")</f>
        <v>0</v>
      </c>
      <c r="I13" s="51">
        <f t="shared" ref="I13:I43" si="2">(((D13-$D$4)/($D$5-$D$4))*($D$7-$D$6))+$D$6</f>
        <v>-127.674375</v>
      </c>
      <c r="J13" s="42" t="str">
        <f>IF(AND(I13&lt;=120,I13&gt;81),"1","0")</f>
        <v>0</v>
      </c>
      <c r="K13" s="51">
        <f t="shared" ref="K13:K43" si="3">(((D13-$E$4)/($E$5-$E$4))*($E$7-$E$6))+$E$6</f>
        <v>-380.69937499999997</v>
      </c>
      <c r="L13" s="42" t="str">
        <f>IF(AND(K13&lt;=200,K13&gt;121),"1","0")</f>
        <v>0</v>
      </c>
      <c r="M13" s="51">
        <f t="shared" ref="M13:M43" si="4">(((D13-$F$4)/($F$5-$F$4))*($F$7-$F$6))+$F$6</f>
        <v>117.83292857142857</v>
      </c>
      <c r="N13" s="42" t="str">
        <f>IF(AND(M13&lt;4999,M13&gt;201),"1","0")</f>
        <v>0</v>
      </c>
      <c r="O13" s="52">
        <f t="shared" ref="O13:O43" si="5">(E13*F13)+(G13*H13)+(I13*J13)+(K13*L13)+(M13*N13)</f>
        <v>1.3277777777777777</v>
      </c>
      <c r="P13" s="46">
        <v>9</v>
      </c>
      <c r="R13" s="53" t="str">
        <f>IF(AND(O13&lt;40.5,O13&gt;=0),"1","0")</f>
        <v>1</v>
      </c>
      <c r="S13" s="53">
        <f t="shared" ref="S13:S43" si="6">R13*1</f>
        <v>1</v>
      </c>
      <c r="T13" s="53" t="str">
        <f>IF(AND(O13&lt;80.5,O13&gt;=40.5),"1","0")</f>
        <v>0</v>
      </c>
      <c r="U13" s="53">
        <f t="shared" ref="U13:U43" si="7">T13*1</f>
        <v>0</v>
      </c>
      <c r="V13" s="53" t="str">
        <f>IF(AND(O13&lt;120.5,O13&gt;=80.5),"1","0")</f>
        <v>0</v>
      </c>
      <c r="W13" s="53">
        <f t="shared" ref="W13:W43" si="8">V13*1</f>
        <v>0</v>
      </c>
      <c r="X13" s="53" t="str">
        <f>IF(AND(O13&lt;200.5,O13&gt;=120.5),"1","0")</f>
        <v>0</v>
      </c>
      <c r="Y13" s="53">
        <f t="shared" ref="Y13:Y43" si="9">X13*1</f>
        <v>0</v>
      </c>
      <c r="Z13" s="53" t="str">
        <f>IF(AND(O13&lt;999,O13&gt;=200.5),"1","0")</f>
        <v>0</v>
      </c>
      <c r="AA13" s="53">
        <f t="shared" ref="AA13:AA43" si="10">Z13*1</f>
        <v>0</v>
      </c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>
      <c r="A14" s="77">
        <f>'CALC. O3'!A14</f>
        <v>44106</v>
      </c>
      <c r="B14" s="56">
        <f>Parâmetros!E3</f>
        <v>0.23</v>
      </c>
      <c r="C14" s="56">
        <f t="shared" si="0"/>
        <v>0.26624999999999999</v>
      </c>
      <c r="D14" s="57">
        <f>MAX(C30:C46)</f>
        <v>0.46375</v>
      </c>
      <c r="E14" s="51">
        <f t="shared" ref="E14:E43" si="11">(((D14-$B$4)/($B$5-$B$4))*($B$7-$B$6))+$B$6</f>
        <v>2.0611111111111109</v>
      </c>
      <c r="F14" s="42" t="str">
        <f t="shared" ref="F14:F43" si="12">IF(AND(E14&lt;=40,E14&gt;=0),"1","0")</f>
        <v>1</v>
      </c>
      <c r="G14" s="51">
        <f t="shared" si="1"/>
        <v>-125.45687500000003</v>
      </c>
      <c r="H14" s="42" t="str">
        <f t="shared" ref="H14:H43" si="13">IF(AND(G14&lt;=80,G14&gt;41),"1","0")</f>
        <v>0</v>
      </c>
      <c r="I14" s="51">
        <f t="shared" si="2"/>
        <v>-124.45687500000003</v>
      </c>
      <c r="J14" s="42" t="str">
        <f t="shared" ref="J14:J43" si="14">IF(AND(I14&lt;=120,I14&gt;81),"1","0")</f>
        <v>0</v>
      </c>
      <c r="K14" s="51">
        <f t="shared" si="3"/>
        <v>-374.18187500000005</v>
      </c>
      <c r="L14" s="42" t="str">
        <f t="shared" ref="L14:L43" si="15">IF(AND(K14&lt;=200,K14&gt;121),"1","0")</f>
        <v>0</v>
      </c>
      <c r="M14" s="51">
        <f t="shared" si="4"/>
        <v>118.76635714285713</v>
      </c>
      <c r="N14" s="42" t="str">
        <f t="shared" ref="N14:N43" si="16">IF(AND(M14&lt;4999,M14&gt;201),"1","0")</f>
        <v>0</v>
      </c>
      <c r="O14" s="58">
        <f t="shared" si="5"/>
        <v>2.0611111111111109</v>
      </c>
      <c r="P14" s="59">
        <v>9</v>
      </c>
      <c r="R14" s="53" t="str">
        <f t="shared" ref="R14:R43" si="17">IF(AND(O14&lt;40.5,O14&gt;=0),"1","0")</f>
        <v>1</v>
      </c>
      <c r="S14" s="53">
        <f t="shared" si="6"/>
        <v>1</v>
      </c>
      <c r="T14" s="53" t="str">
        <f t="shared" ref="T14:T43" si="18">IF(AND(O14&lt;80.5,O14&gt;=40.5),"1","0")</f>
        <v>0</v>
      </c>
      <c r="U14" s="53">
        <f t="shared" si="7"/>
        <v>0</v>
      </c>
      <c r="V14" s="53" t="str">
        <f t="shared" ref="V14:V43" si="19">IF(AND(O14&lt;120.5,O14&gt;=80.5),"1","0")</f>
        <v>0</v>
      </c>
      <c r="W14" s="53">
        <f t="shared" si="8"/>
        <v>0</v>
      </c>
      <c r="X14" s="53" t="str">
        <f t="shared" ref="X14:X43" si="20">IF(AND(O14&lt;200.5,O14&gt;=120.5),"1","0")</f>
        <v>0</v>
      </c>
      <c r="Y14" s="53">
        <f t="shared" si="9"/>
        <v>0</v>
      </c>
      <c r="Z14" s="53" t="str">
        <f t="shared" ref="Z14:Z43" si="21">IF(AND(O14&lt;999,O14&gt;=200.5),"1","0")</f>
        <v>0</v>
      </c>
      <c r="AA14" s="53">
        <f t="shared" si="10"/>
        <v>0</v>
      </c>
      <c r="AB14" s="34"/>
      <c r="AC14" s="182" t="s">
        <v>87</v>
      </c>
      <c r="AD14" s="183"/>
      <c r="AE14" s="183"/>
      <c r="AF14" s="183"/>
      <c r="AG14" s="183"/>
      <c r="AH14" s="183"/>
      <c r="AI14" s="183"/>
      <c r="AJ14" s="183"/>
      <c r="AK14" s="183"/>
      <c r="AL14" s="183"/>
      <c r="AM14" s="184"/>
      <c r="AN14" s="34"/>
    </row>
    <row r="15" spans="1:40">
      <c r="A15" s="77">
        <f>'CALC. O3'!A15</f>
        <v>44107</v>
      </c>
      <c r="B15" s="56">
        <f>Parâmetros!E4</f>
        <v>0.23</v>
      </c>
      <c r="C15" s="56">
        <f t="shared" si="0"/>
        <v>0.27124999999999999</v>
      </c>
      <c r="D15" s="57">
        <f t="shared" ref="D15" si="22">MAX(C47:C63)</f>
        <v>0.27375000000000005</v>
      </c>
      <c r="E15" s="51">
        <f t="shared" si="11"/>
        <v>1.2166666666666668</v>
      </c>
      <c r="F15" s="42" t="str">
        <f t="shared" si="12"/>
        <v>1</v>
      </c>
      <c r="G15" s="51">
        <f t="shared" si="1"/>
        <v>-129.16187500000001</v>
      </c>
      <c r="H15" s="42" t="str">
        <f t="shared" si="13"/>
        <v>0</v>
      </c>
      <c r="I15" s="51">
        <f t="shared" si="2"/>
        <v>-128.16187500000001</v>
      </c>
      <c r="J15" s="42" t="str">
        <f t="shared" si="14"/>
        <v>0</v>
      </c>
      <c r="K15" s="51">
        <f t="shared" si="3"/>
        <v>-381.68687499999999</v>
      </c>
      <c r="L15" s="42" t="str">
        <f t="shared" si="15"/>
        <v>0</v>
      </c>
      <c r="M15" s="51">
        <f t="shared" si="4"/>
        <v>117.69149999999999</v>
      </c>
      <c r="N15" s="42" t="str">
        <f t="shared" si="16"/>
        <v>0</v>
      </c>
      <c r="O15" s="58">
        <f t="shared" si="5"/>
        <v>1.2166666666666668</v>
      </c>
      <c r="P15" s="59">
        <v>9</v>
      </c>
      <c r="R15" s="53" t="str">
        <f t="shared" si="17"/>
        <v>1</v>
      </c>
      <c r="S15" s="53">
        <f t="shared" si="6"/>
        <v>1</v>
      </c>
      <c r="T15" s="53" t="str">
        <f t="shared" si="18"/>
        <v>0</v>
      </c>
      <c r="U15" s="53">
        <f t="shared" si="7"/>
        <v>0</v>
      </c>
      <c r="V15" s="53" t="str">
        <f t="shared" si="19"/>
        <v>0</v>
      </c>
      <c r="W15" s="53">
        <f t="shared" si="8"/>
        <v>0</v>
      </c>
      <c r="X15" s="53" t="str">
        <f t="shared" si="20"/>
        <v>0</v>
      </c>
      <c r="Y15" s="53">
        <f t="shared" si="9"/>
        <v>0</v>
      </c>
      <c r="Z15" s="53" t="str">
        <f t="shared" si="21"/>
        <v>0</v>
      </c>
      <c r="AA15" s="53">
        <f t="shared" si="10"/>
        <v>0</v>
      </c>
      <c r="AB15" s="34"/>
      <c r="AC15" s="185"/>
      <c r="AD15" s="186"/>
      <c r="AE15" s="186"/>
      <c r="AF15" s="186"/>
      <c r="AG15" s="186"/>
      <c r="AH15" s="186"/>
      <c r="AI15" s="186"/>
      <c r="AJ15" s="186"/>
      <c r="AK15" s="186"/>
      <c r="AL15" s="186"/>
      <c r="AM15" s="187"/>
      <c r="AN15" s="34"/>
    </row>
    <row r="16" spans="1:40">
      <c r="A16" s="77">
        <f>'CALC. O3'!A16</f>
        <v>44108</v>
      </c>
      <c r="B16" s="56">
        <f>Parâmetros!E5</f>
        <v>0.24</v>
      </c>
      <c r="C16" s="56">
        <f t="shared" si="0"/>
        <v>0.27750000000000002</v>
      </c>
      <c r="D16" s="57">
        <f t="shared" ref="D16" si="23">MAX(C64:C80)</f>
        <v>0.34499999999999997</v>
      </c>
      <c r="E16" s="51">
        <f t="shared" si="11"/>
        <v>1.5333333333333332</v>
      </c>
      <c r="F16" s="42" t="str">
        <f t="shared" si="12"/>
        <v>1</v>
      </c>
      <c r="G16" s="51">
        <f t="shared" si="1"/>
        <v>-127.77249999999998</v>
      </c>
      <c r="H16" s="42" t="str">
        <f t="shared" si="13"/>
        <v>0</v>
      </c>
      <c r="I16" s="51">
        <f t="shared" si="2"/>
        <v>-126.77249999999998</v>
      </c>
      <c r="J16" s="42" t="str">
        <f t="shared" si="14"/>
        <v>0</v>
      </c>
      <c r="K16" s="51">
        <f t="shared" si="3"/>
        <v>-378.8725</v>
      </c>
      <c r="L16" s="42" t="str">
        <f t="shared" si="15"/>
        <v>0</v>
      </c>
      <c r="M16" s="51">
        <f t="shared" si="4"/>
        <v>118.09457142857143</v>
      </c>
      <c r="N16" s="42" t="str">
        <f t="shared" si="16"/>
        <v>0</v>
      </c>
      <c r="O16" s="58">
        <f t="shared" si="5"/>
        <v>1.5333333333333332</v>
      </c>
      <c r="P16" s="59">
        <v>9</v>
      </c>
      <c r="R16" s="53" t="str">
        <f t="shared" si="17"/>
        <v>1</v>
      </c>
      <c r="S16" s="53">
        <f t="shared" si="6"/>
        <v>1</v>
      </c>
      <c r="T16" s="53" t="str">
        <f t="shared" si="18"/>
        <v>0</v>
      </c>
      <c r="U16" s="53">
        <f t="shared" si="7"/>
        <v>0</v>
      </c>
      <c r="V16" s="53" t="str">
        <f t="shared" si="19"/>
        <v>0</v>
      </c>
      <c r="W16" s="53">
        <f t="shared" si="8"/>
        <v>0</v>
      </c>
      <c r="X16" s="53" t="str">
        <f t="shared" si="20"/>
        <v>0</v>
      </c>
      <c r="Y16" s="53">
        <f t="shared" si="9"/>
        <v>0</v>
      </c>
      <c r="Z16" s="53" t="str">
        <f t="shared" si="21"/>
        <v>0</v>
      </c>
      <c r="AA16" s="53">
        <f t="shared" si="10"/>
        <v>0</v>
      </c>
      <c r="AB16" s="34"/>
      <c r="AC16" s="185"/>
      <c r="AD16" s="186"/>
      <c r="AE16" s="186"/>
      <c r="AF16" s="186"/>
      <c r="AG16" s="186"/>
      <c r="AH16" s="186"/>
      <c r="AI16" s="186"/>
      <c r="AJ16" s="186"/>
      <c r="AK16" s="186"/>
      <c r="AL16" s="186"/>
      <c r="AM16" s="187"/>
      <c r="AN16" s="34"/>
    </row>
    <row r="17" spans="1:40">
      <c r="A17" s="77">
        <f>'CALC. O3'!A17</f>
        <v>44109</v>
      </c>
      <c r="B17" s="56">
        <f>Parâmetros!E6</f>
        <v>0.25</v>
      </c>
      <c r="C17" s="56">
        <f t="shared" si="0"/>
        <v>0.28125</v>
      </c>
      <c r="D17" s="57">
        <f t="shared" ref="D17" si="24">MAX(C81:C97)</f>
        <v>0.28999999999999998</v>
      </c>
      <c r="E17" s="51">
        <f t="shared" si="11"/>
        <v>1.2888888888888888</v>
      </c>
      <c r="F17" s="42" t="str">
        <f t="shared" si="12"/>
        <v>1</v>
      </c>
      <c r="G17" s="51">
        <f t="shared" si="1"/>
        <v>-128.84500000000003</v>
      </c>
      <c r="H17" s="42" t="str">
        <f t="shared" si="13"/>
        <v>0</v>
      </c>
      <c r="I17" s="51">
        <f t="shared" si="2"/>
        <v>-127.84500000000003</v>
      </c>
      <c r="J17" s="42" t="str">
        <f t="shared" si="14"/>
        <v>0</v>
      </c>
      <c r="K17" s="51">
        <f t="shared" si="3"/>
        <v>-381.04500000000002</v>
      </c>
      <c r="L17" s="42" t="str">
        <f t="shared" si="15"/>
        <v>0</v>
      </c>
      <c r="M17" s="51">
        <f t="shared" si="4"/>
        <v>117.78342857142856</v>
      </c>
      <c r="N17" s="42" t="str">
        <f t="shared" si="16"/>
        <v>0</v>
      </c>
      <c r="O17" s="58">
        <f t="shared" si="5"/>
        <v>1.2888888888888888</v>
      </c>
      <c r="P17" s="59">
        <v>9</v>
      </c>
      <c r="R17" s="53" t="str">
        <f t="shared" si="17"/>
        <v>1</v>
      </c>
      <c r="S17" s="53">
        <f t="shared" si="6"/>
        <v>1</v>
      </c>
      <c r="T17" s="53" t="str">
        <f t="shared" si="18"/>
        <v>0</v>
      </c>
      <c r="U17" s="53">
        <f t="shared" si="7"/>
        <v>0</v>
      </c>
      <c r="V17" s="53" t="str">
        <f t="shared" si="19"/>
        <v>0</v>
      </c>
      <c r="W17" s="53">
        <f t="shared" si="8"/>
        <v>0</v>
      </c>
      <c r="X17" s="53" t="str">
        <f t="shared" si="20"/>
        <v>0</v>
      </c>
      <c r="Y17" s="53">
        <f t="shared" si="9"/>
        <v>0</v>
      </c>
      <c r="Z17" s="53" t="str">
        <f t="shared" si="21"/>
        <v>0</v>
      </c>
      <c r="AA17" s="53">
        <f t="shared" si="10"/>
        <v>0</v>
      </c>
      <c r="AB17" s="34"/>
      <c r="AC17" s="185"/>
      <c r="AD17" s="186"/>
      <c r="AE17" s="186"/>
      <c r="AF17" s="186"/>
      <c r="AG17" s="186"/>
      <c r="AH17" s="186"/>
      <c r="AI17" s="186"/>
      <c r="AJ17" s="186"/>
      <c r="AK17" s="186"/>
      <c r="AL17" s="186"/>
      <c r="AM17" s="187"/>
      <c r="AN17" s="34"/>
    </row>
    <row r="18" spans="1:40">
      <c r="A18" s="77">
        <f>'CALC. O3'!A18</f>
        <v>44110</v>
      </c>
      <c r="B18" s="56">
        <f>Parâmetros!E7</f>
        <v>0.26</v>
      </c>
      <c r="C18" s="56">
        <f t="shared" si="0"/>
        <v>0.28625</v>
      </c>
      <c r="D18" s="57">
        <f t="shared" ref="D18" si="25">MAX(C98:C114)</f>
        <v>0.36625000000000002</v>
      </c>
      <c r="E18" s="51">
        <f t="shared" si="11"/>
        <v>1.627777777777778</v>
      </c>
      <c r="F18" s="42" t="str">
        <f t="shared" si="12"/>
        <v>1</v>
      </c>
      <c r="G18" s="51">
        <f t="shared" si="1"/>
        <v>-127.35812499999997</v>
      </c>
      <c r="H18" s="42" t="str">
        <f t="shared" si="13"/>
        <v>0</v>
      </c>
      <c r="I18" s="51">
        <f t="shared" si="2"/>
        <v>-126.35812499999997</v>
      </c>
      <c r="J18" s="42" t="str">
        <f t="shared" si="14"/>
        <v>0</v>
      </c>
      <c r="K18" s="51">
        <f t="shared" si="3"/>
        <v>-378.03312499999998</v>
      </c>
      <c r="L18" s="42" t="str">
        <f t="shared" si="15"/>
        <v>0</v>
      </c>
      <c r="M18" s="51">
        <f t="shared" si="4"/>
        <v>118.21478571428571</v>
      </c>
      <c r="N18" s="42" t="str">
        <f t="shared" si="16"/>
        <v>0</v>
      </c>
      <c r="O18" s="58">
        <f t="shared" si="5"/>
        <v>1.627777777777778</v>
      </c>
      <c r="P18" s="59">
        <v>9</v>
      </c>
      <c r="R18" s="53" t="str">
        <f t="shared" si="17"/>
        <v>1</v>
      </c>
      <c r="S18" s="53">
        <f t="shared" si="6"/>
        <v>1</v>
      </c>
      <c r="T18" s="53" t="str">
        <f t="shared" si="18"/>
        <v>0</v>
      </c>
      <c r="U18" s="53">
        <f t="shared" si="7"/>
        <v>0</v>
      </c>
      <c r="V18" s="53" t="str">
        <f t="shared" si="19"/>
        <v>0</v>
      </c>
      <c r="W18" s="53">
        <f t="shared" si="8"/>
        <v>0</v>
      </c>
      <c r="X18" s="53" t="str">
        <f t="shared" si="20"/>
        <v>0</v>
      </c>
      <c r="Y18" s="53">
        <f t="shared" si="9"/>
        <v>0</v>
      </c>
      <c r="Z18" s="53" t="str">
        <f t="shared" si="21"/>
        <v>0</v>
      </c>
      <c r="AA18" s="53">
        <f t="shared" si="10"/>
        <v>0</v>
      </c>
      <c r="AB18" s="34"/>
      <c r="AC18" s="185"/>
      <c r="AD18" s="186"/>
      <c r="AE18" s="186"/>
      <c r="AF18" s="186"/>
      <c r="AG18" s="186"/>
      <c r="AH18" s="186"/>
      <c r="AI18" s="186"/>
      <c r="AJ18" s="186"/>
      <c r="AK18" s="186"/>
      <c r="AL18" s="186"/>
      <c r="AM18" s="187"/>
      <c r="AN18" s="34"/>
    </row>
    <row r="19" spans="1:40" ht="15.75" thickBot="1">
      <c r="A19" s="77">
        <f>'CALC. O3'!A19</f>
        <v>44111</v>
      </c>
      <c r="B19" s="56">
        <f>Parâmetros!E8</f>
        <v>0.32</v>
      </c>
      <c r="C19" s="56">
        <f t="shared" si="0"/>
        <v>0.29249999999999998</v>
      </c>
      <c r="D19" s="57">
        <f t="shared" ref="D19" si="26">MAX(C115:C131)</f>
        <v>0.34625</v>
      </c>
      <c r="E19" s="51">
        <f t="shared" si="11"/>
        <v>1.5388888888888888</v>
      </c>
      <c r="F19" s="42" t="str">
        <f t="shared" si="12"/>
        <v>1</v>
      </c>
      <c r="G19" s="51">
        <f t="shared" si="1"/>
        <v>-127.74812500000002</v>
      </c>
      <c r="H19" s="42" t="str">
        <f t="shared" si="13"/>
        <v>0</v>
      </c>
      <c r="I19" s="51">
        <f t="shared" si="2"/>
        <v>-126.74812500000002</v>
      </c>
      <c r="J19" s="42" t="str">
        <f t="shared" si="14"/>
        <v>0</v>
      </c>
      <c r="K19" s="51">
        <f t="shared" si="3"/>
        <v>-378.823125</v>
      </c>
      <c r="L19" s="42" t="str">
        <f t="shared" si="15"/>
        <v>0</v>
      </c>
      <c r="M19" s="51">
        <f t="shared" si="4"/>
        <v>118.10164285714285</v>
      </c>
      <c r="N19" s="42" t="str">
        <f t="shared" si="16"/>
        <v>0</v>
      </c>
      <c r="O19" s="58">
        <f t="shared" si="5"/>
        <v>1.5388888888888888</v>
      </c>
      <c r="P19" s="59">
        <v>9</v>
      </c>
      <c r="R19" s="53" t="str">
        <f t="shared" si="17"/>
        <v>1</v>
      </c>
      <c r="S19" s="53">
        <f t="shared" si="6"/>
        <v>1</v>
      </c>
      <c r="T19" s="53" t="str">
        <f t="shared" si="18"/>
        <v>0</v>
      </c>
      <c r="U19" s="53">
        <f t="shared" si="7"/>
        <v>0</v>
      </c>
      <c r="V19" s="53" t="str">
        <f t="shared" si="19"/>
        <v>0</v>
      </c>
      <c r="W19" s="53">
        <f t="shared" si="8"/>
        <v>0</v>
      </c>
      <c r="X19" s="53" t="str">
        <f t="shared" si="20"/>
        <v>0</v>
      </c>
      <c r="Y19" s="53">
        <f t="shared" si="9"/>
        <v>0</v>
      </c>
      <c r="Z19" s="53" t="str">
        <f t="shared" si="21"/>
        <v>0</v>
      </c>
      <c r="AA19" s="53">
        <f t="shared" si="10"/>
        <v>0</v>
      </c>
      <c r="AB19" s="34"/>
      <c r="AC19" s="188"/>
      <c r="AD19" s="189"/>
      <c r="AE19" s="189"/>
      <c r="AF19" s="189"/>
      <c r="AG19" s="189"/>
      <c r="AH19" s="189"/>
      <c r="AI19" s="189"/>
      <c r="AJ19" s="189"/>
      <c r="AK19" s="189"/>
      <c r="AL19" s="189"/>
      <c r="AM19" s="190"/>
      <c r="AN19" s="34"/>
    </row>
    <row r="20" spans="1:40" ht="15.75" thickBot="1">
      <c r="A20" s="77">
        <f>'CALC. O3'!A20</f>
        <v>44112</v>
      </c>
      <c r="B20" s="56">
        <f>Parâmetros!E9</f>
        <v>0.31</v>
      </c>
      <c r="C20" s="56">
        <f t="shared" si="0"/>
        <v>0.28625</v>
      </c>
      <c r="D20" s="57">
        <f t="shared" ref="D20" si="27">MAX(C132:C148)</f>
        <v>0.32250000000000001</v>
      </c>
      <c r="E20" s="51">
        <f t="shared" si="11"/>
        <v>1.4333333333333333</v>
      </c>
      <c r="F20" s="42" t="str">
        <f t="shared" si="12"/>
        <v>1</v>
      </c>
      <c r="G20" s="51">
        <f t="shared" si="1"/>
        <v>-128.21125000000001</v>
      </c>
      <c r="H20" s="42" t="str">
        <f t="shared" si="13"/>
        <v>0</v>
      </c>
      <c r="I20" s="51">
        <f t="shared" si="2"/>
        <v>-127.21125000000001</v>
      </c>
      <c r="J20" s="42" t="str">
        <f t="shared" si="14"/>
        <v>0</v>
      </c>
      <c r="K20" s="51">
        <f t="shared" si="3"/>
        <v>-379.76125000000002</v>
      </c>
      <c r="L20" s="42" t="str">
        <f t="shared" si="15"/>
        <v>0</v>
      </c>
      <c r="M20" s="51">
        <f t="shared" si="4"/>
        <v>117.96728571428571</v>
      </c>
      <c r="N20" s="42" t="str">
        <f t="shared" si="16"/>
        <v>0</v>
      </c>
      <c r="O20" s="58">
        <f t="shared" si="5"/>
        <v>1.4333333333333333</v>
      </c>
      <c r="P20" s="59">
        <v>9</v>
      </c>
      <c r="R20" s="53" t="str">
        <f t="shared" si="17"/>
        <v>1</v>
      </c>
      <c r="S20" s="53">
        <f t="shared" si="6"/>
        <v>1</v>
      </c>
      <c r="T20" s="53" t="str">
        <f t="shared" si="18"/>
        <v>0</v>
      </c>
      <c r="U20" s="53">
        <f t="shared" si="7"/>
        <v>0</v>
      </c>
      <c r="V20" s="53" t="str">
        <f t="shared" si="19"/>
        <v>0</v>
      </c>
      <c r="W20" s="53">
        <f t="shared" si="8"/>
        <v>0</v>
      </c>
      <c r="X20" s="53" t="str">
        <f t="shared" si="20"/>
        <v>0</v>
      </c>
      <c r="Y20" s="53">
        <f t="shared" si="9"/>
        <v>0</v>
      </c>
      <c r="Z20" s="53" t="str">
        <f t="shared" si="21"/>
        <v>0</v>
      </c>
      <c r="AA20" s="53">
        <f t="shared" si="10"/>
        <v>0</v>
      </c>
      <c r="AB20" s="34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34"/>
    </row>
    <row r="21" spans="1:40" ht="15.75" customHeight="1" thickBot="1">
      <c r="A21" s="77">
        <f>'CALC. O3'!A21</f>
        <v>44113</v>
      </c>
      <c r="B21" s="56">
        <f>Parâmetros!E10</f>
        <v>0.28999999999999998</v>
      </c>
      <c r="C21" s="56">
        <f t="shared" si="0"/>
        <v>0.28000000000000003</v>
      </c>
      <c r="D21" s="57">
        <f t="shared" ref="D21" si="28">MAX(C149:C165)</f>
        <v>0.34375</v>
      </c>
      <c r="E21" s="51">
        <f t="shared" si="11"/>
        <v>1.5277777777777779</v>
      </c>
      <c r="F21" s="42" t="str">
        <f t="shared" si="12"/>
        <v>1</v>
      </c>
      <c r="G21" s="51">
        <f t="shared" si="1"/>
        <v>-127.796875</v>
      </c>
      <c r="H21" s="42" t="str">
        <f t="shared" si="13"/>
        <v>0</v>
      </c>
      <c r="I21" s="51">
        <f t="shared" si="2"/>
        <v>-126.796875</v>
      </c>
      <c r="J21" s="42" t="str">
        <f t="shared" si="14"/>
        <v>0</v>
      </c>
      <c r="K21" s="51">
        <f t="shared" si="3"/>
        <v>-378.921875</v>
      </c>
      <c r="L21" s="42" t="str">
        <f t="shared" si="15"/>
        <v>0</v>
      </c>
      <c r="M21" s="51">
        <f t="shared" si="4"/>
        <v>118.08749999999999</v>
      </c>
      <c r="N21" s="42" t="str">
        <f t="shared" si="16"/>
        <v>0</v>
      </c>
      <c r="O21" s="58">
        <f t="shared" si="5"/>
        <v>1.5277777777777779</v>
      </c>
      <c r="P21" s="59">
        <v>9</v>
      </c>
      <c r="R21" s="53" t="str">
        <f t="shared" si="17"/>
        <v>1</v>
      </c>
      <c r="S21" s="53">
        <f t="shared" si="6"/>
        <v>1</v>
      </c>
      <c r="T21" s="53" t="str">
        <f t="shared" si="18"/>
        <v>0</v>
      </c>
      <c r="U21" s="53">
        <f t="shared" si="7"/>
        <v>0</v>
      </c>
      <c r="V21" s="53" t="str">
        <f t="shared" si="19"/>
        <v>0</v>
      </c>
      <c r="W21" s="53">
        <f t="shared" si="8"/>
        <v>0</v>
      </c>
      <c r="X21" s="53" t="str">
        <f t="shared" si="20"/>
        <v>0</v>
      </c>
      <c r="Y21" s="53">
        <f t="shared" si="9"/>
        <v>0</v>
      </c>
      <c r="Z21" s="53" t="str">
        <f t="shared" si="21"/>
        <v>0</v>
      </c>
      <c r="AA21" s="53">
        <f t="shared" si="10"/>
        <v>0</v>
      </c>
      <c r="AB21" s="34"/>
      <c r="AC21" s="191" t="s">
        <v>80</v>
      </c>
      <c r="AD21" s="192"/>
      <c r="AE21" s="192"/>
      <c r="AF21" s="192"/>
      <c r="AG21" s="192"/>
      <c r="AH21" s="192"/>
      <c r="AI21" s="192"/>
      <c r="AJ21" s="192"/>
      <c r="AK21" s="192"/>
      <c r="AL21" s="192"/>
      <c r="AM21" s="193"/>
      <c r="AN21" s="34"/>
    </row>
    <row r="22" spans="1:40">
      <c r="A22" s="77">
        <f>'CALC. O3'!A22</f>
        <v>44114</v>
      </c>
      <c r="B22" s="56">
        <f>Parâmetros!E11</f>
        <v>0.27</v>
      </c>
      <c r="C22" s="56">
        <f t="shared" si="0"/>
        <v>0.27750000000000002</v>
      </c>
      <c r="D22" s="57">
        <f t="shared" ref="D22" si="29">MAX(C166:C182)</f>
        <v>0.40375</v>
      </c>
      <c r="E22" s="51">
        <f t="shared" si="11"/>
        <v>1.7944444444444443</v>
      </c>
      <c r="F22" s="42" t="str">
        <f t="shared" si="12"/>
        <v>1</v>
      </c>
      <c r="G22" s="51">
        <f t="shared" si="1"/>
        <v>-126.62687499999998</v>
      </c>
      <c r="H22" s="42" t="str">
        <f t="shared" si="13"/>
        <v>0</v>
      </c>
      <c r="I22" s="51">
        <f t="shared" si="2"/>
        <v>-125.62687499999998</v>
      </c>
      <c r="J22" s="42" t="str">
        <f t="shared" si="14"/>
        <v>0</v>
      </c>
      <c r="K22" s="51">
        <f t="shared" si="3"/>
        <v>-376.551875</v>
      </c>
      <c r="L22" s="42" t="str">
        <f t="shared" si="15"/>
        <v>0</v>
      </c>
      <c r="M22" s="51">
        <f t="shared" si="4"/>
        <v>118.42692857142858</v>
      </c>
      <c r="N22" s="42" t="str">
        <f t="shared" si="16"/>
        <v>0</v>
      </c>
      <c r="O22" s="58">
        <f t="shared" si="5"/>
        <v>1.7944444444444443</v>
      </c>
      <c r="P22" s="59">
        <v>9</v>
      </c>
      <c r="R22" s="53" t="str">
        <f t="shared" si="17"/>
        <v>1</v>
      </c>
      <c r="S22" s="53">
        <f t="shared" si="6"/>
        <v>1</v>
      </c>
      <c r="T22" s="53" t="str">
        <f t="shared" si="18"/>
        <v>0</v>
      </c>
      <c r="U22" s="53">
        <f t="shared" si="7"/>
        <v>0</v>
      </c>
      <c r="V22" s="53" t="str">
        <f t="shared" si="19"/>
        <v>0</v>
      </c>
      <c r="W22" s="53">
        <f t="shared" si="8"/>
        <v>0</v>
      </c>
      <c r="X22" s="53" t="str">
        <f t="shared" si="20"/>
        <v>0</v>
      </c>
      <c r="Y22" s="53">
        <f t="shared" si="9"/>
        <v>0</v>
      </c>
      <c r="Z22" s="53" t="str">
        <f t="shared" si="21"/>
        <v>0</v>
      </c>
      <c r="AA22" s="53">
        <f t="shared" si="10"/>
        <v>0</v>
      </c>
      <c r="AB22" s="34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34"/>
    </row>
    <row r="23" spans="1:40">
      <c r="A23" s="77">
        <f>'CALC. O3'!A23</f>
        <v>44115</v>
      </c>
      <c r="B23" s="56">
        <f>Parâmetros!E12</f>
        <v>0.28000000000000003</v>
      </c>
      <c r="C23" s="56">
        <f t="shared" si="0"/>
        <v>0.28250000000000003</v>
      </c>
      <c r="D23" s="134"/>
      <c r="E23" s="135"/>
      <c r="F23" s="136"/>
      <c r="G23" s="135"/>
      <c r="H23" s="136"/>
      <c r="I23" s="135"/>
      <c r="J23" s="136"/>
      <c r="K23" s="135"/>
      <c r="L23" s="136"/>
      <c r="M23" s="135"/>
      <c r="N23" s="136"/>
      <c r="O23" s="137"/>
      <c r="P23" s="59">
        <v>9</v>
      </c>
      <c r="R23" s="53" t="str">
        <f t="shared" si="17"/>
        <v>1</v>
      </c>
      <c r="S23" s="53">
        <f t="shared" si="6"/>
        <v>1</v>
      </c>
      <c r="T23" s="53" t="str">
        <f t="shared" si="18"/>
        <v>0</v>
      </c>
      <c r="U23" s="53">
        <f t="shared" si="7"/>
        <v>0</v>
      </c>
      <c r="V23" s="53" t="str">
        <f t="shared" si="19"/>
        <v>0</v>
      </c>
      <c r="W23" s="53">
        <f t="shared" si="8"/>
        <v>0</v>
      </c>
      <c r="X23" s="53" t="str">
        <f t="shared" si="20"/>
        <v>0</v>
      </c>
      <c r="Y23" s="53">
        <f t="shared" si="9"/>
        <v>0</v>
      </c>
      <c r="Z23" s="53" t="str">
        <f t="shared" si="21"/>
        <v>0</v>
      </c>
      <c r="AA23" s="53">
        <f t="shared" si="10"/>
        <v>0</v>
      </c>
      <c r="AB23" s="34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34"/>
    </row>
    <row r="24" spans="1:40">
      <c r="A24" s="77">
        <f>'CALC. O3'!A24</f>
        <v>44116</v>
      </c>
      <c r="B24" s="56">
        <f>Parâmetros!E13</f>
        <v>0.27</v>
      </c>
      <c r="C24" s="56">
        <f t="shared" si="0"/>
        <v>0.29375000000000001</v>
      </c>
      <c r="D24" s="57">
        <f t="shared" ref="D24" si="30">MAX(C200:C216)</f>
        <v>0.32175862500000002</v>
      </c>
      <c r="E24" s="51">
        <f t="shared" si="11"/>
        <v>1.4300383333333333</v>
      </c>
      <c r="F24" s="42" t="str">
        <f t="shared" si="12"/>
        <v>1</v>
      </c>
      <c r="G24" s="51">
        <f t="shared" si="1"/>
        <v>-128.22570681250002</v>
      </c>
      <c r="H24" s="42" t="str">
        <f t="shared" si="13"/>
        <v>0</v>
      </c>
      <c r="I24" s="51">
        <f t="shared" si="2"/>
        <v>-127.22570681250002</v>
      </c>
      <c r="J24" s="42" t="str">
        <f t="shared" si="14"/>
        <v>0</v>
      </c>
      <c r="K24" s="51">
        <f t="shared" si="3"/>
        <v>-379.79053431250003</v>
      </c>
      <c r="L24" s="42" t="str">
        <f t="shared" si="15"/>
        <v>0</v>
      </c>
      <c r="M24" s="51">
        <f t="shared" si="4"/>
        <v>117.96309165</v>
      </c>
      <c r="N24" s="42" t="str">
        <f t="shared" si="16"/>
        <v>0</v>
      </c>
      <c r="O24" s="58">
        <f t="shared" si="5"/>
        <v>1.4300383333333333</v>
      </c>
      <c r="P24" s="59">
        <v>9</v>
      </c>
      <c r="R24" s="53" t="str">
        <f t="shared" si="17"/>
        <v>1</v>
      </c>
      <c r="S24" s="53">
        <f t="shared" si="6"/>
        <v>1</v>
      </c>
      <c r="T24" s="53" t="str">
        <f t="shared" si="18"/>
        <v>0</v>
      </c>
      <c r="U24" s="53">
        <f t="shared" si="7"/>
        <v>0</v>
      </c>
      <c r="V24" s="53" t="str">
        <f t="shared" si="19"/>
        <v>0</v>
      </c>
      <c r="W24" s="53">
        <f t="shared" si="8"/>
        <v>0</v>
      </c>
      <c r="X24" s="53" t="str">
        <f t="shared" si="20"/>
        <v>0</v>
      </c>
      <c r="Y24" s="53">
        <f t="shared" si="9"/>
        <v>0</v>
      </c>
      <c r="Z24" s="53" t="str">
        <f t="shared" si="21"/>
        <v>0</v>
      </c>
      <c r="AA24" s="53">
        <f t="shared" si="10"/>
        <v>0</v>
      </c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>
      <c r="A25" s="77">
        <f>'CALC. O3'!A25</f>
        <v>44117</v>
      </c>
      <c r="B25" s="56">
        <f>Parâmetros!E14</f>
        <v>0.28999999999999998</v>
      </c>
      <c r="C25" s="56">
        <f t="shared" si="0"/>
        <v>0.29875000000000002</v>
      </c>
      <c r="D25" s="57">
        <f t="shared" ref="D25" si="31">MAX(C217:C233)</f>
        <v>0.50625000000000009</v>
      </c>
      <c r="E25" s="51">
        <f t="shared" si="11"/>
        <v>2.2500000000000004</v>
      </c>
      <c r="F25" s="42" t="str">
        <f t="shared" si="12"/>
        <v>1</v>
      </c>
      <c r="G25" s="51">
        <f t="shared" si="1"/>
        <v>-124.62812500000001</v>
      </c>
      <c r="H25" s="42" t="str">
        <f t="shared" si="13"/>
        <v>0</v>
      </c>
      <c r="I25" s="51">
        <f t="shared" si="2"/>
        <v>-123.62812500000001</v>
      </c>
      <c r="J25" s="42" t="str">
        <f t="shared" si="14"/>
        <v>0</v>
      </c>
      <c r="K25" s="51">
        <f t="shared" si="3"/>
        <v>-372.50312500000001</v>
      </c>
      <c r="L25" s="42" t="str">
        <f t="shared" si="15"/>
        <v>0</v>
      </c>
      <c r="M25" s="51">
        <f t="shared" si="4"/>
        <v>119.00678571428571</v>
      </c>
      <c r="N25" s="42" t="str">
        <f t="shared" si="16"/>
        <v>0</v>
      </c>
      <c r="O25" s="58">
        <f t="shared" si="5"/>
        <v>2.2500000000000004</v>
      </c>
      <c r="P25" s="59">
        <v>9</v>
      </c>
      <c r="R25" s="53" t="str">
        <f t="shared" si="17"/>
        <v>1</v>
      </c>
      <c r="S25" s="53">
        <f t="shared" si="6"/>
        <v>1</v>
      </c>
      <c r="T25" s="53" t="str">
        <f t="shared" si="18"/>
        <v>0</v>
      </c>
      <c r="U25" s="53">
        <f t="shared" si="7"/>
        <v>0</v>
      </c>
      <c r="V25" s="53" t="str">
        <f t="shared" si="19"/>
        <v>0</v>
      </c>
      <c r="W25" s="53">
        <f t="shared" si="8"/>
        <v>0</v>
      </c>
      <c r="X25" s="53" t="str">
        <f t="shared" si="20"/>
        <v>0</v>
      </c>
      <c r="Y25" s="53">
        <f t="shared" si="9"/>
        <v>0</v>
      </c>
      <c r="Z25" s="53" t="str">
        <f t="shared" si="21"/>
        <v>0</v>
      </c>
      <c r="AA25" s="53">
        <f t="shared" si="10"/>
        <v>0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>
      <c r="A26" s="77">
        <f>'CALC. O3'!A26</f>
        <v>44118</v>
      </c>
      <c r="B26" s="56">
        <f>Parâmetros!E15</f>
        <v>0.31</v>
      </c>
      <c r="C26" s="56">
        <f t="shared" si="0"/>
        <v>0.29749999999999999</v>
      </c>
      <c r="D26" s="57">
        <f t="shared" ref="D26" si="32">MAX(C234:C250)</f>
        <v>0.32874999999999999</v>
      </c>
      <c r="E26" s="51">
        <f t="shared" si="11"/>
        <v>1.461111111111111</v>
      </c>
      <c r="F26" s="42" t="str">
        <f t="shared" si="12"/>
        <v>1</v>
      </c>
      <c r="G26" s="51">
        <f t="shared" si="1"/>
        <v>-128.08937500000002</v>
      </c>
      <c r="H26" s="42" t="str">
        <f t="shared" si="13"/>
        <v>0</v>
      </c>
      <c r="I26" s="51">
        <f t="shared" si="2"/>
        <v>-127.08937500000002</v>
      </c>
      <c r="J26" s="42" t="str">
        <f t="shared" si="14"/>
        <v>0</v>
      </c>
      <c r="K26" s="51">
        <f t="shared" si="3"/>
        <v>-379.51437500000003</v>
      </c>
      <c r="L26" s="42" t="str">
        <f t="shared" si="15"/>
        <v>0</v>
      </c>
      <c r="M26" s="51">
        <f t="shared" si="4"/>
        <v>118.00264285714285</v>
      </c>
      <c r="N26" s="42" t="str">
        <f t="shared" si="16"/>
        <v>0</v>
      </c>
      <c r="O26" s="58">
        <f t="shared" si="5"/>
        <v>1.461111111111111</v>
      </c>
      <c r="P26" s="59">
        <v>9</v>
      </c>
      <c r="R26" s="53" t="str">
        <f t="shared" si="17"/>
        <v>1</v>
      </c>
      <c r="S26" s="53">
        <f t="shared" si="6"/>
        <v>1</v>
      </c>
      <c r="T26" s="53" t="str">
        <f t="shared" si="18"/>
        <v>0</v>
      </c>
      <c r="U26" s="53">
        <f t="shared" si="7"/>
        <v>0</v>
      </c>
      <c r="V26" s="53" t="str">
        <f t="shared" si="19"/>
        <v>0</v>
      </c>
      <c r="W26" s="53">
        <f t="shared" si="8"/>
        <v>0</v>
      </c>
      <c r="X26" s="53" t="str">
        <f t="shared" si="20"/>
        <v>0</v>
      </c>
      <c r="Y26" s="53">
        <f t="shared" si="9"/>
        <v>0</v>
      </c>
      <c r="Z26" s="53" t="str">
        <f t="shared" si="21"/>
        <v>0</v>
      </c>
      <c r="AA26" s="53">
        <f t="shared" si="10"/>
        <v>0</v>
      </c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>
      <c r="A27" s="77">
        <f>'CALC. O3'!A27</f>
        <v>44119</v>
      </c>
      <c r="B27" s="56">
        <f>Parâmetros!E16</f>
        <v>0.27</v>
      </c>
      <c r="C27" s="56">
        <f t="shared" si="0"/>
        <v>0.29250000000000004</v>
      </c>
      <c r="D27" s="57">
        <f t="shared" ref="D27" si="33">MAX(C251:C267)</f>
        <v>0.29000000000000004</v>
      </c>
      <c r="E27" s="51">
        <f t="shared" si="11"/>
        <v>1.2888888888888892</v>
      </c>
      <c r="F27" s="42" t="str">
        <f t="shared" si="12"/>
        <v>1</v>
      </c>
      <c r="G27" s="51">
        <f t="shared" si="1"/>
        <v>-128.84500000000003</v>
      </c>
      <c r="H27" s="42" t="str">
        <f t="shared" si="13"/>
        <v>0</v>
      </c>
      <c r="I27" s="51">
        <f t="shared" si="2"/>
        <v>-127.84500000000003</v>
      </c>
      <c r="J27" s="42" t="str">
        <f t="shared" si="14"/>
        <v>0</v>
      </c>
      <c r="K27" s="51">
        <f t="shared" si="3"/>
        <v>-381.04500000000002</v>
      </c>
      <c r="L27" s="42" t="str">
        <f t="shared" si="15"/>
        <v>0</v>
      </c>
      <c r="M27" s="51">
        <f t="shared" si="4"/>
        <v>117.78342857142856</v>
      </c>
      <c r="N27" s="42" t="str">
        <f t="shared" si="16"/>
        <v>0</v>
      </c>
      <c r="O27" s="58">
        <f t="shared" si="5"/>
        <v>1.2888888888888892</v>
      </c>
      <c r="P27" s="59">
        <v>9</v>
      </c>
      <c r="R27" s="53" t="str">
        <f t="shared" si="17"/>
        <v>1</v>
      </c>
      <c r="S27" s="53">
        <f t="shared" si="6"/>
        <v>1</v>
      </c>
      <c r="T27" s="53" t="str">
        <f t="shared" si="18"/>
        <v>0</v>
      </c>
      <c r="U27" s="53">
        <f t="shared" si="7"/>
        <v>0</v>
      </c>
      <c r="V27" s="53" t="str">
        <f t="shared" si="19"/>
        <v>0</v>
      </c>
      <c r="W27" s="53">
        <f t="shared" si="8"/>
        <v>0</v>
      </c>
      <c r="X27" s="53" t="str">
        <f t="shared" si="20"/>
        <v>0</v>
      </c>
      <c r="Y27" s="53">
        <f t="shared" si="9"/>
        <v>0</v>
      </c>
      <c r="Z27" s="53" t="str">
        <f t="shared" si="21"/>
        <v>0</v>
      </c>
      <c r="AA27" s="53">
        <f t="shared" si="10"/>
        <v>0</v>
      </c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</row>
    <row r="28" spans="1:40">
      <c r="A28" s="77">
        <f>'CALC. O3'!A28</f>
        <v>44120</v>
      </c>
      <c r="B28" s="56">
        <f>Parâmetros!E17</f>
        <v>0.26</v>
      </c>
      <c r="C28" s="56">
        <f t="shared" si="0"/>
        <v>0.29000000000000004</v>
      </c>
      <c r="D28" s="57">
        <f t="shared" ref="D28" si="34">MAX(C268:C284)</f>
        <v>0.53875000000000006</v>
      </c>
      <c r="E28" s="51">
        <f t="shared" si="11"/>
        <v>2.3944444444444448</v>
      </c>
      <c r="F28" s="42" t="str">
        <f t="shared" si="12"/>
        <v>1</v>
      </c>
      <c r="G28" s="51">
        <f t="shared" si="1"/>
        <v>-123.99437499999999</v>
      </c>
      <c r="H28" s="42" t="str">
        <f t="shared" si="13"/>
        <v>0</v>
      </c>
      <c r="I28" s="51">
        <f t="shared" si="2"/>
        <v>-122.99437499999999</v>
      </c>
      <c r="J28" s="42" t="str">
        <f t="shared" si="14"/>
        <v>0</v>
      </c>
      <c r="K28" s="51">
        <f t="shared" si="3"/>
        <v>-371.21937500000001</v>
      </c>
      <c r="L28" s="42" t="str">
        <f t="shared" si="15"/>
        <v>0</v>
      </c>
      <c r="M28" s="51">
        <f t="shared" si="4"/>
        <v>119.19064285714286</v>
      </c>
      <c r="N28" s="42" t="str">
        <f t="shared" si="16"/>
        <v>0</v>
      </c>
      <c r="O28" s="58">
        <f t="shared" si="5"/>
        <v>2.3944444444444448</v>
      </c>
      <c r="P28" s="59">
        <v>9</v>
      </c>
      <c r="R28" s="53" t="str">
        <f t="shared" si="17"/>
        <v>1</v>
      </c>
      <c r="S28" s="53">
        <f t="shared" si="6"/>
        <v>1</v>
      </c>
      <c r="T28" s="53" t="str">
        <f t="shared" si="18"/>
        <v>0</v>
      </c>
      <c r="U28" s="53">
        <f t="shared" si="7"/>
        <v>0</v>
      </c>
      <c r="V28" s="53" t="str">
        <f t="shared" si="19"/>
        <v>0</v>
      </c>
      <c r="W28" s="53">
        <f t="shared" si="8"/>
        <v>0</v>
      </c>
      <c r="X28" s="53" t="str">
        <f t="shared" si="20"/>
        <v>0</v>
      </c>
      <c r="Y28" s="53">
        <f t="shared" si="9"/>
        <v>0</v>
      </c>
      <c r="Z28" s="53" t="str">
        <f t="shared" si="21"/>
        <v>0</v>
      </c>
      <c r="AA28" s="53">
        <f t="shared" si="10"/>
        <v>0</v>
      </c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</row>
    <row r="29" spans="1:40">
      <c r="A29" s="77">
        <f>'CALC. O3'!A29</f>
        <v>44121</v>
      </c>
      <c r="B29" s="56">
        <f>Parâmetros!E18</f>
        <v>0.27</v>
      </c>
      <c r="C29" s="56">
        <f t="shared" si="0"/>
        <v>0.28749999999999998</v>
      </c>
      <c r="D29" s="57">
        <f t="shared" ref="D29" si="35">MAX(C285:C301)</f>
        <v>0.33374999999999999</v>
      </c>
      <c r="E29" s="51">
        <f t="shared" si="11"/>
        <v>1.4833333333333332</v>
      </c>
      <c r="F29" s="42" t="str">
        <f t="shared" si="12"/>
        <v>1</v>
      </c>
      <c r="G29" s="51">
        <f t="shared" si="1"/>
        <v>-127.99187499999999</v>
      </c>
      <c r="H29" s="42" t="str">
        <f t="shared" si="13"/>
        <v>0</v>
      </c>
      <c r="I29" s="51">
        <f t="shared" si="2"/>
        <v>-126.99187499999999</v>
      </c>
      <c r="J29" s="42" t="str">
        <f t="shared" si="14"/>
        <v>0</v>
      </c>
      <c r="K29" s="51">
        <f t="shared" si="3"/>
        <v>-379.31687499999998</v>
      </c>
      <c r="L29" s="42" t="str">
        <f t="shared" si="15"/>
        <v>0</v>
      </c>
      <c r="M29" s="51">
        <f t="shared" si="4"/>
        <v>118.03092857142857</v>
      </c>
      <c r="N29" s="42" t="str">
        <f t="shared" si="16"/>
        <v>0</v>
      </c>
      <c r="O29" s="58">
        <f t="shared" si="5"/>
        <v>1.4833333333333332</v>
      </c>
      <c r="P29" s="59">
        <v>9</v>
      </c>
      <c r="R29" s="53" t="str">
        <f t="shared" si="17"/>
        <v>1</v>
      </c>
      <c r="S29" s="53">
        <f t="shared" si="6"/>
        <v>1</v>
      </c>
      <c r="T29" s="53" t="str">
        <f t="shared" si="18"/>
        <v>0</v>
      </c>
      <c r="U29" s="53">
        <f t="shared" si="7"/>
        <v>0</v>
      </c>
      <c r="V29" s="53" t="str">
        <f t="shared" si="19"/>
        <v>0</v>
      </c>
      <c r="W29" s="53">
        <f t="shared" si="8"/>
        <v>0</v>
      </c>
      <c r="X29" s="53" t="str">
        <f t="shared" si="20"/>
        <v>0</v>
      </c>
      <c r="Y29" s="53">
        <f t="shared" si="9"/>
        <v>0</v>
      </c>
      <c r="Z29" s="53" t="str">
        <f t="shared" si="21"/>
        <v>0</v>
      </c>
      <c r="AA29" s="53">
        <f t="shared" si="10"/>
        <v>0</v>
      </c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</row>
    <row r="30" spans="1:40">
      <c r="A30" s="77">
        <f>'CALC. O3'!A30</f>
        <v>44122</v>
      </c>
      <c r="B30" s="56">
        <f>Parâmetros!E19</f>
        <v>0.31</v>
      </c>
      <c r="C30" s="56">
        <f t="shared" ref="C30:C46" si="36">AVERAGE(B37:B44)</f>
        <v>0.31625000000000003</v>
      </c>
      <c r="D30" s="57">
        <f t="shared" ref="D30" si="37">MAX(C302:C318)</f>
        <v>0.22499999999999998</v>
      </c>
      <c r="E30" s="51">
        <f t="shared" si="11"/>
        <v>0.99999999999999989</v>
      </c>
      <c r="F30" s="42" t="str">
        <f t="shared" si="12"/>
        <v>1</v>
      </c>
      <c r="G30" s="51">
        <f t="shared" si="1"/>
        <v>-130.11250000000001</v>
      </c>
      <c r="H30" s="42" t="str">
        <f t="shared" si="13"/>
        <v>0</v>
      </c>
      <c r="I30" s="51">
        <f t="shared" si="2"/>
        <v>-129.11250000000001</v>
      </c>
      <c r="J30" s="42" t="str">
        <f t="shared" si="14"/>
        <v>0</v>
      </c>
      <c r="K30" s="51">
        <f t="shared" si="3"/>
        <v>-383.61250000000001</v>
      </c>
      <c r="L30" s="42" t="str">
        <f t="shared" si="15"/>
        <v>0</v>
      </c>
      <c r="M30" s="51">
        <f t="shared" si="4"/>
        <v>117.41571428571429</v>
      </c>
      <c r="N30" s="42" t="str">
        <f t="shared" si="16"/>
        <v>0</v>
      </c>
      <c r="O30" s="58">
        <f t="shared" si="5"/>
        <v>0.99999999999999989</v>
      </c>
      <c r="P30" s="59">
        <v>9</v>
      </c>
      <c r="R30" s="53" t="str">
        <f t="shared" si="17"/>
        <v>1</v>
      </c>
      <c r="S30" s="53">
        <f t="shared" si="6"/>
        <v>1</v>
      </c>
      <c r="T30" s="53" t="str">
        <f t="shared" si="18"/>
        <v>0</v>
      </c>
      <c r="U30" s="53">
        <f t="shared" si="7"/>
        <v>0</v>
      </c>
      <c r="V30" s="53" t="str">
        <f t="shared" si="19"/>
        <v>0</v>
      </c>
      <c r="W30" s="53">
        <f t="shared" si="8"/>
        <v>0</v>
      </c>
      <c r="X30" s="53" t="str">
        <f t="shared" si="20"/>
        <v>0</v>
      </c>
      <c r="Y30" s="53">
        <f t="shared" si="9"/>
        <v>0</v>
      </c>
      <c r="Z30" s="53" t="str">
        <f t="shared" si="21"/>
        <v>0</v>
      </c>
      <c r="AA30" s="53">
        <f t="shared" si="10"/>
        <v>0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>
      <c r="A31" s="77">
        <f>'CALC. O3'!A31</f>
        <v>44123</v>
      </c>
      <c r="B31" s="56">
        <f>Parâmetros!E20</f>
        <v>0.37</v>
      </c>
      <c r="C31" s="56">
        <f t="shared" si="36"/>
        <v>0.33875000000000005</v>
      </c>
      <c r="D31" s="57">
        <f t="shared" ref="D31" si="38">MAX(C319:C335)</f>
        <v>0.44628612499999998</v>
      </c>
      <c r="E31" s="51">
        <f t="shared" si="11"/>
        <v>1.9834938888888887</v>
      </c>
      <c r="F31" s="42" t="str">
        <f t="shared" si="12"/>
        <v>1</v>
      </c>
      <c r="G31" s="51">
        <f t="shared" si="1"/>
        <v>-125.79742056250001</v>
      </c>
      <c r="H31" s="42" t="str">
        <f t="shared" si="13"/>
        <v>0</v>
      </c>
      <c r="I31" s="51">
        <f t="shared" si="2"/>
        <v>-124.79742056250001</v>
      </c>
      <c r="J31" s="42" t="str">
        <f t="shared" si="14"/>
        <v>0</v>
      </c>
      <c r="K31" s="51">
        <f t="shared" si="3"/>
        <v>-374.8716980625</v>
      </c>
      <c r="L31" s="42" t="str">
        <f t="shared" si="15"/>
        <v>0</v>
      </c>
      <c r="M31" s="51">
        <f t="shared" si="4"/>
        <v>118.66756150714285</v>
      </c>
      <c r="N31" s="42" t="str">
        <f t="shared" si="16"/>
        <v>0</v>
      </c>
      <c r="O31" s="58">
        <f t="shared" si="5"/>
        <v>1.9834938888888887</v>
      </c>
      <c r="P31" s="59">
        <v>9</v>
      </c>
      <c r="R31" s="53" t="str">
        <f t="shared" si="17"/>
        <v>1</v>
      </c>
      <c r="S31" s="53">
        <f t="shared" si="6"/>
        <v>1</v>
      </c>
      <c r="T31" s="53" t="str">
        <f t="shared" si="18"/>
        <v>0</v>
      </c>
      <c r="U31" s="53">
        <f t="shared" si="7"/>
        <v>0</v>
      </c>
      <c r="V31" s="53" t="str">
        <f t="shared" si="19"/>
        <v>0</v>
      </c>
      <c r="W31" s="53">
        <f t="shared" si="8"/>
        <v>0</v>
      </c>
      <c r="X31" s="53" t="str">
        <f t="shared" si="20"/>
        <v>0</v>
      </c>
      <c r="Y31" s="53">
        <f t="shared" si="9"/>
        <v>0</v>
      </c>
      <c r="Z31" s="53" t="str">
        <f t="shared" si="21"/>
        <v>0</v>
      </c>
      <c r="AA31" s="53">
        <f t="shared" si="10"/>
        <v>0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>
      <c r="A32" s="77">
        <f>'CALC. O3'!A32</f>
        <v>44124</v>
      </c>
      <c r="B32" s="56">
        <f>Parâmetros!E21</f>
        <v>0.31</v>
      </c>
      <c r="C32" s="56">
        <f t="shared" si="36"/>
        <v>0.35124999999999995</v>
      </c>
      <c r="D32" s="57">
        <f t="shared" ref="D32" si="39">MAX(C336:C352)</f>
        <v>0.35250000000000004</v>
      </c>
      <c r="E32" s="51">
        <f t="shared" si="11"/>
        <v>1.5666666666666669</v>
      </c>
      <c r="F32" s="42" t="str">
        <f t="shared" si="12"/>
        <v>1</v>
      </c>
      <c r="G32" s="51">
        <f t="shared" si="1"/>
        <v>-127.62625000000003</v>
      </c>
      <c r="H32" s="42" t="str">
        <f t="shared" si="13"/>
        <v>0</v>
      </c>
      <c r="I32" s="51">
        <f t="shared" si="2"/>
        <v>-126.62625000000003</v>
      </c>
      <c r="J32" s="42" t="str">
        <f t="shared" si="14"/>
        <v>0</v>
      </c>
      <c r="K32" s="51">
        <f t="shared" si="3"/>
        <v>-378.57625000000002</v>
      </c>
      <c r="L32" s="42" t="str">
        <f t="shared" si="15"/>
        <v>0</v>
      </c>
      <c r="M32" s="51">
        <f t="shared" si="4"/>
        <v>118.13699999999999</v>
      </c>
      <c r="N32" s="42" t="str">
        <f t="shared" si="16"/>
        <v>0</v>
      </c>
      <c r="O32" s="58">
        <f t="shared" si="5"/>
        <v>1.5666666666666669</v>
      </c>
      <c r="P32" s="59">
        <v>9</v>
      </c>
      <c r="R32" s="53" t="str">
        <f t="shared" si="17"/>
        <v>1</v>
      </c>
      <c r="S32" s="53">
        <f t="shared" si="6"/>
        <v>1</v>
      </c>
      <c r="T32" s="53" t="str">
        <f t="shared" si="18"/>
        <v>0</v>
      </c>
      <c r="U32" s="53">
        <f t="shared" si="7"/>
        <v>0</v>
      </c>
      <c r="V32" s="53" t="str">
        <f t="shared" si="19"/>
        <v>0</v>
      </c>
      <c r="W32" s="53">
        <f t="shared" si="8"/>
        <v>0</v>
      </c>
      <c r="X32" s="53" t="str">
        <f t="shared" si="20"/>
        <v>0</v>
      </c>
      <c r="Y32" s="53">
        <f t="shared" si="9"/>
        <v>0</v>
      </c>
      <c r="Z32" s="53" t="str">
        <f t="shared" si="21"/>
        <v>0</v>
      </c>
      <c r="AA32" s="53">
        <f t="shared" si="10"/>
        <v>0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>
      <c r="A33" s="77">
        <f>'CALC. O3'!A33</f>
        <v>44125</v>
      </c>
      <c r="B33" s="56">
        <f>Parâmetros!E22</f>
        <v>0.28000000000000003</v>
      </c>
      <c r="C33" s="56">
        <f t="shared" si="36"/>
        <v>0.36374999999999996</v>
      </c>
      <c r="D33" s="57">
        <f t="shared" ref="D33" si="40">MAX(C353:C369)</f>
        <v>0.33875000000000005</v>
      </c>
      <c r="E33" s="51">
        <f t="shared" si="11"/>
        <v>1.5055555555555558</v>
      </c>
      <c r="F33" s="42" t="str">
        <f t="shared" si="12"/>
        <v>1</v>
      </c>
      <c r="G33" s="51">
        <f t="shared" si="1"/>
        <v>-127.89437500000003</v>
      </c>
      <c r="H33" s="42" t="str">
        <f t="shared" si="13"/>
        <v>0</v>
      </c>
      <c r="I33" s="51">
        <f t="shared" si="2"/>
        <v>-126.89437500000003</v>
      </c>
      <c r="J33" s="42" t="str">
        <f t="shared" si="14"/>
        <v>0</v>
      </c>
      <c r="K33" s="51">
        <f t="shared" si="3"/>
        <v>-379.11937500000005</v>
      </c>
      <c r="L33" s="42" t="str">
        <f t="shared" si="15"/>
        <v>0</v>
      </c>
      <c r="M33" s="51">
        <f t="shared" si="4"/>
        <v>118.05921428571428</v>
      </c>
      <c r="N33" s="42" t="str">
        <f t="shared" si="16"/>
        <v>0</v>
      </c>
      <c r="O33" s="58">
        <f t="shared" si="5"/>
        <v>1.5055555555555558</v>
      </c>
      <c r="P33" s="59">
        <v>9</v>
      </c>
      <c r="R33" s="53" t="str">
        <f t="shared" si="17"/>
        <v>1</v>
      </c>
      <c r="S33" s="53">
        <f t="shared" si="6"/>
        <v>1</v>
      </c>
      <c r="T33" s="53" t="str">
        <f t="shared" si="18"/>
        <v>0</v>
      </c>
      <c r="U33" s="53">
        <f t="shared" si="7"/>
        <v>0</v>
      </c>
      <c r="V33" s="53" t="str">
        <f t="shared" si="19"/>
        <v>0</v>
      </c>
      <c r="W33" s="53">
        <f t="shared" si="8"/>
        <v>0</v>
      </c>
      <c r="X33" s="53" t="str">
        <f t="shared" si="20"/>
        <v>0</v>
      </c>
      <c r="Y33" s="53">
        <f t="shared" si="9"/>
        <v>0</v>
      </c>
      <c r="Z33" s="53" t="str">
        <f t="shared" si="21"/>
        <v>0</v>
      </c>
      <c r="AA33" s="53">
        <f t="shared" si="10"/>
        <v>0</v>
      </c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>
      <c r="A34" s="77">
        <f>'CALC. O3'!A34</f>
        <v>44126</v>
      </c>
      <c r="B34" s="56">
        <f>Parâmetros!E23</f>
        <v>0.27</v>
      </c>
      <c r="C34" s="56">
        <f t="shared" si="36"/>
        <v>0.37410812500000001</v>
      </c>
      <c r="D34" s="57">
        <f t="shared" ref="D34" si="41">MAX(C370:C386)</f>
        <v>0.34249999999999997</v>
      </c>
      <c r="E34" s="51">
        <f t="shared" si="11"/>
        <v>1.5222222222222221</v>
      </c>
      <c r="F34" s="42" t="str">
        <f t="shared" si="12"/>
        <v>1</v>
      </c>
      <c r="G34" s="51">
        <f t="shared" si="1"/>
        <v>-127.82125000000002</v>
      </c>
      <c r="H34" s="42" t="str">
        <f t="shared" si="13"/>
        <v>0</v>
      </c>
      <c r="I34" s="51">
        <f t="shared" si="2"/>
        <v>-126.82125000000002</v>
      </c>
      <c r="J34" s="42" t="str">
        <f t="shared" si="14"/>
        <v>0</v>
      </c>
      <c r="K34" s="51">
        <f t="shared" si="3"/>
        <v>-378.97125</v>
      </c>
      <c r="L34" s="42" t="str">
        <f t="shared" si="15"/>
        <v>0</v>
      </c>
      <c r="M34" s="51">
        <f t="shared" si="4"/>
        <v>118.08042857142857</v>
      </c>
      <c r="N34" s="42" t="str">
        <f t="shared" si="16"/>
        <v>0</v>
      </c>
      <c r="O34" s="58">
        <f t="shared" si="5"/>
        <v>1.5222222222222221</v>
      </c>
      <c r="P34" s="59">
        <v>9</v>
      </c>
      <c r="R34" s="53" t="str">
        <f t="shared" si="17"/>
        <v>1</v>
      </c>
      <c r="S34" s="53">
        <f t="shared" si="6"/>
        <v>1</v>
      </c>
      <c r="T34" s="53" t="str">
        <f t="shared" si="18"/>
        <v>0</v>
      </c>
      <c r="U34" s="53">
        <f t="shared" si="7"/>
        <v>0</v>
      </c>
      <c r="V34" s="53" t="str">
        <f t="shared" si="19"/>
        <v>0</v>
      </c>
      <c r="W34" s="53">
        <f t="shared" si="8"/>
        <v>0</v>
      </c>
      <c r="X34" s="53" t="str">
        <f t="shared" si="20"/>
        <v>0</v>
      </c>
      <c r="Y34" s="53">
        <f t="shared" si="9"/>
        <v>0</v>
      </c>
      <c r="Z34" s="53" t="str">
        <f t="shared" si="21"/>
        <v>0</v>
      </c>
      <c r="AA34" s="53">
        <f t="shared" si="10"/>
        <v>0</v>
      </c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>
      <c r="A35" s="77">
        <f>'CALC. O3'!A35</f>
        <v>44127</v>
      </c>
      <c r="B35" s="56">
        <f>Parâmetros!E24</f>
        <v>0.25</v>
      </c>
      <c r="C35" s="56">
        <f t="shared" si="36"/>
        <v>0.38888449999999991</v>
      </c>
      <c r="D35" s="57">
        <f t="shared" ref="D35" si="42">MAX(C387:C403)</f>
        <v>0.33875</v>
      </c>
      <c r="E35" s="51">
        <f t="shared" si="11"/>
        <v>1.5055555555555555</v>
      </c>
      <c r="F35" s="42" t="str">
        <f t="shared" si="12"/>
        <v>1</v>
      </c>
      <c r="G35" s="51">
        <f t="shared" si="1"/>
        <v>-127.89437500000003</v>
      </c>
      <c r="H35" s="42" t="str">
        <f t="shared" si="13"/>
        <v>0</v>
      </c>
      <c r="I35" s="51">
        <f t="shared" si="2"/>
        <v>-126.89437500000003</v>
      </c>
      <c r="J35" s="42" t="str">
        <f t="shared" si="14"/>
        <v>0</v>
      </c>
      <c r="K35" s="51">
        <f t="shared" si="3"/>
        <v>-379.11937500000005</v>
      </c>
      <c r="L35" s="42" t="str">
        <f t="shared" si="15"/>
        <v>0</v>
      </c>
      <c r="M35" s="51">
        <f t="shared" si="4"/>
        <v>118.05921428571428</v>
      </c>
      <c r="N35" s="42" t="str">
        <f t="shared" si="16"/>
        <v>0</v>
      </c>
      <c r="O35" s="58">
        <f t="shared" si="5"/>
        <v>1.5055555555555555</v>
      </c>
      <c r="P35" s="59">
        <v>9</v>
      </c>
      <c r="R35" s="53" t="str">
        <f t="shared" si="17"/>
        <v>1</v>
      </c>
      <c r="S35" s="53">
        <f t="shared" si="6"/>
        <v>1</v>
      </c>
      <c r="T35" s="53" t="str">
        <f t="shared" si="18"/>
        <v>0</v>
      </c>
      <c r="U35" s="53">
        <f t="shared" si="7"/>
        <v>0</v>
      </c>
      <c r="V35" s="53" t="str">
        <f t="shared" si="19"/>
        <v>0</v>
      </c>
      <c r="W35" s="53">
        <f t="shared" si="8"/>
        <v>0</v>
      </c>
      <c r="X35" s="53" t="str">
        <f t="shared" si="20"/>
        <v>0</v>
      </c>
      <c r="Y35" s="53">
        <f t="shared" si="9"/>
        <v>0</v>
      </c>
      <c r="Z35" s="53" t="str">
        <f t="shared" si="21"/>
        <v>0</v>
      </c>
      <c r="AA35" s="53">
        <f t="shared" si="10"/>
        <v>0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>
      <c r="A36" s="77">
        <f>'CALC. O3'!A36</f>
        <v>44128</v>
      </c>
      <c r="B36" s="56">
        <f>Parâmetros!E25</f>
        <v>0.24</v>
      </c>
      <c r="C36" s="56">
        <f t="shared" si="36"/>
        <v>0.39742749999999999</v>
      </c>
      <c r="D36" s="57">
        <f t="shared" ref="D36" si="43">MAX(C404:C420)</f>
        <v>0.28875000000000006</v>
      </c>
      <c r="E36" s="51">
        <f t="shared" si="11"/>
        <v>1.2833333333333337</v>
      </c>
      <c r="F36" s="42" t="str">
        <f t="shared" si="12"/>
        <v>1</v>
      </c>
      <c r="G36" s="51">
        <f t="shared" si="1"/>
        <v>-128.86937499999999</v>
      </c>
      <c r="H36" s="42" t="str">
        <f t="shared" si="13"/>
        <v>0</v>
      </c>
      <c r="I36" s="51">
        <f t="shared" si="2"/>
        <v>-127.86937499999999</v>
      </c>
      <c r="J36" s="42" t="str">
        <f t="shared" si="14"/>
        <v>0</v>
      </c>
      <c r="K36" s="51">
        <f t="shared" si="3"/>
        <v>-381.09437500000001</v>
      </c>
      <c r="L36" s="42" t="str">
        <f t="shared" si="15"/>
        <v>0</v>
      </c>
      <c r="M36" s="51">
        <f t="shared" si="4"/>
        <v>117.77635714285714</v>
      </c>
      <c r="N36" s="42" t="str">
        <f t="shared" si="16"/>
        <v>0</v>
      </c>
      <c r="O36" s="58">
        <f t="shared" si="5"/>
        <v>1.2833333333333337</v>
      </c>
      <c r="P36" s="59">
        <v>9</v>
      </c>
      <c r="R36" s="53" t="str">
        <f t="shared" si="17"/>
        <v>1</v>
      </c>
      <c r="S36" s="53">
        <f t="shared" si="6"/>
        <v>1</v>
      </c>
      <c r="T36" s="53" t="str">
        <f t="shared" si="18"/>
        <v>0</v>
      </c>
      <c r="U36" s="53">
        <f t="shared" si="7"/>
        <v>0</v>
      </c>
      <c r="V36" s="53" t="str">
        <f t="shared" si="19"/>
        <v>0</v>
      </c>
      <c r="W36" s="53">
        <f t="shared" si="8"/>
        <v>0</v>
      </c>
      <c r="X36" s="53" t="str">
        <f t="shared" si="20"/>
        <v>0</v>
      </c>
      <c r="Y36" s="53">
        <f t="shared" si="9"/>
        <v>0</v>
      </c>
      <c r="Z36" s="53" t="str">
        <f t="shared" si="21"/>
        <v>0</v>
      </c>
      <c r="AA36" s="53">
        <f t="shared" si="10"/>
        <v>0</v>
      </c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>
      <c r="A37" s="77">
        <f>'CALC. O3'!A37</f>
        <v>44129</v>
      </c>
      <c r="B37" s="56">
        <f>Parâmetros!E26</f>
        <v>0.23</v>
      </c>
      <c r="C37" s="56">
        <f t="shared" si="36"/>
        <v>0.4049275</v>
      </c>
      <c r="D37" s="57">
        <f t="shared" ref="D37" si="44">MAX(C421:C437)</f>
        <v>0.255</v>
      </c>
      <c r="E37" s="51">
        <f t="shared" si="11"/>
        <v>1.1333333333333333</v>
      </c>
      <c r="F37" s="42" t="str">
        <f t="shared" si="12"/>
        <v>1</v>
      </c>
      <c r="G37" s="51">
        <f t="shared" si="1"/>
        <v>-129.52749999999997</v>
      </c>
      <c r="H37" s="42" t="str">
        <f t="shared" si="13"/>
        <v>0</v>
      </c>
      <c r="I37" s="51">
        <f t="shared" si="2"/>
        <v>-128.52749999999997</v>
      </c>
      <c r="J37" s="42" t="str">
        <f t="shared" si="14"/>
        <v>0</v>
      </c>
      <c r="K37" s="51">
        <f t="shared" si="3"/>
        <v>-382.42749999999995</v>
      </c>
      <c r="L37" s="42" t="str">
        <f t="shared" si="15"/>
        <v>0</v>
      </c>
      <c r="M37" s="51">
        <f t="shared" si="4"/>
        <v>117.58542857142858</v>
      </c>
      <c r="N37" s="42" t="str">
        <f t="shared" si="16"/>
        <v>0</v>
      </c>
      <c r="O37" s="58">
        <f t="shared" si="5"/>
        <v>1.1333333333333333</v>
      </c>
      <c r="P37" s="59">
        <v>9</v>
      </c>
      <c r="R37" s="53" t="str">
        <f t="shared" si="17"/>
        <v>1</v>
      </c>
      <c r="S37" s="53">
        <f t="shared" si="6"/>
        <v>1</v>
      </c>
      <c r="T37" s="53" t="str">
        <f t="shared" si="18"/>
        <v>0</v>
      </c>
      <c r="U37" s="53">
        <f t="shared" si="7"/>
        <v>0</v>
      </c>
      <c r="V37" s="53" t="str">
        <f t="shared" si="19"/>
        <v>0</v>
      </c>
      <c r="W37" s="53">
        <f t="shared" si="8"/>
        <v>0</v>
      </c>
      <c r="X37" s="53" t="str">
        <f t="shared" si="20"/>
        <v>0</v>
      </c>
      <c r="Y37" s="53">
        <f t="shared" si="9"/>
        <v>0</v>
      </c>
      <c r="Z37" s="53" t="str">
        <f t="shared" si="21"/>
        <v>0</v>
      </c>
      <c r="AA37" s="53">
        <f t="shared" si="10"/>
        <v>0</v>
      </c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>
      <c r="A38" s="77">
        <f>'CALC. O3'!A38</f>
        <v>44130</v>
      </c>
      <c r="B38" s="56">
        <f>Parâmetros!E27</f>
        <v>0.3</v>
      </c>
      <c r="C38" s="56">
        <f t="shared" si="36"/>
        <v>0.40617750000000002</v>
      </c>
      <c r="D38" s="57">
        <f t="shared" ref="D38" si="45">MAX(C438:C454)</f>
        <v>0.33624999999999999</v>
      </c>
      <c r="E38" s="51">
        <f t="shared" si="11"/>
        <v>1.4944444444444445</v>
      </c>
      <c r="F38" s="42" t="str">
        <f t="shared" si="12"/>
        <v>1</v>
      </c>
      <c r="G38" s="51">
        <f t="shared" si="1"/>
        <v>-127.94312500000001</v>
      </c>
      <c r="H38" s="42" t="str">
        <f t="shared" si="13"/>
        <v>0</v>
      </c>
      <c r="I38" s="51">
        <f t="shared" si="2"/>
        <v>-126.94312500000001</v>
      </c>
      <c r="J38" s="42" t="str">
        <f t="shared" si="14"/>
        <v>0</v>
      </c>
      <c r="K38" s="51">
        <f t="shared" si="3"/>
        <v>-379.21812499999999</v>
      </c>
      <c r="L38" s="42" t="str">
        <f t="shared" si="15"/>
        <v>0</v>
      </c>
      <c r="M38" s="51">
        <f t="shared" si="4"/>
        <v>118.04507142857142</v>
      </c>
      <c r="N38" s="42" t="str">
        <f t="shared" si="16"/>
        <v>0</v>
      </c>
      <c r="O38" s="58">
        <f t="shared" si="5"/>
        <v>1.4944444444444445</v>
      </c>
      <c r="P38" s="59">
        <v>9</v>
      </c>
      <c r="R38" s="53" t="str">
        <f t="shared" si="17"/>
        <v>1</v>
      </c>
      <c r="S38" s="53">
        <f t="shared" si="6"/>
        <v>1</v>
      </c>
      <c r="T38" s="53" t="str">
        <f t="shared" si="18"/>
        <v>0</v>
      </c>
      <c r="U38" s="53">
        <f t="shared" si="7"/>
        <v>0</v>
      </c>
      <c r="V38" s="53" t="str">
        <f t="shared" si="19"/>
        <v>0</v>
      </c>
      <c r="W38" s="53">
        <f t="shared" si="8"/>
        <v>0</v>
      </c>
      <c r="X38" s="53" t="str">
        <f t="shared" si="20"/>
        <v>0</v>
      </c>
      <c r="Y38" s="53">
        <f t="shared" si="9"/>
        <v>0</v>
      </c>
      <c r="Z38" s="53" t="str">
        <f t="shared" si="21"/>
        <v>0</v>
      </c>
      <c r="AA38" s="53">
        <f t="shared" si="10"/>
        <v>0</v>
      </c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>
      <c r="A39" s="77">
        <f>'CALC. O3'!A39</f>
        <v>44131</v>
      </c>
      <c r="B39" s="56">
        <f>Parâmetros!E28</f>
        <v>0.3</v>
      </c>
      <c r="C39" s="56">
        <f t="shared" si="36"/>
        <v>0.4099275</v>
      </c>
      <c r="D39" s="57">
        <f t="shared" ref="D39" si="46">MAX(C455:C471)</f>
        <v>0.35500000000000004</v>
      </c>
      <c r="E39" s="51">
        <f t="shared" si="11"/>
        <v>1.5777777777777779</v>
      </c>
      <c r="F39" s="42" t="str">
        <f t="shared" si="12"/>
        <v>1</v>
      </c>
      <c r="G39" s="51">
        <f t="shared" si="1"/>
        <v>-127.57749999999999</v>
      </c>
      <c r="H39" s="42" t="str">
        <f t="shared" si="13"/>
        <v>0</v>
      </c>
      <c r="I39" s="51">
        <f t="shared" si="2"/>
        <v>-126.57749999999999</v>
      </c>
      <c r="J39" s="42" t="str">
        <f t="shared" si="14"/>
        <v>0</v>
      </c>
      <c r="K39" s="51">
        <f t="shared" si="3"/>
        <v>-378.47749999999996</v>
      </c>
      <c r="L39" s="42" t="str">
        <f t="shared" si="15"/>
        <v>0</v>
      </c>
      <c r="M39" s="51">
        <f t="shared" si="4"/>
        <v>118.15114285714286</v>
      </c>
      <c r="N39" s="42" t="str">
        <f t="shared" si="16"/>
        <v>0</v>
      </c>
      <c r="O39" s="58">
        <f t="shared" si="5"/>
        <v>1.5777777777777779</v>
      </c>
      <c r="P39" s="59">
        <v>9</v>
      </c>
      <c r="R39" s="53" t="str">
        <f t="shared" si="17"/>
        <v>1</v>
      </c>
      <c r="S39" s="53">
        <f t="shared" si="6"/>
        <v>1</v>
      </c>
      <c r="T39" s="53" t="str">
        <f t="shared" si="18"/>
        <v>0</v>
      </c>
      <c r="U39" s="53">
        <f t="shared" si="7"/>
        <v>0</v>
      </c>
      <c r="V39" s="53" t="str">
        <f t="shared" si="19"/>
        <v>0</v>
      </c>
      <c r="W39" s="53">
        <f t="shared" si="8"/>
        <v>0</v>
      </c>
      <c r="X39" s="53" t="str">
        <f t="shared" si="20"/>
        <v>0</v>
      </c>
      <c r="Y39" s="53">
        <f t="shared" si="9"/>
        <v>0</v>
      </c>
      <c r="Z39" s="53" t="str">
        <f t="shared" si="21"/>
        <v>0</v>
      </c>
      <c r="AA39" s="53">
        <f t="shared" si="10"/>
        <v>0</v>
      </c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>
      <c r="A40" s="77">
        <f>'CALC. O3'!A40</f>
        <v>44132</v>
      </c>
      <c r="B40" s="56">
        <f>Parâmetros!E29</f>
        <v>0.3</v>
      </c>
      <c r="C40" s="56">
        <f t="shared" si="36"/>
        <v>0.41992750000000001</v>
      </c>
      <c r="D40" s="57">
        <f t="shared" ref="D40" si="47">MAX(C472:C488)</f>
        <v>0.36029512500000005</v>
      </c>
      <c r="E40" s="51">
        <f t="shared" si="11"/>
        <v>1.6013116666666669</v>
      </c>
      <c r="F40" s="42" t="str">
        <f t="shared" si="12"/>
        <v>1</v>
      </c>
      <c r="G40" s="51">
        <f t="shared" si="1"/>
        <v>-127.47424506249999</v>
      </c>
      <c r="H40" s="42" t="str">
        <f t="shared" si="13"/>
        <v>0</v>
      </c>
      <c r="I40" s="51">
        <f t="shared" si="2"/>
        <v>-126.47424506249999</v>
      </c>
      <c r="J40" s="42" t="str">
        <f t="shared" si="14"/>
        <v>0</v>
      </c>
      <c r="K40" s="51">
        <f t="shared" si="3"/>
        <v>-378.26834256249998</v>
      </c>
      <c r="L40" s="42" t="str">
        <f t="shared" si="15"/>
        <v>0</v>
      </c>
      <c r="M40" s="51">
        <f t="shared" si="4"/>
        <v>118.18109813571428</v>
      </c>
      <c r="N40" s="42" t="str">
        <f t="shared" si="16"/>
        <v>0</v>
      </c>
      <c r="O40" s="58">
        <f t="shared" si="5"/>
        <v>1.6013116666666669</v>
      </c>
      <c r="P40" s="59">
        <v>9</v>
      </c>
      <c r="R40" s="53" t="str">
        <f t="shared" si="17"/>
        <v>1</v>
      </c>
      <c r="S40" s="53">
        <f t="shared" si="6"/>
        <v>1</v>
      </c>
      <c r="T40" s="53" t="str">
        <f t="shared" si="18"/>
        <v>0</v>
      </c>
      <c r="U40" s="53">
        <f t="shared" si="7"/>
        <v>0</v>
      </c>
      <c r="V40" s="53" t="str">
        <f t="shared" si="19"/>
        <v>0</v>
      </c>
      <c r="W40" s="53">
        <f t="shared" si="8"/>
        <v>0</v>
      </c>
      <c r="X40" s="53" t="str">
        <f t="shared" si="20"/>
        <v>0</v>
      </c>
      <c r="Y40" s="53">
        <f t="shared" si="9"/>
        <v>0</v>
      </c>
      <c r="Z40" s="53" t="str">
        <f t="shared" si="21"/>
        <v>0</v>
      </c>
      <c r="AA40" s="53">
        <f t="shared" si="10"/>
        <v>0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>
      <c r="A41" s="77">
        <f>'CALC. O3'!A41</f>
        <v>44133</v>
      </c>
      <c r="B41" s="56">
        <f>Parâmetros!E30</f>
        <v>0.3</v>
      </c>
      <c r="C41" s="56">
        <f t="shared" si="36"/>
        <v>0.4436775</v>
      </c>
      <c r="D41" s="57">
        <f t="shared" ref="D41" si="48">MAX(C489:C505)</f>
        <v>0.34250000000000003</v>
      </c>
      <c r="E41" s="51">
        <f t="shared" si="11"/>
        <v>1.5222222222222224</v>
      </c>
      <c r="F41" s="42" t="str">
        <f t="shared" si="12"/>
        <v>1</v>
      </c>
      <c r="G41" s="51">
        <f t="shared" si="1"/>
        <v>-127.82125000000002</v>
      </c>
      <c r="H41" s="42" t="str">
        <f t="shared" si="13"/>
        <v>0</v>
      </c>
      <c r="I41" s="51">
        <f t="shared" si="2"/>
        <v>-126.82125000000002</v>
      </c>
      <c r="J41" s="42" t="str">
        <f t="shared" si="14"/>
        <v>0</v>
      </c>
      <c r="K41" s="51">
        <f t="shared" si="3"/>
        <v>-378.97125</v>
      </c>
      <c r="L41" s="42" t="str">
        <f t="shared" si="15"/>
        <v>0</v>
      </c>
      <c r="M41" s="51">
        <f t="shared" si="4"/>
        <v>118.08042857142857</v>
      </c>
      <c r="N41" s="42" t="str">
        <f t="shared" si="16"/>
        <v>0</v>
      </c>
      <c r="O41" s="58">
        <f t="shared" si="5"/>
        <v>1.5222222222222224</v>
      </c>
      <c r="P41" s="59">
        <v>9</v>
      </c>
      <c r="R41" s="53" t="str">
        <f t="shared" si="17"/>
        <v>1</v>
      </c>
      <c r="S41" s="53">
        <f t="shared" si="6"/>
        <v>1</v>
      </c>
      <c r="T41" s="53" t="str">
        <f t="shared" si="18"/>
        <v>0</v>
      </c>
      <c r="U41" s="53">
        <f t="shared" si="7"/>
        <v>0</v>
      </c>
      <c r="V41" s="53" t="str">
        <f t="shared" si="19"/>
        <v>0</v>
      </c>
      <c r="W41" s="53">
        <f t="shared" si="8"/>
        <v>0</v>
      </c>
      <c r="X41" s="53" t="str">
        <f t="shared" si="20"/>
        <v>0</v>
      </c>
      <c r="Y41" s="53">
        <f t="shared" si="9"/>
        <v>0</v>
      </c>
      <c r="Z41" s="53" t="str">
        <f t="shared" si="21"/>
        <v>0</v>
      </c>
      <c r="AA41" s="53">
        <f t="shared" si="10"/>
        <v>0</v>
      </c>
      <c r="AB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>
      <c r="A42" s="77">
        <f>'CALC. O3'!A42</f>
        <v>44134</v>
      </c>
      <c r="B42" s="56">
        <f>Parâmetros!E31</f>
        <v>0.32</v>
      </c>
      <c r="C42" s="56">
        <f t="shared" si="36"/>
        <v>0.45581937499999997</v>
      </c>
      <c r="D42" s="57">
        <f t="shared" ref="D42" si="49">MAX(C506:C522)</f>
        <v>0.41749999999999998</v>
      </c>
      <c r="E42" s="51">
        <f t="shared" si="11"/>
        <v>1.8555555555555556</v>
      </c>
      <c r="F42" s="42" t="str">
        <f t="shared" si="12"/>
        <v>1</v>
      </c>
      <c r="G42" s="51">
        <f t="shared" si="1"/>
        <v>-126.35874999999999</v>
      </c>
      <c r="H42" s="42" t="str">
        <f t="shared" si="13"/>
        <v>0</v>
      </c>
      <c r="I42" s="51">
        <f t="shared" si="2"/>
        <v>-125.35874999999999</v>
      </c>
      <c r="J42" s="42" t="str">
        <f t="shared" si="14"/>
        <v>0</v>
      </c>
      <c r="K42" s="51">
        <f t="shared" si="3"/>
        <v>-376.00874999999996</v>
      </c>
      <c r="L42" s="42" t="str">
        <f t="shared" si="15"/>
        <v>0</v>
      </c>
      <c r="M42" s="51">
        <f t="shared" si="4"/>
        <v>118.50471428571429</v>
      </c>
      <c r="N42" s="42" t="str">
        <f t="shared" si="16"/>
        <v>0</v>
      </c>
      <c r="O42" s="58">
        <f t="shared" si="5"/>
        <v>1.8555555555555556</v>
      </c>
      <c r="P42" s="59">
        <v>9</v>
      </c>
      <c r="R42" s="53" t="str">
        <f t="shared" si="17"/>
        <v>1</v>
      </c>
      <c r="S42" s="53">
        <f t="shared" si="6"/>
        <v>1</v>
      </c>
      <c r="T42" s="53" t="str">
        <f t="shared" si="18"/>
        <v>0</v>
      </c>
      <c r="U42" s="53">
        <f t="shared" si="7"/>
        <v>0</v>
      </c>
      <c r="V42" s="53" t="str">
        <f t="shared" si="19"/>
        <v>0</v>
      </c>
      <c r="W42" s="53">
        <f t="shared" si="8"/>
        <v>0</v>
      </c>
      <c r="X42" s="53" t="str">
        <f t="shared" si="20"/>
        <v>0</v>
      </c>
      <c r="Y42" s="53">
        <f t="shared" si="9"/>
        <v>0</v>
      </c>
      <c r="Z42" s="53" t="str">
        <f t="shared" si="21"/>
        <v>0</v>
      </c>
      <c r="AA42" s="53">
        <f t="shared" si="10"/>
        <v>0</v>
      </c>
      <c r="AB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ht="15.75" thickBot="1">
      <c r="A43" s="78">
        <f>'CALC. O3'!A43</f>
        <v>44135</v>
      </c>
      <c r="B43" s="56">
        <f>Parâmetros!E32</f>
        <v>0.37</v>
      </c>
      <c r="C43" s="56">
        <f t="shared" si="36"/>
        <v>0.45854299999999992</v>
      </c>
      <c r="D43" s="62">
        <f t="shared" ref="D43" si="50">MAX(C523:C539)</f>
        <v>0.32124999999999998</v>
      </c>
      <c r="E43" s="51">
        <f t="shared" si="11"/>
        <v>1.4277777777777778</v>
      </c>
      <c r="F43" s="42" t="str">
        <f t="shared" si="12"/>
        <v>1</v>
      </c>
      <c r="G43" s="51">
        <f t="shared" si="1"/>
        <v>-128.23562500000003</v>
      </c>
      <c r="H43" s="42" t="str">
        <f t="shared" si="13"/>
        <v>0</v>
      </c>
      <c r="I43" s="51">
        <f t="shared" si="2"/>
        <v>-127.23562500000003</v>
      </c>
      <c r="J43" s="42" t="str">
        <f t="shared" si="14"/>
        <v>0</v>
      </c>
      <c r="K43" s="51">
        <f t="shared" si="3"/>
        <v>-379.81062500000002</v>
      </c>
      <c r="L43" s="42" t="str">
        <f t="shared" si="15"/>
        <v>0</v>
      </c>
      <c r="M43" s="51">
        <f t="shared" si="4"/>
        <v>117.96021428571427</v>
      </c>
      <c r="N43" s="42" t="str">
        <f t="shared" si="16"/>
        <v>0</v>
      </c>
      <c r="O43" s="79">
        <f t="shared" si="5"/>
        <v>1.4277777777777778</v>
      </c>
      <c r="P43" s="63">
        <v>9</v>
      </c>
      <c r="R43" s="53" t="str">
        <f t="shared" si="17"/>
        <v>1</v>
      </c>
      <c r="S43" s="53">
        <f t="shared" si="6"/>
        <v>1</v>
      </c>
      <c r="T43" s="53" t="str">
        <f t="shared" si="18"/>
        <v>0</v>
      </c>
      <c r="U43" s="53">
        <f t="shared" si="7"/>
        <v>0</v>
      </c>
      <c r="V43" s="53" t="str">
        <f t="shared" si="19"/>
        <v>0</v>
      </c>
      <c r="W43" s="53">
        <f t="shared" si="8"/>
        <v>0</v>
      </c>
      <c r="X43" s="53" t="str">
        <f t="shared" si="20"/>
        <v>0</v>
      </c>
      <c r="Y43" s="53">
        <f t="shared" si="9"/>
        <v>0</v>
      </c>
      <c r="Z43" s="53" t="str">
        <f t="shared" si="21"/>
        <v>0</v>
      </c>
      <c r="AA43" s="53">
        <f t="shared" si="10"/>
        <v>0</v>
      </c>
      <c r="AB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>
      <c r="A44" s="22"/>
      <c r="B44" s="56">
        <f>Parâmetros!E33</f>
        <v>0.41</v>
      </c>
      <c r="C44" s="56">
        <f t="shared" si="36"/>
        <v>0.46375</v>
      </c>
      <c r="D44" s="80"/>
      <c r="E44" s="42"/>
      <c r="F44" s="42"/>
      <c r="G44" s="42"/>
      <c r="H44" s="42"/>
      <c r="I44" s="42"/>
      <c r="J44" s="42"/>
      <c r="K44" s="42"/>
      <c r="L44" s="42"/>
      <c r="M44" s="42"/>
      <c r="N44" s="42"/>
      <c r="R44" s="42"/>
      <c r="S44" s="53"/>
      <c r="T44" s="53"/>
      <c r="U44" s="53"/>
      <c r="V44" s="53"/>
      <c r="W44" s="53"/>
      <c r="X44" s="53"/>
      <c r="Y44" s="53"/>
      <c r="Z44" s="53"/>
      <c r="AA44" s="53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>
      <c r="A45" s="22"/>
      <c r="B45" s="56">
        <f>Parâmetros!E34</f>
        <v>0.41</v>
      </c>
      <c r="C45" s="56">
        <f t="shared" si="36"/>
        <v>0.45999999999999996</v>
      </c>
      <c r="D45" s="80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>
      <c r="A46" s="22"/>
      <c r="B46" s="56">
        <f>Parâmetros!E35</f>
        <v>0.4</v>
      </c>
      <c r="C46" s="56">
        <f t="shared" si="36"/>
        <v>0.45499999999999996</v>
      </c>
      <c r="D46" s="80"/>
      <c r="R46" s="53"/>
      <c r="S46" s="53">
        <f>SUM(S13:S43)</f>
        <v>31</v>
      </c>
      <c r="T46" s="42"/>
      <c r="U46" s="53">
        <f>SUM(U13:U43)</f>
        <v>0</v>
      </c>
      <c r="V46" s="34"/>
      <c r="W46" s="53">
        <f>SUM(W13:W43)</f>
        <v>0</v>
      </c>
      <c r="X46" s="34"/>
      <c r="Y46" s="53">
        <f>SUM(Y13:Y43)</f>
        <v>0</v>
      </c>
      <c r="Z46" s="34"/>
      <c r="AA46" s="53">
        <f>SUM(AA13:AA43)</f>
        <v>0</v>
      </c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</row>
    <row r="47" spans="1:40">
      <c r="A47" s="22"/>
      <c r="B47" s="56">
        <f>Parâmetros!E36</f>
        <v>0.4</v>
      </c>
      <c r="C47" s="56">
        <f t="shared" ref="C47:C63" si="51">AVERAGE(B61:B68)</f>
        <v>0.27124999999999999</v>
      </c>
      <c r="D47" s="80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</row>
    <row r="48" spans="1:40">
      <c r="A48" s="22"/>
      <c r="B48" s="56">
        <f>Parâmetros!E37</f>
        <v>0.38286500000000001</v>
      </c>
      <c r="C48" s="56">
        <f t="shared" si="51"/>
        <v>0.26250000000000001</v>
      </c>
      <c r="D48" s="80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</row>
    <row r="49" spans="1:40">
      <c r="A49" s="22"/>
      <c r="B49" s="56">
        <f>Parâmetros!E38</f>
        <v>0.418211</v>
      </c>
      <c r="C49" s="56">
        <f t="shared" si="51"/>
        <v>0.26624999999999999</v>
      </c>
      <c r="D49" s="80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</row>
    <row r="50" spans="1:40">
      <c r="A50" s="22"/>
      <c r="B50" s="56">
        <f>Parâmetros!E39</f>
        <v>0.38834400000000002</v>
      </c>
      <c r="C50" s="56">
        <f t="shared" si="51"/>
        <v>0.26875000000000004</v>
      </c>
      <c r="D50" s="80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</row>
    <row r="51" spans="1:40">
      <c r="A51" s="22"/>
      <c r="B51" s="56">
        <f>Parâmetros!E40</f>
        <v>0.43</v>
      </c>
      <c r="C51" s="56">
        <f t="shared" si="51"/>
        <v>0.27250000000000002</v>
      </c>
      <c r="D51" s="80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</row>
    <row r="52" spans="1:40">
      <c r="A52" s="22"/>
      <c r="B52" s="56">
        <f>Parâmetros!E41</f>
        <v>0.42</v>
      </c>
      <c r="C52" s="56">
        <f t="shared" si="51"/>
        <v>0.27375000000000005</v>
      </c>
      <c r="D52" s="80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</row>
    <row r="53" spans="1:40">
      <c r="A53" s="22"/>
      <c r="B53" s="56">
        <f>Parâmetros!E42</f>
        <v>0.44</v>
      </c>
      <c r="C53" s="56">
        <f t="shared" si="51"/>
        <v>0.27375000000000005</v>
      </c>
      <c r="D53" s="80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>
      <c r="A54" s="22"/>
      <c r="B54" s="56">
        <f>Parâmetros!E43</f>
        <v>0.48</v>
      </c>
      <c r="C54" s="56">
        <f t="shared" si="51"/>
        <v>0.27</v>
      </c>
      <c r="D54" s="80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>
      <c r="A55" s="22"/>
      <c r="B55" s="56">
        <f>Parâmetros!E44</f>
        <v>0.59</v>
      </c>
      <c r="C55" s="56">
        <f t="shared" si="51"/>
        <v>0.26624999999999999</v>
      </c>
      <c r="D55" s="80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>
      <c r="A56" s="22"/>
      <c r="B56" s="56">
        <f>Parâmetros!E45</f>
        <v>0.48</v>
      </c>
      <c r="C56" s="56">
        <f t="shared" si="51"/>
        <v>0.26</v>
      </c>
      <c r="D56" s="80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>
      <c r="A57" s="22"/>
      <c r="B57" s="56">
        <f>Parâmetros!E46</f>
        <v>0.44</v>
      </c>
      <c r="C57" s="56">
        <f t="shared" si="51"/>
        <v>0.255</v>
      </c>
      <c r="D57" s="80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>
      <c r="A58" s="22"/>
      <c r="B58" s="56">
        <f>Parâmetros!E47</f>
        <v>0.43</v>
      </c>
      <c r="C58" s="56">
        <f t="shared" si="51"/>
        <v>0.255</v>
      </c>
      <c r="D58" s="80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>
      <c r="A59" s="22"/>
      <c r="B59" s="56">
        <f>Parâmetros!E48</f>
        <v>0.4</v>
      </c>
      <c r="C59" s="56">
        <f t="shared" si="51"/>
        <v>0.25750000000000001</v>
      </c>
      <c r="D59" s="80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>
      <c r="A60" s="22"/>
      <c r="B60" s="56">
        <f>Parâmetros!E49</f>
        <v>0.38</v>
      </c>
      <c r="C60" s="56">
        <f t="shared" si="51"/>
        <v>0.26250000000000001</v>
      </c>
      <c r="D60" s="80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>
      <c r="A61" s="22"/>
      <c r="B61" s="56">
        <f>Parâmetros!E50</f>
        <v>0.36</v>
      </c>
      <c r="C61" s="56">
        <f t="shared" si="51"/>
        <v>0.26500000000000001</v>
      </c>
      <c r="D61" s="80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>
      <c r="A62" s="22"/>
      <c r="B62" s="56">
        <f>Parâmetros!E51</f>
        <v>0.25</v>
      </c>
      <c r="C62" s="56">
        <f t="shared" si="51"/>
        <v>0.26500000000000001</v>
      </c>
      <c r="D62" s="80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>
      <c r="A63" s="22"/>
      <c r="B63" s="56">
        <f>Parâmetros!E52</f>
        <v>0.26</v>
      </c>
      <c r="C63" s="56">
        <f t="shared" si="51"/>
        <v>0.26124999999999998</v>
      </c>
      <c r="D63" s="80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>
      <c r="A64" s="22"/>
      <c r="B64" s="56">
        <f>Parâmetros!E53</f>
        <v>0.24</v>
      </c>
      <c r="C64" s="56">
        <f t="shared" ref="C64:C80" si="52">AVERAGE(B85:B92)</f>
        <v>0.23499999999999999</v>
      </c>
      <c r="D64" s="80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>
      <c r="A65" s="22"/>
      <c r="B65" s="56">
        <f>Parâmetros!E54</f>
        <v>0.24</v>
      </c>
      <c r="C65" s="56">
        <f t="shared" si="52"/>
        <v>0.23624999999999999</v>
      </c>
      <c r="D65" s="80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>
      <c r="A66" s="22"/>
      <c r="B66" s="56">
        <f>Parâmetros!E55</f>
        <v>0.25</v>
      </c>
      <c r="C66" s="56">
        <f t="shared" si="52"/>
        <v>0.23500000000000001</v>
      </c>
      <c r="D66" s="80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>
      <c r="A67" s="22"/>
      <c r="B67" s="56">
        <f>Parâmetros!E56</f>
        <v>0.27</v>
      </c>
      <c r="C67" s="56">
        <f t="shared" si="52"/>
        <v>0.23499999999999999</v>
      </c>
      <c r="D67" s="80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>
      <c r="A68" s="22"/>
      <c r="B68" s="56">
        <f>Parâmetros!E57</f>
        <v>0.3</v>
      </c>
      <c r="C68" s="56">
        <f t="shared" si="52"/>
        <v>0.23375000000000001</v>
      </c>
      <c r="D68" s="80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>
      <c r="A69" s="22"/>
      <c r="B69" s="56">
        <f>Parâmetros!E58</f>
        <v>0.28999999999999998</v>
      </c>
      <c r="C69" s="56">
        <f t="shared" si="52"/>
        <v>0.23499999999999999</v>
      </c>
      <c r="D69" s="80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>
      <c r="A70" s="22"/>
      <c r="B70" s="56">
        <f>Parâmetros!E59</f>
        <v>0.28000000000000003</v>
      </c>
      <c r="C70" s="56">
        <f t="shared" si="52"/>
        <v>0.27124999999999999</v>
      </c>
      <c r="D70" s="80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>
      <c r="A71" s="22"/>
      <c r="B71" s="56">
        <f>Parâmetros!E60</f>
        <v>0.28000000000000003</v>
      </c>
      <c r="C71" s="56">
        <f t="shared" si="52"/>
        <v>0.27374999999999999</v>
      </c>
      <c r="D71" s="80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>
      <c r="A72" s="22"/>
      <c r="B72" s="56">
        <f>Parâmetros!E61</f>
        <v>0.27</v>
      </c>
      <c r="C72" s="56">
        <f t="shared" si="52"/>
        <v>0.28999999999999998</v>
      </c>
      <c r="D72" s="80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>
      <c r="A73" s="22"/>
      <c r="B73" s="56">
        <f>Parâmetros!E62</f>
        <v>0.25</v>
      </c>
      <c r="C73" s="56">
        <f t="shared" si="52"/>
        <v>0.32250000000000001</v>
      </c>
      <c r="D73" s="80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>
      <c r="A74" s="22"/>
      <c r="B74" s="56">
        <f>Parâmetros!E63</f>
        <v>0.25</v>
      </c>
      <c r="C74" s="56">
        <f t="shared" si="52"/>
        <v>0.32624999999999998</v>
      </c>
      <c r="D74" s="80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>
      <c r="A75" s="22"/>
      <c r="B75" s="56">
        <f>Parâmetros!E64</f>
        <v>0.24</v>
      </c>
      <c r="C75" s="56">
        <f t="shared" si="52"/>
        <v>0.32999999999999996</v>
      </c>
      <c r="D75" s="80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>
      <c r="A76" s="22"/>
      <c r="B76" s="56">
        <f>Parâmetros!E65</f>
        <v>0.27</v>
      </c>
      <c r="C76" s="56">
        <f t="shared" si="52"/>
        <v>0.33875</v>
      </c>
      <c r="D76" s="80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>
      <c r="A77" s="22"/>
      <c r="B77" s="56">
        <f>Parâmetros!E66</f>
        <v>0.24</v>
      </c>
      <c r="C77" s="56">
        <f t="shared" si="52"/>
        <v>0.34499999999999997</v>
      </c>
      <c r="D77" s="80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>
      <c r="A78" s="22"/>
      <c r="B78" s="56">
        <f>Parâmetros!E67</f>
        <v>0.24</v>
      </c>
      <c r="C78" s="56">
        <f t="shared" si="52"/>
        <v>0.32624999999999998</v>
      </c>
      <c r="D78" s="80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>
      <c r="A79" s="22"/>
      <c r="B79" s="56">
        <f>Parâmetros!E68</f>
        <v>0.28000000000000003</v>
      </c>
      <c r="C79" s="56">
        <f t="shared" si="52"/>
        <v>0.33124999999999999</v>
      </c>
      <c r="D79" s="80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>
      <c r="A80" s="22"/>
      <c r="B80" s="56">
        <f>Parâmetros!E69</f>
        <v>0.28999999999999998</v>
      </c>
      <c r="C80" s="56">
        <f t="shared" si="52"/>
        <v>0.31625000000000003</v>
      </c>
      <c r="D80" s="80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>
      <c r="A81" s="22"/>
      <c r="B81" s="56">
        <f>Parâmetros!E70</f>
        <v>0.28999999999999998</v>
      </c>
      <c r="C81" s="56">
        <f t="shared" ref="C81:C97" si="53">AVERAGE(B109:B116)</f>
        <v>0.255</v>
      </c>
      <c r="D81" s="80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>
      <c r="A82" s="22"/>
      <c r="B82" s="56">
        <f>Parâmetros!E71</f>
        <v>0.27</v>
      </c>
      <c r="C82" s="56">
        <f t="shared" si="53"/>
        <v>0.26</v>
      </c>
      <c r="D82" s="80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>
      <c r="A83" s="22"/>
      <c r="B83" s="56">
        <f>Parâmetros!E72</f>
        <v>0.24</v>
      </c>
      <c r="C83" s="56">
        <f t="shared" si="53"/>
        <v>0.26624999999999999</v>
      </c>
      <c r="D83" s="80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>
      <c r="A84" s="22"/>
      <c r="B84" s="56">
        <f>Parâmetros!E73</f>
        <v>0.24</v>
      </c>
      <c r="C84" s="56">
        <f t="shared" si="53"/>
        <v>0.27124999999999999</v>
      </c>
      <c r="D84" s="80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>
      <c r="A85" s="22"/>
      <c r="B85" s="56">
        <f>Parâmetros!E74</f>
        <v>0.23</v>
      </c>
      <c r="C85" s="56">
        <f t="shared" si="53"/>
        <v>0.27375000000000005</v>
      </c>
      <c r="D85" s="80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>
      <c r="A86" s="22"/>
      <c r="B86" s="56">
        <f>Parâmetros!E75</f>
        <v>0.25</v>
      </c>
      <c r="C86" s="56">
        <f t="shared" si="53"/>
        <v>0.27500000000000002</v>
      </c>
      <c r="D86" s="80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>
      <c r="A87" s="22"/>
      <c r="B87" s="56">
        <f>Parâmetros!E76</f>
        <v>0.23</v>
      </c>
      <c r="C87" s="56">
        <f t="shared" si="53"/>
        <v>0.27875</v>
      </c>
      <c r="D87" s="80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>
      <c r="A88" s="22"/>
      <c r="B88" s="56">
        <f>Parâmetros!E77</f>
        <v>0.23</v>
      </c>
      <c r="C88" s="56">
        <f t="shared" si="53"/>
        <v>0.28000000000000003</v>
      </c>
      <c r="D88" s="80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>
      <c r="A89" s="22"/>
      <c r="B89" s="56">
        <f>Parâmetros!E78</f>
        <v>0.23</v>
      </c>
      <c r="C89" s="56">
        <f t="shared" si="53"/>
        <v>0.27749999999999997</v>
      </c>
      <c r="D89" s="80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>
      <c r="A90" s="22"/>
      <c r="B90" s="56">
        <f>Parâmetros!E79</f>
        <v>0.22</v>
      </c>
      <c r="C90" s="56">
        <f t="shared" si="53"/>
        <v>0.27250000000000002</v>
      </c>
      <c r="D90" s="80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>
      <c r="A91" s="22"/>
      <c r="B91" s="56">
        <f>Parâmetros!E80</f>
        <v>0.23</v>
      </c>
      <c r="C91" s="56">
        <f t="shared" si="53"/>
        <v>0.27124999999999999</v>
      </c>
      <c r="D91" s="80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40">
      <c r="A92" s="22"/>
      <c r="B92" s="56">
        <f>Parâmetros!E81</f>
        <v>0.26</v>
      </c>
      <c r="C92" s="56">
        <f t="shared" si="53"/>
        <v>0.28500000000000003</v>
      </c>
      <c r="D92" s="80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>
      <c r="A93" s="22"/>
      <c r="B93" s="56">
        <f>Parâmetros!E82</f>
        <v>0.24</v>
      </c>
      <c r="C93" s="56">
        <f t="shared" si="53"/>
        <v>0.28999999999999998</v>
      </c>
      <c r="D93" s="80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>
      <c r="A94" s="22"/>
      <c r="B94" s="56">
        <f>Parâmetros!E83</f>
        <v>0.24</v>
      </c>
      <c r="C94" s="56">
        <f t="shared" si="53"/>
        <v>0.28875000000000001</v>
      </c>
      <c r="D94" s="80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1:40">
      <c r="A95" s="22"/>
      <c r="B95" s="56">
        <f>Parâmetros!E84</f>
        <v>0.23</v>
      </c>
      <c r="C95" s="56">
        <f t="shared" si="53"/>
        <v>0.28375000000000006</v>
      </c>
      <c r="D95" s="80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40">
      <c r="A96" s="22"/>
      <c r="B96" s="56">
        <f>Parâmetros!E85</f>
        <v>0.22</v>
      </c>
      <c r="C96" s="56">
        <f t="shared" si="53"/>
        <v>0.28249999999999997</v>
      </c>
      <c r="D96" s="80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</row>
    <row r="97" spans="1:40">
      <c r="A97" s="22"/>
      <c r="B97" s="56">
        <f>Parâmetros!E86</f>
        <v>0.24</v>
      </c>
      <c r="C97" s="56">
        <f t="shared" si="53"/>
        <v>0.28000000000000003</v>
      </c>
      <c r="D97" s="80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>
      <c r="A98" s="22"/>
      <c r="B98" s="56">
        <f>Parâmetros!E87</f>
        <v>0.51</v>
      </c>
      <c r="C98" s="56">
        <f t="shared" ref="C98:C114" si="54">AVERAGE(B133:B140)</f>
        <v>0.29499999999999998</v>
      </c>
      <c r="D98" s="80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>
      <c r="A99" s="22"/>
      <c r="B99" s="56">
        <f>Parâmetros!E88</f>
        <v>0.25</v>
      </c>
      <c r="C99" s="56">
        <f t="shared" si="54"/>
        <v>0.31124999999999997</v>
      </c>
      <c r="D99" s="80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</row>
    <row r="100" spans="1:40">
      <c r="A100" s="22"/>
      <c r="B100" s="56">
        <f>Parâmetros!E89</f>
        <v>0.39</v>
      </c>
      <c r="C100" s="56">
        <f t="shared" si="54"/>
        <v>0.3175</v>
      </c>
      <c r="D100" s="80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</row>
    <row r="101" spans="1:40">
      <c r="A101" s="22"/>
      <c r="B101" s="56">
        <f>Parâmetros!E90</f>
        <v>0.5</v>
      </c>
      <c r="C101" s="56">
        <f t="shared" si="54"/>
        <v>0.32250000000000001</v>
      </c>
      <c r="D101" s="80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</row>
    <row r="102" spans="1:40">
      <c r="A102" s="22"/>
      <c r="B102" s="56">
        <f>Parâmetros!E91</f>
        <v>0.27</v>
      </c>
      <c r="C102" s="56">
        <f t="shared" si="54"/>
        <v>0.32857142857142857</v>
      </c>
      <c r="D102" s="80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</row>
    <row r="103" spans="1:40">
      <c r="A103" s="22"/>
      <c r="B103" s="56">
        <f>Parâmetros!E92</f>
        <v>0.26</v>
      </c>
      <c r="C103" s="56">
        <f t="shared" si="54"/>
        <v>0.33428571428571424</v>
      </c>
      <c r="D103" s="80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</row>
    <row r="104" spans="1:40">
      <c r="A104" s="22"/>
      <c r="B104" s="56">
        <f>Parâmetros!E93</f>
        <v>0.28999999999999998</v>
      </c>
      <c r="C104" s="56">
        <f t="shared" si="54"/>
        <v>0.34285714285714286</v>
      </c>
      <c r="D104" s="80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</row>
    <row r="105" spans="1:40">
      <c r="A105" s="22"/>
      <c r="B105" s="56">
        <f>Parâmetros!E94</f>
        <v>0.28999999999999998</v>
      </c>
      <c r="C105" s="56">
        <f t="shared" si="54"/>
        <v>0.34714285714285714</v>
      </c>
      <c r="D105" s="80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</row>
    <row r="106" spans="1:40">
      <c r="A106" s="22"/>
      <c r="B106" s="56">
        <f>Parâmetros!E95</f>
        <v>0.36</v>
      </c>
      <c r="C106" s="56">
        <f t="shared" si="54"/>
        <v>0.34</v>
      </c>
      <c r="D106" s="80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</row>
    <row r="107" spans="1:40">
      <c r="A107" s="22"/>
      <c r="B107" s="56">
        <f>Parâmetros!E96</f>
        <v>0.28999999999999998</v>
      </c>
      <c r="C107" s="56">
        <f t="shared" si="54"/>
        <v>0.33285714285714285</v>
      </c>
      <c r="D107" s="80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</row>
    <row r="108" spans="1:40">
      <c r="A108" s="22"/>
      <c r="B108" s="56">
        <f>Parâmetros!E97</f>
        <v>0.27</v>
      </c>
      <c r="C108" s="56">
        <f t="shared" si="54"/>
        <v>0.33571428571428574</v>
      </c>
      <c r="D108" s="80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</row>
    <row r="109" spans="1:40">
      <c r="A109" s="22"/>
      <c r="B109" s="56">
        <f>Parâmetros!E98</f>
        <v>0.26</v>
      </c>
      <c r="C109" s="56">
        <f t="shared" si="54"/>
        <v>0.35428571428571437</v>
      </c>
      <c r="D109" s="80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</row>
    <row r="110" spans="1:40">
      <c r="A110" s="22"/>
      <c r="B110" s="56">
        <f>Parâmetros!E99</f>
        <v>0.24</v>
      </c>
      <c r="C110" s="56">
        <f t="shared" si="54"/>
        <v>0.36000000000000004</v>
      </c>
      <c r="D110" s="80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</row>
    <row r="111" spans="1:40">
      <c r="A111" s="22"/>
      <c r="B111" s="56">
        <f>Parâmetros!E100</f>
        <v>0.24</v>
      </c>
      <c r="C111" s="56">
        <f t="shared" si="54"/>
        <v>0.36500000000000005</v>
      </c>
      <c r="D111" s="80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</row>
    <row r="112" spans="1:40">
      <c r="A112" s="22"/>
      <c r="B112" s="56">
        <f>Parâmetros!E101</f>
        <v>0.24</v>
      </c>
      <c r="C112" s="56">
        <f t="shared" si="54"/>
        <v>0.36625000000000002</v>
      </c>
      <c r="D112" s="80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</row>
    <row r="113" spans="1:40">
      <c r="A113" s="22"/>
      <c r="B113" s="56">
        <f>Parâmetros!E102</f>
        <v>0.27</v>
      </c>
      <c r="C113" s="56">
        <f t="shared" si="54"/>
        <v>0.36409849999999999</v>
      </c>
      <c r="D113" s="80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</row>
    <row r="114" spans="1:40">
      <c r="A114" s="22"/>
      <c r="B114" s="56">
        <f>Parâmetros!E103</f>
        <v>0.26</v>
      </c>
      <c r="C114" s="56">
        <f t="shared" si="54"/>
        <v>0.36455262499999996</v>
      </c>
      <c r="D114" s="80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</row>
    <row r="115" spans="1:40">
      <c r="A115" s="22"/>
      <c r="B115" s="56">
        <f>Parâmetros!E104</f>
        <v>0.25</v>
      </c>
      <c r="C115" s="56">
        <f t="shared" ref="C115:C131" si="55">AVERAGE(B157:B164)</f>
        <v>0.27270975000000003</v>
      </c>
      <c r="D115" s="80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</row>
    <row r="116" spans="1:40">
      <c r="A116" s="22"/>
      <c r="B116" s="56">
        <f>Parâmetros!E105</f>
        <v>0.28000000000000003</v>
      </c>
      <c r="C116" s="56">
        <f t="shared" si="55"/>
        <v>0.27747925000000001</v>
      </c>
      <c r="D116" s="80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</row>
    <row r="117" spans="1:40">
      <c r="A117" s="22"/>
      <c r="B117" s="56">
        <f>Parâmetros!E106</f>
        <v>0.3</v>
      </c>
      <c r="C117" s="56">
        <f t="shared" si="55"/>
        <v>0.27566687499999998</v>
      </c>
      <c r="D117" s="80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</row>
    <row r="118" spans="1:40">
      <c r="A118" s="22"/>
      <c r="B118" s="56">
        <f>Parâmetros!E107</f>
        <v>0.28999999999999998</v>
      </c>
      <c r="C118" s="56">
        <f t="shared" si="55"/>
        <v>0.27240737500000001</v>
      </c>
      <c r="D118" s="80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</row>
    <row r="119" spans="1:40">
      <c r="A119" s="22"/>
      <c r="B119" s="56">
        <f>Parâmetros!E108</f>
        <v>0.28000000000000003</v>
      </c>
      <c r="C119" s="56">
        <f t="shared" si="55"/>
        <v>0.272982</v>
      </c>
      <c r="D119" s="80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</row>
    <row r="120" spans="1:40">
      <c r="A120" s="22"/>
      <c r="B120" s="56">
        <f>Parâmetros!E109</f>
        <v>0.26</v>
      </c>
      <c r="C120" s="56">
        <f t="shared" si="55"/>
        <v>0.27759587500000005</v>
      </c>
      <c r="D120" s="80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</row>
    <row r="121" spans="1:40">
      <c r="A121" s="22"/>
      <c r="B121" s="56">
        <f>Parâmetros!E110</f>
        <v>0.28000000000000003</v>
      </c>
      <c r="C121" s="56">
        <f t="shared" si="55"/>
        <v>0.28794350000000002</v>
      </c>
      <c r="D121" s="80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</row>
    <row r="122" spans="1:40">
      <c r="A122" s="22"/>
      <c r="B122" s="56">
        <f>Parâmetros!E111</f>
        <v>0.28999999999999998</v>
      </c>
      <c r="C122" s="56">
        <f t="shared" si="55"/>
        <v>0.28902050000000001</v>
      </c>
      <c r="D122" s="80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</row>
    <row r="123" spans="1:40">
      <c r="A123" s="22"/>
      <c r="B123" s="56">
        <f>Parâmetros!E112</f>
        <v>0.26</v>
      </c>
      <c r="C123" s="56">
        <f t="shared" si="55"/>
        <v>0.278644375</v>
      </c>
      <c r="D123" s="80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</row>
    <row r="124" spans="1:40">
      <c r="A124" s="22"/>
      <c r="B124" s="56">
        <f>Parâmetros!E113</f>
        <v>0.26</v>
      </c>
      <c r="C124" s="56">
        <f t="shared" si="55"/>
        <v>0.276597125</v>
      </c>
      <c r="D124" s="80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</row>
    <row r="125" spans="1:40">
      <c r="A125" s="22"/>
      <c r="B125" s="56">
        <f>Parâmetros!E114</f>
        <v>0.26</v>
      </c>
      <c r="C125" s="56">
        <f t="shared" si="55"/>
        <v>0.28625</v>
      </c>
      <c r="D125" s="80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</row>
    <row r="126" spans="1:40">
      <c r="A126" s="22"/>
      <c r="B126" s="56">
        <f>Parâmetros!E115</f>
        <v>0.28000000000000003</v>
      </c>
      <c r="C126" s="56">
        <f t="shared" si="55"/>
        <v>0.31125000000000003</v>
      </c>
      <c r="D126" s="80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</row>
    <row r="127" spans="1:40">
      <c r="A127" s="22"/>
      <c r="B127" s="56">
        <f>Parâmetros!E116</f>
        <v>0.39</v>
      </c>
      <c r="C127" s="56">
        <f t="shared" si="55"/>
        <v>0.32625000000000004</v>
      </c>
      <c r="D127" s="80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</row>
    <row r="128" spans="1:40">
      <c r="A128" s="22"/>
      <c r="B128" s="56">
        <f>Parâmetros!E117</f>
        <v>0.3</v>
      </c>
      <c r="C128" s="56">
        <f t="shared" si="55"/>
        <v>0.33750000000000002</v>
      </c>
      <c r="D128" s="80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</row>
    <row r="129" spans="1:40">
      <c r="A129" s="22"/>
      <c r="B129" s="56">
        <f>Parâmetros!E118</f>
        <v>0.27</v>
      </c>
      <c r="C129" s="56">
        <f t="shared" si="55"/>
        <v>0.33999999999999997</v>
      </c>
      <c r="D129" s="80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</row>
    <row r="130" spans="1:40">
      <c r="A130" s="22"/>
      <c r="B130" s="56">
        <f>Parâmetros!E119</f>
        <v>0.25</v>
      </c>
      <c r="C130" s="56">
        <f t="shared" si="55"/>
        <v>0.34499999999999997</v>
      </c>
      <c r="D130" s="80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</row>
    <row r="131" spans="1:40">
      <c r="A131" s="22"/>
      <c r="B131" s="56">
        <f>Parâmetros!E120</f>
        <v>0.25</v>
      </c>
      <c r="C131" s="56">
        <f t="shared" si="55"/>
        <v>0.34625</v>
      </c>
      <c r="D131" s="80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</row>
    <row r="132" spans="1:40">
      <c r="A132" s="22"/>
      <c r="B132" s="56">
        <f>Parâmetros!E121</f>
        <v>0.24</v>
      </c>
      <c r="C132" s="56">
        <f t="shared" ref="C132:C148" si="56">AVERAGE(B181:B188)</f>
        <v>0.31625000000000003</v>
      </c>
      <c r="D132" s="80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</row>
    <row r="133" spans="1:40">
      <c r="A133" s="22"/>
      <c r="B133" s="56">
        <f>Parâmetros!E122</f>
        <v>0.25</v>
      </c>
      <c r="C133" s="56">
        <f t="shared" si="56"/>
        <v>0.31874999999999998</v>
      </c>
      <c r="D133" s="80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</row>
    <row r="134" spans="1:40">
      <c r="A134" s="22"/>
      <c r="B134" s="56">
        <f>Parâmetros!E123</f>
        <v>0.3</v>
      </c>
      <c r="C134" s="56">
        <f t="shared" si="56"/>
        <v>0.32249999999999995</v>
      </c>
      <c r="D134" s="80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</row>
    <row r="135" spans="1:40">
      <c r="A135" s="22"/>
      <c r="B135" s="56">
        <f>Parâmetros!E124</f>
        <v>0.3</v>
      </c>
      <c r="C135" s="56">
        <f t="shared" si="56"/>
        <v>0.32250000000000001</v>
      </c>
      <c r="D135" s="80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</row>
    <row r="136" spans="1:40">
      <c r="A136" s="22"/>
      <c r="B136" s="56">
        <f>Parâmetros!E125</f>
        <v>0.28000000000000003</v>
      </c>
      <c r="C136" s="56">
        <f t="shared" si="56"/>
        <v>0.32125000000000004</v>
      </c>
      <c r="D136" s="80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</row>
    <row r="137" spans="1:40">
      <c r="A137" s="22"/>
      <c r="B137" s="56">
        <f>Parâmetros!E126</f>
        <v>0.28999999999999998</v>
      </c>
      <c r="C137" s="56">
        <f t="shared" si="56"/>
        <v>0.31874999999999998</v>
      </c>
      <c r="D137" s="80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</row>
    <row r="138" spans="1:40">
      <c r="A138" s="22"/>
      <c r="B138" s="56">
        <f>Parâmetros!E127</f>
        <v>0.28000000000000003</v>
      </c>
      <c r="C138" s="56">
        <f t="shared" si="56"/>
        <v>0.31125000000000003</v>
      </c>
      <c r="D138" s="80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</row>
    <row r="139" spans="1:40">
      <c r="A139" s="22"/>
      <c r="B139" s="56">
        <f>Parâmetros!E128</f>
        <v>0.3</v>
      </c>
      <c r="C139" s="56">
        <f t="shared" si="56"/>
        <v>0.30125000000000002</v>
      </c>
      <c r="D139" s="80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</row>
    <row r="140" spans="1:40">
      <c r="A140" s="22"/>
      <c r="B140" s="56">
        <f>Parâmetros!E129</f>
        <v>0.36</v>
      </c>
      <c r="C140" s="56">
        <f t="shared" si="56"/>
        <v>0.28250000000000003</v>
      </c>
      <c r="D140" s="80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</row>
    <row r="141" spans="1:40">
      <c r="A141" s="22"/>
      <c r="B141" s="56">
        <f>Parâmetros!E130</f>
        <v>0.38</v>
      </c>
      <c r="C141" s="56">
        <f t="shared" si="56"/>
        <v>0.27625</v>
      </c>
      <c r="D141" s="80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</row>
    <row r="142" spans="1:40">
      <c r="A142" s="22"/>
      <c r="B142" s="56">
        <f>Parâmetros!E131</f>
        <v>0.35</v>
      </c>
      <c r="C142" s="56">
        <f t="shared" si="56"/>
        <v>0.27250000000000002</v>
      </c>
      <c r="D142" s="80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</row>
    <row r="143" spans="1:40">
      <c r="A143" s="22"/>
      <c r="B143" s="56">
        <f>Parâmetros!E132</f>
        <v>0.34</v>
      </c>
      <c r="C143" s="56">
        <f t="shared" si="56"/>
        <v>0.29125000000000001</v>
      </c>
      <c r="D143" s="80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</row>
    <row r="144" spans="1:40">
      <c r="A144" s="22"/>
      <c r="B144" s="123"/>
      <c r="C144" s="56">
        <f t="shared" si="56"/>
        <v>0.30125000000000002</v>
      </c>
      <c r="D144" s="80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</row>
    <row r="145" spans="1:40">
      <c r="A145" s="22"/>
      <c r="B145" s="56">
        <f>Parâmetros!E134</f>
        <v>0.33</v>
      </c>
      <c r="C145" s="56">
        <f t="shared" si="56"/>
        <v>0.30874999999999997</v>
      </c>
      <c r="D145" s="80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</row>
    <row r="146" spans="1:40">
      <c r="A146" s="22"/>
      <c r="B146" s="56">
        <f>Parâmetros!E135</f>
        <v>0.34</v>
      </c>
      <c r="C146" s="56">
        <f t="shared" si="56"/>
        <v>0.31125000000000003</v>
      </c>
      <c r="D146" s="80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</row>
    <row r="147" spans="1:40">
      <c r="A147" s="22"/>
      <c r="B147" s="56">
        <f>Parâmetros!E136</f>
        <v>0.33</v>
      </c>
      <c r="C147" s="56">
        <f t="shared" si="56"/>
        <v>0.30874999999999997</v>
      </c>
      <c r="D147" s="80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</row>
    <row r="148" spans="1:40">
      <c r="A148" s="22"/>
      <c r="B148" s="56">
        <f>Parâmetros!E137</f>
        <v>0.31</v>
      </c>
      <c r="C148" s="56">
        <f t="shared" si="56"/>
        <v>0.30500000000000005</v>
      </c>
      <c r="D148" s="80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</row>
    <row r="149" spans="1:40">
      <c r="A149" s="22"/>
      <c r="B149" s="56">
        <f>Parâmetros!E138</f>
        <v>0.33</v>
      </c>
      <c r="C149" s="56">
        <f t="shared" ref="C149:C165" si="57">AVERAGE(B205:B212)</f>
        <v>0.28000000000000003</v>
      </c>
      <c r="D149" s="80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</row>
    <row r="150" spans="1:40">
      <c r="A150" s="22"/>
      <c r="B150" s="56">
        <f>Parâmetros!E139</f>
        <v>0.37</v>
      </c>
      <c r="C150" s="56">
        <f t="shared" si="57"/>
        <v>0.29125000000000001</v>
      </c>
      <c r="D150" s="80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</row>
    <row r="151" spans="1:40">
      <c r="A151" s="22"/>
      <c r="B151" s="56">
        <f>Parâmetros!E140</f>
        <v>0.47</v>
      </c>
      <c r="C151" s="56">
        <f t="shared" si="57"/>
        <v>0.29249999999999998</v>
      </c>
      <c r="D151" s="80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</row>
    <row r="152" spans="1:40">
      <c r="A152" s="22"/>
      <c r="B152" s="56">
        <f>Parâmetros!E141</f>
        <v>0.4</v>
      </c>
      <c r="C152" s="56">
        <f t="shared" si="57"/>
        <v>0.29499999999999998</v>
      </c>
      <c r="D152" s="80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</row>
    <row r="153" spans="1:40">
      <c r="A153" s="22"/>
      <c r="B153" s="56">
        <f>Parâmetros!E142</f>
        <v>0.37</v>
      </c>
      <c r="C153" s="56">
        <f t="shared" si="57"/>
        <v>0.29625000000000001</v>
      </c>
      <c r="D153" s="80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</row>
    <row r="154" spans="1:40">
      <c r="A154" s="22"/>
      <c r="B154" s="56">
        <f>Parâmetros!E143</f>
        <v>0.35</v>
      </c>
      <c r="C154" s="56">
        <f t="shared" si="57"/>
        <v>0.29749999999999999</v>
      </c>
      <c r="D154" s="80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</row>
    <row r="155" spans="1:40">
      <c r="A155" s="22"/>
      <c r="B155" s="56">
        <f>Parâmetros!E144</f>
        <v>0.31278800000000001</v>
      </c>
      <c r="C155" s="56">
        <f t="shared" si="57"/>
        <v>0.29625000000000001</v>
      </c>
      <c r="D155" s="80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</row>
    <row r="156" spans="1:40">
      <c r="A156" s="22"/>
      <c r="B156" s="56">
        <f>Parâmetros!E145</f>
        <v>0.313633</v>
      </c>
      <c r="C156" s="56">
        <f t="shared" si="57"/>
        <v>0.29375000000000001</v>
      </c>
      <c r="D156" s="80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</row>
    <row r="157" spans="1:40">
      <c r="A157" s="22"/>
      <c r="B157" s="56">
        <f>Parâmetros!E146</f>
        <v>0.27822200000000002</v>
      </c>
      <c r="C157" s="56">
        <f t="shared" si="57"/>
        <v>0.29125000000000001</v>
      </c>
      <c r="D157" s="80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</row>
    <row r="158" spans="1:40">
      <c r="A158" s="22"/>
      <c r="B158" s="56">
        <f>Parâmetros!E147</f>
        <v>0.26727600000000001</v>
      </c>
      <c r="C158" s="56">
        <f t="shared" si="57"/>
        <v>0.28749999999999998</v>
      </c>
      <c r="D158" s="80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  <row r="159" spans="1:40">
      <c r="A159" s="22"/>
      <c r="B159" s="56">
        <f>Parâmetros!E148</f>
        <v>0.25607600000000003</v>
      </c>
      <c r="C159" s="56">
        <f t="shared" si="57"/>
        <v>0.28875000000000001</v>
      </c>
      <c r="D159" s="80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</row>
    <row r="160" spans="1:40">
      <c r="A160" s="22"/>
      <c r="B160" s="56">
        <f>Parâmetros!E149</f>
        <v>0.235403</v>
      </c>
      <c r="C160" s="56">
        <f t="shared" si="57"/>
        <v>0.30875000000000002</v>
      </c>
      <c r="D160" s="80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</row>
    <row r="161" spans="1:40">
      <c r="A161" s="22"/>
      <c r="B161" s="56">
        <f>Parâmetros!E150</f>
        <v>0.243089</v>
      </c>
      <c r="C161" s="56">
        <f t="shared" si="57"/>
        <v>0.31500000000000006</v>
      </c>
      <c r="D161" s="80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</row>
    <row r="162" spans="1:40">
      <c r="A162" s="22"/>
      <c r="B162" s="56">
        <f>Parâmetros!E151</f>
        <v>0.23721900000000001</v>
      </c>
      <c r="C162" s="56">
        <f t="shared" si="57"/>
        <v>0.32</v>
      </c>
      <c r="D162" s="80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</row>
    <row r="163" spans="1:40">
      <c r="A163" s="22"/>
      <c r="B163" s="56">
        <f>Parâmetros!E152</f>
        <v>0.28138400000000002</v>
      </c>
      <c r="C163" s="56">
        <f t="shared" si="57"/>
        <v>0.32750000000000001</v>
      </c>
      <c r="D163" s="80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</row>
    <row r="164" spans="1:40">
      <c r="A164" s="22"/>
      <c r="B164" s="56">
        <f>Parâmetros!E153</f>
        <v>0.38300899999999999</v>
      </c>
      <c r="C164" s="56">
        <f t="shared" si="57"/>
        <v>0.34249999999999997</v>
      </c>
      <c r="D164" s="80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</row>
    <row r="165" spans="1:40">
      <c r="A165" s="22"/>
      <c r="B165" s="56">
        <f>Parâmetros!E154</f>
        <v>0.31637799999999999</v>
      </c>
      <c r="C165" s="56">
        <f t="shared" si="57"/>
        <v>0.34375</v>
      </c>
      <c r="D165" s="80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</row>
    <row r="166" spans="1:40">
      <c r="A166" s="22"/>
      <c r="B166" s="56">
        <f>Parâmetros!E155</f>
        <v>0.25277699999999997</v>
      </c>
      <c r="C166" s="56">
        <f t="shared" ref="C166:C182" si="58">AVERAGE(B229:B236)</f>
        <v>0.39624999999999994</v>
      </c>
      <c r="D166" s="80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</row>
    <row r="167" spans="1:40">
      <c r="A167" s="22"/>
      <c r="B167" s="56">
        <f>Parâmetros!E156</f>
        <v>0.23</v>
      </c>
      <c r="C167" s="56">
        <f t="shared" si="58"/>
        <v>0.40375</v>
      </c>
      <c r="D167" s="80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</row>
    <row r="168" spans="1:40">
      <c r="A168" s="22"/>
      <c r="B168" s="56">
        <f>Parâmetros!E157</f>
        <v>0.24</v>
      </c>
      <c r="C168" s="56">
        <f t="shared" si="58"/>
        <v>0.39499999999999996</v>
      </c>
      <c r="D168" s="80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</row>
    <row r="169" spans="1:40">
      <c r="A169" s="22"/>
      <c r="B169" s="56">
        <f>Parâmetros!E158</f>
        <v>0.28000000000000003</v>
      </c>
      <c r="C169" s="56">
        <f t="shared" si="58"/>
        <v>0.3849999999999999</v>
      </c>
      <c r="D169" s="80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</row>
    <row r="170" spans="1:40">
      <c r="A170" s="22"/>
      <c r="B170" s="56">
        <f>Parâmetros!E159</f>
        <v>0.32</v>
      </c>
      <c r="C170" s="56">
        <f t="shared" si="58"/>
        <v>0.37624999999999992</v>
      </c>
      <c r="D170" s="80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</row>
    <row r="171" spans="1:40">
      <c r="A171" s="22"/>
      <c r="B171" s="56">
        <f>Parâmetros!E160</f>
        <v>0.28999999999999998</v>
      </c>
      <c r="C171" s="56">
        <f t="shared" si="58"/>
        <v>0.36749999999999999</v>
      </c>
      <c r="D171" s="80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</row>
    <row r="172" spans="1:40">
      <c r="A172" s="22"/>
      <c r="B172" s="56">
        <f>Parâmetros!E161</f>
        <v>0.3</v>
      </c>
      <c r="C172" s="56">
        <f t="shared" si="58"/>
        <v>0.35250000000000004</v>
      </c>
      <c r="D172" s="80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</row>
    <row r="173" spans="1:40">
      <c r="A173" s="22"/>
      <c r="B173" s="56">
        <f>Parâmetros!E162</f>
        <v>0.3</v>
      </c>
      <c r="C173" s="56">
        <f t="shared" si="58"/>
        <v>0.32999999999999996</v>
      </c>
      <c r="D173" s="80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</row>
    <row r="174" spans="1:40">
      <c r="A174" s="22"/>
      <c r="B174" s="56">
        <f>Parâmetros!E163</f>
        <v>0.33</v>
      </c>
      <c r="C174" s="56">
        <f t="shared" si="58"/>
        <v>0.29624999999999996</v>
      </c>
      <c r="D174" s="80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</row>
    <row r="175" spans="1:40">
      <c r="A175" s="22"/>
      <c r="B175" s="56">
        <f>Parâmetros!E164</f>
        <v>0.43</v>
      </c>
      <c r="C175" s="56">
        <f t="shared" si="58"/>
        <v>0.29750000000000004</v>
      </c>
      <c r="D175" s="80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</row>
    <row r="176" spans="1:40">
      <c r="A176" s="22"/>
      <c r="B176" s="56">
        <f>Parâmetros!E165</f>
        <v>0.36</v>
      </c>
      <c r="C176" s="56">
        <f t="shared" si="58"/>
        <v>0.30625000000000002</v>
      </c>
      <c r="D176" s="80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</row>
    <row r="177" spans="1:40">
      <c r="A177" s="22"/>
      <c r="B177" s="56">
        <f>Parâmetros!E166</f>
        <v>0.37</v>
      </c>
      <c r="C177" s="56">
        <f t="shared" si="58"/>
        <v>0.31875000000000003</v>
      </c>
      <c r="D177" s="80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</row>
    <row r="178" spans="1:40">
      <c r="A178" s="22"/>
      <c r="B178" s="56">
        <f>Parâmetros!E167</f>
        <v>0.34</v>
      </c>
      <c r="C178" s="56">
        <f t="shared" si="58"/>
        <v>0.33249999999999996</v>
      </c>
      <c r="D178" s="80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</row>
    <row r="179" spans="1:40">
      <c r="A179" s="22"/>
      <c r="B179" s="56">
        <f>Parâmetros!E168</f>
        <v>0.33</v>
      </c>
      <c r="C179" s="56">
        <f t="shared" si="58"/>
        <v>0.34499999999999997</v>
      </c>
      <c r="D179" s="80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</row>
    <row r="180" spans="1:40">
      <c r="A180" s="22"/>
      <c r="B180" s="56">
        <f>Parâmetros!E169</f>
        <v>0.31</v>
      </c>
      <c r="C180" s="56">
        <f t="shared" si="58"/>
        <v>0.35375000000000001</v>
      </c>
      <c r="D180" s="80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</row>
    <row r="181" spans="1:40">
      <c r="A181" s="22"/>
      <c r="B181" s="56">
        <f>Parâmetros!E170</f>
        <v>0.3</v>
      </c>
      <c r="C181" s="56">
        <f t="shared" si="58"/>
        <v>0.36375000000000002</v>
      </c>
      <c r="D181" s="80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</row>
    <row r="182" spans="1:40">
      <c r="A182" s="22"/>
      <c r="B182" s="56">
        <f>Parâmetros!E171</f>
        <v>0.28999999999999998</v>
      </c>
      <c r="C182" s="56">
        <f t="shared" si="58"/>
        <v>0.37285714285714289</v>
      </c>
      <c r="D182" s="80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</row>
    <row r="183" spans="1:40">
      <c r="A183" s="22"/>
      <c r="B183" s="56">
        <f>Parâmetros!E172</f>
        <v>0.28000000000000003</v>
      </c>
      <c r="C183" s="132"/>
      <c r="D183" s="80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</row>
    <row r="184" spans="1:40">
      <c r="A184" s="22"/>
      <c r="B184" s="56">
        <f>Parâmetros!E173</f>
        <v>0.27</v>
      </c>
      <c r="C184" s="132"/>
      <c r="D184" s="80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</row>
    <row r="185" spans="1:40">
      <c r="A185" s="22"/>
      <c r="B185" s="56">
        <f>Parâmetros!E174</f>
        <v>0.28000000000000003</v>
      </c>
      <c r="C185" s="56">
        <f t="shared" ref="C185:C199" si="59">AVERAGE(B255:B262)</f>
        <v>0.28999999999999998</v>
      </c>
      <c r="D185" s="80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</row>
    <row r="186" spans="1:40">
      <c r="A186" s="22"/>
      <c r="B186" s="56">
        <f>Parâmetros!E175</f>
        <v>0.33</v>
      </c>
      <c r="C186" s="56">
        <f t="shared" si="59"/>
        <v>0.28999999999999998</v>
      </c>
      <c r="D186" s="80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</row>
    <row r="187" spans="1:40">
      <c r="A187" s="22"/>
      <c r="B187" s="56">
        <f>Parâmetros!E176</f>
        <v>0.36</v>
      </c>
      <c r="C187" s="56">
        <f t="shared" si="59"/>
        <v>0.28473866666666664</v>
      </c>
      <c r="D187" s="80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</row>
    <row r="188" spans="1:40">
      <c r="A188" s="22"/>
      <c r="B188" s="56">
        <f>Parâmetros!E177</f>
        <v>0.42</v>
      </c>
      <c r="C188" s="56">
        <f t="shared" si="59"/>
        <v>0.2844795</v>
      </c>
      <c r="D188" s="80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</row>
    <row r="189" spans="1:40">
      <c r="A189" s="22"/>
      <c r="B189" s="56">
        <f>Parâmetros!E178</f>
        <v>0.32</v>
      </c>
      <c r="C189" s="56">
        <f t="shared" si="59"/>
        <v>0.28149959999999996</v>
      </c>
      <c r="D189" s="80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</row>
    <row r="190" spans="1:40">
      <c r="A190" s="22"/>
      <c r="B190" s="56">
        <f>Parâmetros!E179</f>
        <v>0.32</v>
      </c>
      <c r="C190" s="56">
        <f t="shared" si="59"/>
        <v>0.28153883333333335</v>
      </c>
      <c r="D190" s="80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</row>
    <row r="191" spans="1:40">
      <c r="A191" s="22"/>
      <c r="B191" s="56">
        <f>Parâmetros!E180</f>
        <v>0.28000000000000003</v>
      </c>
      <c r="C191" s="56">
        <f t="shared" si="59"/>
        <v>0.28319057142857146</v>
      </c>
      <c r="D191" s="80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</row>
    <row r="192" spans="1:40">
      <c r="A192" s="22"/>
      <c r="B192" s="56">
        <f>Parâmetros!E181</f>
        <v>0.26</v>
      </c>
      <c r="C192" s="56">
        <f t="shared" si="59"/>
        <v>0.28287299999999999</v>
      </c>
      <c r="D192" s="80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</row>
    <row r="193" spans="1:40">
      <c r="A193" s="22"/>
      <c r="B193" s="56">
        <f>Parâmetros!E182</f>
        <v>0.26</v>
      </c>
      <c r="C193" s="56">
        <f t="shared" si="59"/>
        <v>0.28436675000000006</v>
      </c>
      <c r="D193" s="80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</row>
    <row r="194" spans="1:40">
      <c r="A194" s="22"/>
      <c r="B194" s="56">
        <f>Parâmetros!E183</f>
        <v>0.27</v>
      </c>
      <c r="C194" s="56">
        <f t="shared" si="59"/>
        <v>0.28607912500000005</v>
      </c>
      <c r="D194" s="80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</row>
    <row r="195" spans="1:40">
      <c r="A195" s="22"/>
      <c r="B195" s="56">
        <f>Parâmetros!E184</f>
        <v>0.28000000000000003</v>
      </c>
      <c r="C195" s="56">
        <f t="shared" si="59"/>
        <v>0.29285625000000004</v>
      </c>
      <c r="D195" s="80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</row>
    <row r="196" spans="1:40">
      <c r="A196" s="22"/>
      <c r="B196" s="56">
        <f>Parâmetros!E185</f>
        <v>0.27</v>
      </c>
      <c r="C196" s="56">
        <f t="shared" si="59"/>
        <v>0.29458299999999998</v>
      </c>
      <c r="D196" s="80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</row>
    <row r="197" spans="1:40">
      <c r="A197" s="22"/>
      <c r="B197" s="56">
        <f>Parâmetros!E186</f>
        <v>0.27</v>
      </c>
      <c r="C197" s="56">
        <f t="shared" si="59"/>
        <v>0.30034949999999999</v>
      </c>
      <c r="D197" s="80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</row>
    <row r="198" spans="1:40">
      <c r="A198" s="22"/>
      <c r="B198" s="56">
        <f>Parâmetros!E187</f>
        <v>0.28999999999999998</v>
      </c>
      <c r="C198" s="56">
        <f t="shared" si="59"/>
        <v>0.29868349999999999</v>
      </c>
      <c r="D198" s="80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</row>
    <row r="199" spans="1:40">
      <c r="A199" s="22"/>
      <c r="B199" s="56">
        <f>Parâmetros!E188</f>
        <v>0.43</v>
      </c>
      <c r="C199" s="56">
        <f t="shared" si="59"/>
        <v>0.29451337499999997</v>
      </c>
      <c r="D199" s="80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</row>
    <row r="200" spans="1:40">
      <c r="A200" s="22"/>
      <c r="B200" s="56">
        <f>Parâmetros!E189</f>
        <v>0.34</v>
      </c>
      <c r="C200" s="56">
        <f t="shared" ref="C200:C216" si="60">AVERAGE(B277:B284)</f>
        <v>0.32042874999999998</v>
      </c>
      <c r="D200" s="80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</row>
    <row r="201" spans="1:40">
      <c r="A201" s="22"/>
      <c r="B201" s="56">
        <f>Parâmetros!E190</f>
        <v>0.32</v>
      </c>
      <c r="C201" s="56">
        <f t="shared" si="60"/>
        <v>0.32175862500000002</v>
      </c>
      <c r="D201" s="80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</row>
    <row r="202" spans="1:40">
      <c r="A202" s="22"/>
      <c r="B202" s="56">
        <f>Parâmetros!E191</f>
        <v>0.28999999999999998</v>
      </c>
      <c r="C202" s="56">
        <f t="shared" si="60"/>
        <v>0.31848525</v>
      </c>
      <c r="D202" s="80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</row>
    <row r="203" spans="1:40">
      <c r="A203" s="22"/>
      <c r="B203" s="56">
        <f>Parâmetros!E192</f>
        <v>0.26</v>
      </c>
      <c r="C203" s="56">
        <f t="shared" si="60"/>
        <v>0.31664787500000002</v>
      </c>
      <c r="D203" s="80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</row>
    <row r="204" spans="1:40">
      <c r="A204" s="22"/>
      <c r="B204" s="56">
        <f>Parâmetros!E193</f>
        <v>0.24</v>
      </c>
      <c r="C204" s="56">
        <f t="shared" si="60"/>
        <v>0.31452299999999994</v>
      </c>
      <c r="D204" s="80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</row>
    <row r="205" spans="1:40">
      <c r="A205" s="22"/>
      <c r="B205" s="56">
        <f>Parâmetros!E194</f>
        <v>0.23</v>
      </c>
      <c r="C205" s="56">
        <f t="shared" si="60"/>
        <v>0.30121199999999998</v>
      </c>
      <c r="D205" s="80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</row>
    <row r="206" spans="1:40">
      <c r="A206" s="22"/>
      <c r="B206" s="56">
        <f>Parâmetros!E195</f>
        <v>0.28999999999999998</v>
      </c>
      <c r="C206" s="56">
        <f t="shared" si="60"/>
        <v>0.27894049999999998</v>
      </c>
      <c r="D206" s="80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</row>
    <row r="207" spans="1:40">
      <c r="A207" s="22"/>
      <c r="B207" s="56">
        <f>Parâmetros!E196</f>
        <v>0.28000000000000003</v>
      </c>
      <c r="C207" s="56">
        <f t="shared" si="60"/>
        <v>0.25483537500000003</v>
      </c>
      <c r="D207" s="80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</row>
    <row r="208" spans="1:40">
      <c r="A208" s="22"/>
      <c r="B208" s="56">
        <f>Parâmetros!E197</f>
        <v>0.27</v>
      </c>
      <c r="C208" s="56">
        <f t="shared" si="60"/>
        <v>0.23273962500000001</v>
      </c>
      <c r="D208" s="80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</row>
    <row r="209" spans="1:40">
      <c r="A209" s="22"/>
      <c r="B209" s="56">
        <f>Parâmetros!E198</f>
        <v>0.28000000000000003</v>
      </c>
      <c r="C209" s="56">
        <f t="shared" si="60"/>
        <v>0.230850375</v>
      </c>
      <c r="D209" s="80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</row>
    <row r="210" spans="1:40">
      <c r="A210" s="22"/>
      <c r="B210" s="56">
        <f>Parâmetros!E199</f>
        <v>0.28999999999999998</v>
      </c>
      <c r="C210" s="56">
        <f t="shared" si="60"/>
        <v>0.23402924999999999</v>
      </c>
      <c r="D210" s="80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</row>
    <row r="211" spans="1:40">
      <c r="A211" s="22"/>
      <c r="B211" s="56">
        <f>Parâmetros!E200</f>
        <v>0.28999999999999998</v>
      </c>
      <c r="C211" s="56">
        <f t="shared" si="60"/>
        <v>0.236316375</v>
      </c>
      <c r="D211" s="80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</row>
    <row r="212" spans="1:40">
      <c r="A212" s="22"/>
      <c r="B212" s="56">
        <f>Parâmetros!E201</f>
        <v>0.31</v>
      </c>
      <c r="C212" s="56">
        <f t="shared" si="60"/>
        <v>0.23863800000000002</v>
      </c>
      <c r="D212" s="80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</row>
    <row r="213" spans="1:40">
      <c r="A213" s="22"/>
      <c r="B213" s="56">
        <f>Parâmetros!E202</f>
        <v>0.32</v>
      </c>
      <c r="C213" s="56">
        <f t="shared" si="60"/>
        <v>0.23754775</v>
      </c>
      <c r="D213" s="80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</row>
    <row r="214" spans="1:40">
      <c r="A214" s="22"/>
      <c r="B214" s="56">
        <f>Parâmetros!E203</f>
        <v>0.3</v>
      </c>
      <c r="C214" s="56">
        <f t="shared" si="60"/>
        <v>0.23660524999999999</v>
      </c>
      <c r="D214" s="80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</row>
    <row r="215" spans="1:40">
      <c r="A215" s="22"/>
      <c r="B215" s="56">
        <f>Parâmetros!E204</f>
        <v>0.3</v>
      </c>
      <c r="C215" s="56">
        <f t="shared" si="60"/>
        <v>0.236833875</v>
      </c>
      <c r="D215" s="80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</row>
    <row r="216" spans="1:40">
      <c r="A216" s="22"/>
      <c r="B216" s="56">
        <f>Parâmetros!E205</f>
        <v>0.28000000000000003</v>
      </c>
      <c r="C216" s="56">
        <f t="shared" si="60"/>
        <v>0.23730375000000001</v>
      </c>
      <c r="D216" s="80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</row>
    <row r="217" spans="1:40">
      <c r="A217" s="22"/>
      <c r="B217" s="56">
        <f>Parâmetros!E206</f>
        <v>0.28999999999999998</v>
      </c>
      <c r="C217" s="56">
        <f t="shared" ref="C217:C233" si="61">AVERAGE(B301:B308)</f>
        <v>0.244307</v>
      </c>
      <c r="D217" s="80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</row>
    <row r="218" spans="1:40">
      <c r="A218" s="22"/>
      <c r="B218" s="56">
        <f>Parâmetros!E207</f>
        <v>0.28000000000000003</v>
      </c>
      <c r="C218" s="56">
        <f t="shared" si="61"/>
        <v>0.25440374999999998</v>
      </c>
      <c r="D218" s="80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</row>
    <row r="219" spans="1:40">
      <c r="A219" s="22"/>
      <c r="B219" s="56">
        <f>Parâmetros!E208</f>
        <v>0.27</v>
      </c>
      <c r="C219" s="56">
        <f t="shared" si="61"/>
        <v>0.26871300000000004</v>
      </c>
      <c r="D219" s="80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</row>
    <row r="220" spans="1:40">
      <c r="A220" s="22"/>
      <c r="B220" s="56">
        <f>Parâmetros!E209</f>
        <v>0.28999999999999998</v>
      </c>
      <c r="C220" s="56">
        <f t="shared" si="61"/>
        <v>0.27439271428571427</v>
      </c>
      <c r="D220" s="80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</row>
    <row r="221" spans="1:40">
      <c r="A221" s="22"/>
      <c r="B221" s="56">
        <f>Parâmetros!E210</f>
        <v>0.28999999999999998</v>
      </c>
      <c r="C221" s="56">
        <f t="shared" si="61"/>
        <v>0.30724371428571429</v>
      </c>
      <c r="D221" s="80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</row>
    <row r="222" spans="1:40">
      <c r="A222" s="22"/>
      <c r="B222" s="56">
        <f>Parâmetros!E211</f>
        <v>0.31</v>
      </c>
      <c r="C222" s="56">
        <f t="shared" si="61"/>
        <v>0.34458914285714287</v>
      </c>
      <c r="D222" s="80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</row>
    <row r="223" spans="1:40">
      <c r="A223" s="22"/>
      <c r="B223" s="56">
        <f>Parâmetros!E212</f>
        <v>0.46</v>
      </c>
      <c r="C223" s="56">
        <f t="shared" si="61"/>
        <v>0.37886085714285711</v>
      </c>
      <c r="D223" s="80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</row>
    <row r="224" spans="1:40">
      <c r="A224" s="22"/>
      <c r="B224" s="56">
        <f>Parâmetros!E213</f>
        <v>0.33</v>
      </c>
      <c r="C224" s="56">
        <f t="shared" si="61"/>
        <v>0.40874828571428573</v>
      </c>
      <c r="D224" s="80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</row>
    <row r="225" spans="1:40">
      <c r="A225" s="22"/>
      <c r="B225" s="56">
        <f>Parâmetros!E214</f>
        <v>0.33</v>
      </c>
      <c r="C225" s="56">
        <f t="shared" si="61"/>
        <v>0.42492685714285716</v>
      </c>
      <c r="D225" s="80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</row>
    <row r="226" spans="1:40">
      <c r="A226" s="22"/>
      <c r="B226" s="56">
        <f>Parâmetros!E215</f>
        <v>0.34</v>
      </c>
      <c r="C226" s="56">
        <f t="shared" si="61"/>
        <v>0.44872628571428563</v>
      </c>
      <c r="D226" s="80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</row>
    <row r="227" spans="1:40">
      <c r="A227" s="22"/>
      <c r="B227" s="56">
        <f>Parâmetros!E216</f>
        <v>0.39</v>
      </c>
      <c r="C227" s="56">
        <f t="shared" si="61"/>
        <v>0.47714285714285715</v>
      </c>
      <c r="D227" s="80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</row>
    <row r="228" spans="1:40">
      <c r="A228" s="22"/>
      <c r="B228" s="56">
        <f>Parâmetros!E217</f>
        <v>0.3</v>
      </c>
      <c r="C228" s="56">
        <f t="shared" si="61"/>
        <v>0.5</v>
      </c>
      <c r="D228" s="80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</row>
    <row r="229" spans="1:40">
      <c r="A229" s="22"/>
      <c r="B229" s="56">
        <f>Parâmetros!E218</f>
        <v>0.28000000000000003</v>
      </c>
      <c r="C229" s="56">
        <f t="shared" si="61"/>
        <v>0.50624999999999998</v>
      </c>
      <c r="D229" s="80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</row>
    <row r="230" spans="1:40">
      <c r="A230" s="22"/>
      <c r="B230" s="56">
        <f>Parâmetros!E219</f>
        <v>0.37</v>
      </c>
      <c r="C230" s="56">
        <f t="shared" si="61"/>
        <v>0.50625000000000009</v>
      </c>
      <c r="D230" s="80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</row>
    <row r="231" spans="1:40">
      <c r="A231" s="22"/>
      <c r="B231" s="56">
        <f>Parâmetros!E220</f>
        <v>0.36</v>
      </c>
      <c r="C231" s="56">
        <f t="shared" si="61"/>
        <v>0.50375000000000003</v>
      </c>
      <c r="D231" s="80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</row>
    <row r="232" spans="1:40">
      <c r="A232" s="22"/>
      <c r="B232" s="56">
        <f>Parâmetros!E221</f>
        <v>0.34</v>
      </c>
      <c r="C232" s="56">
        <f t="shared" si="61"/>
        <v>0.50250000000000006</v>
      </c>
      <c r="D232" s="80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</row>
    <row r="233" spans="1:40">
      <c r="A233" s="22"/>
      <c r="B233" s="56">
        <f>Parâmetros!E222</f>
        <v>0.36</v>
      </c>
      <c r="C233" s="56">
        <f t="shared" si="61"/>
        <v>0.50124999999999997</v>
      </c>
      <c r="D233" s="80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</row>
    <row r="234" spans="1:40">
      <c r="A234" s="22"/>
      <c r="B234" s="56">
        <f>Parâmetros!E223</f>
        <v>0.42</v>
      </c>
      <c r="C234" s="56">
        <f t="shared" ref="C234:C250" si="62">AVERAGE(B325:B332)</f>
        <v>0.315</v>
      </c>
      <c r="D234" s="80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</row>
    <row r="235" spans="1:40">
      <c r="A235" s="22"/>
      <c r="B235" s="56">
        <f>Parâmetros!E224</f>
        <v>0.47</v>
      </c>
      <c r="C235" s="56">
        <f t="shared" si="62"/>
        <v>0.30374999999999996</v>
      </c>
      <c r="D235" s="80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</row>
    <row r="236" spans="1:40">
      <c r="A236" s="22"/>
      <c r="B236" s="56">
        <f>Parâmetros!E225</f>
        <v>0.56999999999999995</v>
      </c>
      <c r="C236" s="56">
        <f t="shared" si="62"/>
        <v>0.30499999999999999</v>
      </c>
      <c r="D236" s="80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</row>
    <row r="237" spans="1:40">
      <c r="A237" s="22"/>
      <c r="B237" s="56">
        <f>Parâmetros!E226</f>
        <v>0.34</v>
      </c>
      <c r="C237" s="56">
        <f t="shared" si="62"/>
        <v>0.30500000000000005</v>
      </c>
      <c r="D237" s="80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</row>
    <row r="238" spans="1:40">
      <c r="A238" s="22"/>
      <c r="B238" s="56">
        <f>Parâmetros!E227</f>
        <v>0.3</v>
      </c>
      <c r="C238" s="56">
        <f t="shared" si="62"/>
        <v>0.30375000000000008</v>
      </c>
      <c r="D238" s="80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</row>
    <row r="239" spans="1:40">
      <c r="A239" s="22"/>
      <c r="B239" s="56">
        <f>Parâmetros!E228</f>
        <v>0.28000000000000003</v>
      </c>
      <c r="C239" s="56">
        <f t="shared" si="62"/>
        <v>0.30500000000000005</v>
      </c>
      <c r="D239" s="80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</row>
    <row r="240" spans="1:40">
      <c r="A240" s="22"/>
      <c r="B240" s="56">
        <f>Parâmetros!E229</f>
        <v>0.27</v>
      </c>
      <c r="C240" s="56">
        <f t="shared" si="62"/>
        <v>0.3075</v>
      </c>
      <c r="D240" s="80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</row>
    <row r="241" spans="1:40">
      <c r="A241" s="22"/>
      <c r="B241" s="56">
        <f>Parâmetros!E230</f>
        <v>0.28999999999999998</v>
      </c>
      <c r="C241" s="56">
        <f t="shared" si="62"/>
        <v>0.30499999999999999</v>
      </c>
      <c r="D241" s="80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</row>
    <row r="242" spans="1:40">
      <c r="A242" s="22"/>
      <c r="B242" s="56">
        <f>Parâmetros!E231</f>
        <v>0.3</v>
      </c>
      <c r="C242" s="56">
        <f t="shared" si="62"/>
        <v>0.30125000000000002</v>
      </c>
      <c r="D242" s="80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</row>
    <row r="243" spans="1:40">
      <c r="A243" s="22"/>
      <c r="B243" s="56">
        <f>Parâmetros!E232</f>
        <v>0.28999999999999998</v>
      </c>
      <c r="C243" s="56">
        <f t="shared" si="62"/>
        <v>0.29874999999999996</v>
      </c>
      <c r="D243" s="80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</row>
    <row r="244" spans="1:40">
      <c r="A244" s="22"/>
      <c r="B244" s="56">
        <f>Parâmetros!E233</f>
        <v>0.3</v>
      </c>
      <c r="C244" s="56">
        <f t="shared" si="62"/>
        <v>0.30000000000000004</v>
      </c>
      <c r="D244" s="80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</row>
    <row r="245" spans="1:40">
      <c r="A245" s="22"/>
      <c r="B245" s="56">
        <f>Parâmetros!E234</f>
        <v>0.35</v>
      </c>
      <c r="C245" s="56">
        <f t="shared" si="62"/>
        <v>0.31750000000000006</v>
      </c>
      <c r="D245" s="80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</row>
    <row r="246" spans="1:40">
      <c r="A246" s="22"/>
      <c r="B246" s="56">
        <f>Parâmetros!E235</f>
        <v>0.37</v>
      </c>
      <c r="C246" s="56">
        <f t="shared" si="62"/>
        <v>0.32750000000000001</v>
      </c>
      <c r="D246" s="80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</row>
    <row r="247" spans="1:40">
      <c r="A247" s="22"/>
      <c r="B247" s="56">
        <f>Parâmetros!E236</f>
        <v>0.38</v>
      </c>
      <c r="C247" s="56">
        <f t="shared" si="62"/>
        <v>0.32874999999999999</v>
      </c>
      <c r="D247" s="80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</row>
    <row r="248" spans="1:40">
      <c r="A248" s="22"/>
      <c r="B248" s="56">
        <f>Parâmetros!E237</f>
        <v>0.38</v>
      </c>
      <c r="C248" s="56">
        <f t="shared" si="62"/>
        <v>0.32374999999999998</v>
      </c>
      <c r="D248" s="80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</row>
    <row r="249" spans="1:40">
      <c r="A249" s="22"/>
      <c r="B249" s="56">
        <f>Parâmetros!E238</f>
        <v>0.39</v>
      </c>
      <c r="C249" s="56">
        <f t="shared" si="62"/>
        <v>0.32124999999999998</v>
      </c>
      <c r="D249" s="80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</row>
    <row r="250" spans="1:40">
      <c r="A250" s="22"/>
      <c r="B250" s="56">
        <f>Parâmetros!E239</f>
        <v>0.37</v>
      </c>
      <c r="C250" s="56">
        <f t="shared" si="62"/>
        <v>0.3175</v>
      </c>
      <c r="D250" s="80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</row>
    <row r="251" spans="1:40">
      <c r="A251" s="22"/>
      <c r="B251" s="56">
        <f>Parâmetros!E240</f>
        <v>0.37</v>
      </c>
      <c r="C251" s="56">
        <f t="shared" ref="C251:C267" si="63">AVERAGE(B349:B356)</f>
        <v>0.27</v>
      </c>
      <c r="D251" s="80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</row>
    <row r="252" spans="1:40">
      <c r="A252" s="22"/>
      <c r="B252" s="132"/>
      <c r="C252" s="56">
        <f t="shared" si="63"/>
        <v>0.27875</v>
      </c>
      <c r="D252" s="80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</row>
    <row r="253" spans="1:40">
      <c r="A253" s="22"/>
      <c r="B253" s="132"/>
      <c r="C253" s="56">
        <f t="shared" si="63"/>
        <v>0.28125</v>
      </c>
      <c r="D253" s="80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</row>
    <row r="254" spans="1:40">
      <c r="A254" s="22"/>
      <c r="B254" s="132"/>
      <c r="C254" s="56">
        <f t="shared" si="63"/>
        <v>0.28125</v>
      </c>
      <c r="D254" s="80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</row>
    <row r="255" spans="1:40">
      <c r="A255" s="22"/>
      <c r="B255" s="132"/>
      <c r="C255" s="56">
        <f t="shared" si="63"/>
        <v>0.27875000000000005</v>
      </c>
      <c r="D255" s="80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</row>
    <row r="256" spans="1:40">
      <c r="A256" s="22"/>
      <c r="B256" s="132"/>
      <c r="C256" s="56">
        <f t="shared" si="63"/>
        <v>0.27875000000000005</v>
      </c>
      <c r="D256" s="80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</row>
    <row r="257" spans="1:40">
      <c r="A257" s="22"/>
      <c r="B257" s="132"/>
      <c r="C257" s="56">
        <f t="shared" si="63"/>
        <v>0.28000000000000003</v>
      </c>
      <c r="D257" s="80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</row>
    <row r="258" spans="1:40">
      <c r="A258" s="22"/>
      <c r="B258" s="132"/>
      <c r="C258" s="56">
        <f t="shared" si="63"/>
        <v>0.27875</v>
      </c>
      <c r="D258" s="80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</row>
    <row r="259" spans="1:40">
      <c r="A259" s="22"/>
      <c r="B259" s="132"/>
      <c r="C259" s="56">
        <f t="shared" si="63"/>
        <v>0.27375000000000005</v>
      </c>
      <c r="D259" s="80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</row>
    <row r="260" spans="1:40">
      <c r="A260" s="22"/>
      <c r="B260" s="132"/>
      <c r="C260" s="56">
        <f t="shared" si="63"/>
        <v>0.26875000000000004</v>
      </c>
      <c r="D260" s="80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</row>
    <row r="261" spans="1:40">
      <c r="A261" s="22"/>
      <c r="B261" s="132"/>
      <c r="C261" s="56">
        <f t="shared" si="63"/>
        <v>0.26750000000000002</v>
      </c>
      <c r="D261" s="42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</row>
    <row r="262" spans="1:40">
      <c r="A262" s="22"/>
      <c r="B262" s="56">
        <f>Parâmetros!E251</f>
        <v>0.28999999999999998</v>
      </c>
      <c r="C262" s="56">
        <f t="shared" si="63"/>
        <v>0.28125</v>
      </c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</row>
    <row r="263" spans="1:40">
      <c r="A263" s="22"/>
      <c r="B263" s="56">
        <f>Parâmetros!E252</f>
        <v>0.28999999999999998</v>
      </c>
      <c r="C263" s="56">
        <f t="shared" si="63"/>
        <v>0.28749999999999998</v>
      </c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</row>
    <row r="264" spans="1:40">
      <c r="A264" s="22"/>
      <c r="B264" s="56">
        <f>Parâmetros!E253</f>
        <v>0.27421600000000002</v>
      </c>
      <c r="C264" s="56">
        <f t="shared" si="63"/>
        <v>0.29000000000000004</v>
      </c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</row>
    <row r="265" spans="1:40">
      <c r="A265" s="22"/>
      <c r="B265" s="56">
        <f>Parâmetros!E254</f>
        <v>0.28370200000000001</v>
      </c>
      <c r="C265" s="56">
        <f t="shared" si="63"/>
        <v>0.28875000000000001</v>
      </c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</row>
    <row r="266" spans="1:40">
      <c r="A266" s="22"/>
      <c r="B266" s="56">
        <f>Parâmetros!E255</f>
        <v>0.26957999999999999</v>
      </c>
      <c r="C266" s="56">
        <f t="shared" si="63"/>
        <v>0.28750000000000003</v>
      </c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</row>
    <row r="267" spans="1:40">
      <c r="A267" s="22"/>
      <c r="B267" s="56">
        <f>Parâmetros!E256</f>
        <v>0.28173500000000001</v>
      </c>
      <c r="C267" s="56">
        <f t="shared" si="63"/>
        <v>0.28625</v>
      </c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</row>
    <row r="268" spans="1:40">
      <c r="A268" s="22"/>
      <c r="B268" s="56">
        <f>Parâmetros!E257</f>
        <v>0.293101</v>
      </c>
      <c r="C268" s="56">
        <f t="shared" ref="C268:C284" si="64">AVERAGE(B373:B380)</f>
        <v>0.26374999999999998</v>
      </c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</row>
    <row r="269" spans="1:40">
      <c r="A269" s="22"/>
      <c r="B269" s="56">
        <f>Parâmetros!E258</f>
        <v>0.28065000000000001</v>
      </c>
      <c r="C269" s="56">
        <f t="shared" si="64"/>
        <v>0.27875</v>
      </c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</row>
    <row r="270" spans="1:40">
      <c r="A270" s="22"/>
      <c r="B270" s="56">
        <f>Parâmetros!E259</f>
        <v>0.30195</v>
      </c>
      <c r="C270" s="56">
        <f t="shared" si="64"/>
        <v>0.28999999999999998</v>
      </c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</row>
    <row r="271" spans="1:40">
      <c r="A271" s="22"/>
      <c r="B271" s="56">
        <f>Parâmetros!E260</f>
        <v>0.303699</v>
      </c>
      <c r="C271" s="56">
        <f t="shared" si="64"/>
        <v>0.29749999999999999</v>
      </c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</row>
    <row r="272" spans="1:40">
      <c r="A272" s="22"/>
      <c r="B272" s="56">
        <f>Parâmetros!E261</f>
        <v>0.32843299999999997</v>
      </c>
      <c r="C272" s="56">
        <f t="shared" si="64"/>
        <v>0.3</v>
      </c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</row>
    <row r="273" spans="1:40">
      <c r="A273" s="22"/>
      <c r="B273" s="56">
        <f>Parâmetros!E262</f>
        <v>0.297516</v>
      </c>
      <c r="C273" s="56">
        <f t="shared" si="64"/>
        <v>0.29874999999999996</v>
      </c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</row>
    <row r="274" spans="1:40">
      <c r="A274" s="22"/>
      <c r="B274" s="56">
        <f>Parâmetros!E263</f>
        <v>0.31571199999999999</v>
      </c>
      <c r="C274" s="56">
        <f t="shared" si="64"/>
        <v>0.33000000000000007</v>
      </c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</row>
    <row r="275" spans="1:40">
      <c r="A275" s="22"/>
      <c r="B275" s="56">
        <f>Parâmetros!E264</f>
        <v>0.26840700000000001</v>
      </c>
      <c r="C275" s="56">
        <f t="shared" si="64"/>
        <v>0.35750000000000004</v>
      </c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</row>
    <row r="276" spans="1:40">
      <c r="A276" s="22"/>
      <c r="B276" s="56">
        <f>Parâmetros!E265</f>
        <v>0.25974000000000003</v>
      </c>
      <c r="C276" s="56">
        <f t="shared" si="64"/>
        <v>0.38124999999999998</v>
      </c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</row>
    <row r="277" spans="1:40">
      <c r="A277" s="22"/>
      <c r="B277" s="56">
        <f>Parâmetros!E266</f>
        <v>0.242872</v>
      </c>
      <c r="C277" s="56">
        <f t="shared" si="64"/>
        <v>0.40125</v>
      </c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</row>
    <row r="278" spans="1:40">
      <c r="A278" s="22"/>
      <c r="B278" s="56">
        <f>Parâmetros!E267</f>
        <v>0.24945400000000001</v>
      </c>
      <c r="C278" s="56">
        <f t="shared" si="64"/>
        <v>0.43124999999999997</v>
      </c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</row>
    <row r="279" spans="1:40">
      <c r="A279" s="22"/>
      <c r="B279" s="56">
        <f>Parâmetros!E268</f>
        <v>0.23213200000000001</v>
      </c>
      <c r="C279" s="56">
        <f t="shared" si="64"/>
        <v>0.47249999999999998</v>
      </c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</row>
    <row r="280" spans="1:40">
      <c r="A280" s="22"/>
      <c r="B280" s="56">
        <f>Parâmetros!E269</f>
        <v>0.232963</v>
      </c>
      <c r="C280" s="56">
        <f t="shared" si="64"/>
        <v>0.505</v>
      </c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</row>
    <row r="281" spans="1:40">
      <c r="A281" s="22"/>
      <c r="B281" s="56">
        <f>Parâmetros!E270</f>
        <v>0.35097699999999998</v>
      </c>
      <c r="C281" s="56">
        <f t="shared" si="64"/>
        <v>0.53875000000000006</v>
      </c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</row>
    <row r="282" spans="1:40">
      <c r="A282" s="22"/>
      <c r="B282" s="56">
        <f>Parâmetros!E271</f>
        <v>0.42226000000000002</v>
      </c>
      <c r="C282" s="56">
        <f t="shared" si="64"/>
        <v>0.53625</v>
      </c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</row>
    <row r="283" spans="1:40">
      <c r="A283" s="22"/>
      <c r="B283" s="56">
        <f>Parâmetros!E272</f>
        <v>0.41993599999999998</v>
      </c>
      <c r="C283" s="56">
        <f t="shared" si="64"/>
        <v>0.53625</v>
      </c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</row>
    <row r="284" spans="1:40">
      <c r="A284" s="22"/>
      <c r="B284" s="56">
        <f>Parâmetros!E273</f>
        <v>0.41283599999999998</v>
      </c>
      <c r="C284" s="56">
        <f t="shared" si="64"/>
        <v>0.53749999999999998</v>
      </c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</row>
    <row r="285" spans="1:40">
      <c r="A285" s="22"/>
      <c r="B285" s="56">
        <f>Parâmetros!E274</f>
        <v>0.25351099999999999</v>
      </c>
      <c r="C285" s="56">
        <f t="shared" ref="C285:C301" si="65">AVERAGE(B397:B404)</f>
        <v>0.33374999999999999</v>
      </c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</row>
    <row r="286" spans="1:40">
      <c r="A286" s="22"/>
      <c r="B286" s="56">
        <f>Parâmetros!E275</f>
        <v>0.22326699999999999</v>
      </c>
      <c r="C286" s="56">
        <f t="shared" si="65"/>
        <v>0.315</v>
      </c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</row>
    <row r="287" spans="1:40">
      <c r="A287" s="22"/>
      <c r="B287" s="56">
        <f>Parâmetros!E276</f>
        <v>0.21743299999999999</v>
      </c>
      <c r="C287" s="56">
        <f t="shared" si="65"/>
        <v>0.315</v>
      </c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</row>
    <row r="288" spans="1:40">
      <c r="A288" s="22"/>
      <c r="B288" s="56">
        <f>Parâmetros!E277</f>
        <v>0.21596399999999999</v>
      </c>
      <c r="C288" s="56">
        <f t="shared" si="65"/>
        <v>0.31874999999999998</v>
      </c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</row>
    <row r="289" spans="1:40">
      <c r="A289" s="22"/>
      <c r="B289" s="56">
        <f>Parâmetros!E278</f>
        <v>0.24448900000000001</v>
      </c>
      <c r="C289" s="56">
        <f t="shared" si="65"/>
        <v>0.32374999999999998</v>
      </c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</row>
    <row r="290" spans="1:40">
      <c r="A290" s="22"/>
      <c r="B290" s="56">
        <f>Parâmetros!E279</f>
        <v>0.244088</v>
      </c>
      <c r="C290" s="56">
        <f t="shared" si="65"/>
        <v>0.32374999999999998</v>
      </c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</row>
    <row r="291" spans="1:40">
      <c r="A291" s="22"/>
      <c r="B291" s="56">
        <f>Parâmetros!E280</f>
        <v>0.22709499999999999</v>
      </c>
      <c r="C291" s="56">
        <f t="shared" si="65"/>
        <v>0.32500000000000007</v>
      </c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</row>
    <row r="292" spans="1:40">
      <c r="A292" s="22"/>
      <c r="B292" s="56">
        <f>Parâmetros!E281</f>
        <v>0.23607</v>
      </c>
      <c r="C292" s="56">
        <f t="shared" si="65"/>
        <v>0.31375000000000003</v>
      </c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</row>
    <row r="293" spans="1:40">
      <c r="A293" s="22"/>
      <c r="B293" s="56">
        <f>Parâmetros!E282</f>
        <v>0.238397</v>
      </c>
      <c r="C293" s="56">
        <f t="shared" si="65"/>
        <v>0.30125000000000002</v>
      </c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</row>
    <row r="294" spans="1:40">
      <c r="A294" s="22"/>
      <c r="B294" s="56">
        <f>Parâmetros!E283</f>
        <v>0.248698</v>
      </c>
      <c r="C294" s="56">
        <f t="shared" si="65"/>
        <v>0.29749999999999999</v>
      </c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</row>
    <row r="295" spans="1:40">
      <c r="A295" s="22"/>
      <c r="B295" s="56">
        <f>Parâmetros!E284</f>
        <v>0.23573</v>
      </c>
      <c r="C295" s="56">
        <f t="shared" si="65"/>
        <v>0.29499999999999998</v>
      </c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</row>
    <row r="296" spans="1:40">
      <c r="A296" s="22"/>
      <c r="B296" s="56">
        <f>Parâmetros!E285</f>
        <v>0.234537</v>
      </c>
      <c r="C296" s="56">
        <f t="shared" si="65"/>
        <v>0.29125000000000001</v>
      </c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</row>
    <row r="297" spans="1:40">
      <c r="A297" s="22"/>
      <c r="B297" s="56">
        <f>Parâmetros!E286</f>
        <v>0.235767</v>
      </c>
      <c r="C297" s="56">
        <f t="shared" si="65"/>
        <v>0.28625</v>
      </c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</row>
    <row r="298" spans="1:40">
      <c r="A298" s="22"/>
      <c r="B298" s="56">
        <f>Parâmetros!E287</f>
        <v>0.23654800000000001</v>
      </c>
      <c r="C298" s="56">
        <f t="shared" si="65"/>
        <v>0.28625</v>
      </c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</row>
    <row r="299" spans="1:40">
      <c r="A299" s="22"/>
      <c r="B299" s="56">
        <f>Parâmetros!E288</f>
        <v>0.22892399999999999</v>
      </c>
      <c r="C299" s="56">
        <f t="shared" si="65"/>
        <v>0.28375</v>
      </c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</row>
    <row r="300" spans="1:40">
      <c r="A300" s="22"/>
      <c r="B300" s="56">
        <f>Parâmetros!E289</f>
        <v>0.23982899999999999</v>
      </c>
      <c r="C300" s="56">
        <f t="shared" si="65"/>
        <v>0.28000000000000003</v>
      </c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</row>
    <row r="301" spans="1:40">
      <c r="A301" s="22"/>
      <c r="B301" s="56">
        <f>Parâmetros!E290</f>
        <v>0.22262999999999999</v>
      </c>
      <c r="C301" s="56">
        <f t="shared" si="65"/>
        <v>0.27625</v>
      </c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</row>
    <row r="302" spans="1:40">
      <c r="A302" s="22"/>
      <c r="B302" s="56">
        <f>Parâmetros!E291</f>
        <v>0.22661000000000001</v>
      </c>
      <c r="C302" s="56">
        <f t="shared" ref="C302:C318" si="66">AVERAGE(B421:B428)</f>
        <v>0.22499999999999998</v>
      </c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</row>
    <row r="303" spans="1:40">
      <c r="A303" s="22"/>
      <c r="B303" s="56">
        <f>Parâmetros!E292</f>
        <v>0.22895499999999999</v>
      </c>
      <c r="C303" s="56">
        <f t="shared" si="66"/>
        <v>0.22374999999999998</v>
      </c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</row>
    <row r="304" spans="1:40">
      <c r="A304" s="22"/>
      <c r="B304" s="56">
        <f>Parâmetros!E293</f>
        <v>0.21004300000000001</v>
      </c>
      <c r="C304" s="56">
        <f t="shared" si="66"/>
        <v>0.22249999999999998</v>
      </c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</row>
    <row r="305" spans="1:40">
      <c r="A305" s="22"/>
      <c r="B305" s="56">
        <f>Parâmetros!E294</f>
        <v>0.218582</v>
      </c>
      <c r="C305" s="56">
        <f t="shared" si="66"/>
        <v>0.1925</v>
      </c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</row>
    <row r="306" spans="1:40">
      <c r="A306" s="22"/>
      <c r="B306" s="56">
        <f>Parâmetros!E295</f>
        <v>0.24009800000000001</v>
      </c>
      <c r="C306" s="56">
        <f t="shared" si="66"/>
        <v>0.16375000000000001</v>
      </c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</row>
    <row r="307" spans="1:40">
      <c r="A307" s="22"/>
      <c r="B307" s="56">
        <f>Parâmetros!E296</f>
        <v>0.26078800000000002</v>
      </c>
      <c r="C307" s="56">
        <f t="shared" si="66"/>
        <v>0.13625000000000001</v>
      </c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</row>
    <row r="308" spans="1:40">
      <c r="A308" s="22"/>
      <c r="B308" s="56">
        <f>Parâmetros!E297</f>
        <v>0.34675</v>
      </c>
      <c r="C308" s="56">
        <f t="shared" si="66"/>
        <v>0.11</v>
      </c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</row>
    <row r="309" spans="1:40">
      <c r="A309" s="22"/>
      <c r="B309" s="56">
        <f>Parâmetros!E298</f>
        <v>0.30340400000000001</v>
      </c>
      <c r="C309" s="56">
        <f t="shared" si="66"/>
        <v>8.2500000000000004E-2</v>
      </c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</row>
    <row r="310" spans="1:40">
      <c r="A310" s="22"/>
      <c r="B310" s="56">
        <f>Parâmetros!E299</f>
        <v>0.341084</v>
      </c>
      <c r="C310" s="56">
        <f t="shared" si="66"/>
        <v>5.5E-2</v>
      </c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</row>
    <row r="311" spans="1:40">
      <c r="A311" s="22"/>
      <c r="B311" s="133"/>
      <c r="C311" s="56">
        <f t="shared" si="66"/>
        <v>2.75E-2</v>
      </c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</row>
    <row r="312" spans="1:40">
      <c r="A312" s="22"/>
      <c r="B312" s="56">
        <f>Parâmetros!E301</f>
        <v>0.44</v>
      </c>
      <c r="C312" s="56">
        <f t="shared" si="66"/>
        <v>0</v>
      </c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</row>
    <row r="313" spans="1:40">
      <c r="A313" s="22"/>
      <c r="B313" s="56">
        <f>Parâmetros!E302</f>
        <v>0.48</v>
      </c>
      <c r="C313" s="56">
        <f t="shared" si="66"/>
        <v>0</v>
      </c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</row>
    <row r="314" spans="1:40">
      <c r="A314" s="22"/>
      <c r="B314" s="56">
        <f>Parâmetros!E303</f>
        <v>0.48</v>
      </c>
      <c r="C314" s="56">
        <f t="shared" si="66"/>
        <v>0</v>
      </c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</row>
    <row r="315" spans="1:40">
      <c r="A315" s="22"/>
      <c r="B315" s="56">
        <f>Parâmetros!E304</f>
        <v>0.47</v>
      </c>
      <c r="C315" s="56">
        <f t="shared" si="66"/>
        <v>0</v>
      </c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</row>
    <row r="316" spans="1:40">
      <c r="A316" s="22"/>
      <c r="B316" s="56">
        <f>Parâmetros!E305</f>
        <v>0.46</v>
      </c>
      <c r="C316" s="56">
        <f t="shared" si="66"/>
        <v>0</v>
      </c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</row>
    <row r="317" spans="1:40">
      <c r="A317" s="22"/>
      <c r="B317" s="56">
        <f>Parâmetros!E306</f>
        <v>0.47</v>
      </c>
      <c r="C317" s="56">
        <f t="shared" si="66"/>
        <v>0</v>
      </c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</row>
    <row r="318" spans="1:40">
      <c r="A318" s="22"/>
      <c r="B318" s="56">
        <f>Parâmetros!E307</f>
        <v>0.54</v>
      </c>
      <c r="C318" s="56">
        <f t="shared" si="66"/>
        <v>0</v>
      </c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</row>
    <row r="319" spans="1:40">
      <c r="A319" s="22"/>
      <c r="B319" s="56">
        <f>Parâmetros!E308</f>
        <v>0.66</v>
      </c>
      <c r="C319" s="56">
        <f t="shared" ref="C319:C335" si="67">AVERAGE(B445:B452)</f>
        <v>0</v>
      </c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</row>
    <row r="320" spans="1:40">
      <c r="A320" s="22"/>
      <c r="B320" s="56">
        <f>Parâmetros!E309</f>
        <v>0.49</v>
      </c>
      <c r="C320" s="56">
        <f t="shared" si="67"/>
        <v>0</v>
      </c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</row>
    <row r="321" spans="1:40">
      <c r="A321" s="22"/>
      <c r="B321" s="56">
        <f>Parâmetros!E310</f>
        <v>0.48</v>
      </c>
      <c r="C321" s="56">
        <f t="shared" si="67"/>
        <v>6.6250000000000003E-2</v>
      </c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</row>
    <row r="322" spans="1:40">
      <c r="A322" s="22"/>
      <c r="B322" s="56">
        <f>Parâmetros!E311</f>
        <v>0.46</v>
      </c>
      <c r="C322" s="56">
        <f t="shared" si="67"/>
        <v>0.11625000000000001</v>
      </c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</row>
    <row r="323" spans="1:40">
      <c r="A323" s="22"/>
      <c r="B323" s="56">
        <f>Parâmetros!E312</f>
        <v>0.46</v>
      </c>
      <c r="C323" s="56">
        <f t="shared" si="67"/>
        <v>0.17125000000000001</v>
      </c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</row>
    <row r="324" spans="1:40">
      <c r="A324" s="22"/>
      <c r="B324" s="56">
        <f>Parâmetros!E313</f>
        <v>0.45</v>
      </c>
      <c r="C324" s="56">
        <f t="shared" si="67"/>
        <v>0.22625000000000001</v>
      </c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</row>
    <row r="325" spans="1:40">
      <c r="A325" s="22"/>
      <c r="B325" s="56">
        <f>Parâmetros!E314</f>
        <v>0.43</v>
      </c>
      <c r="C325" s="56">
        <f t="shared" si="67"/>
        <v>0.28125</v>
      </c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</row>
    <row r="326" spans="1:40">
      <c r="A326" s="22"/>
      <c r="B326" s="56">
        <f>Parâmetros!E315</f>
        <v>0.31</v>
      </c>
      <c r="C326" s="56">
        <f t="shared" si="67"/>
        <v>0.33374999999999999</v>
      </c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</row>
    <row r="327" spans="1:40">
      <c r="A327" s="22"/>
      <c r="B327" s="56">
        <f>Parâmetros!E316</f>
        <v>0.28999999999999998</v>
      </c>
      <c r="C327" s="56">
        <f t="shared" si="67"/>
        <v>0.38874999999999998</v>
      </c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</row>
    <row r="328" spans="1:40">
      <c r="A328" s="22"/>
      <c r="B328" s="56">
        <f>Parâmetros!E317</f>
        <v>0.28999999999999998</v>
      </c>
      <c r="C328" s="56">
        <f t="shared" si="67"/>
        <v>0.44</v>
      </c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</row>
    <row r="329" spans="1:40">
      <c r="A329" s="22"/>
      <c r="B329" s="56">
        <f>Parâmetros!E318</f>
        <v>0.28000000000000003</v>
      </c>
      <c r="C329" s="56">
        <f t="shared" si="67"/>
        <v>0.42875000000000002</v>
      </c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</row>
    <row r="330" spans="1:40">
      <c r="A330" s="22"/>
      <c r="B330" s="56">
        <f>Parâmetros!E319</f>
        <v>0.28999999999999998</v>
      </c>
      <c r="C330" s="56">
        <f t="shared" si="67"/>
        <v>0.44500000000000006</v>
      </c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</row>
    <row r="331" spans="1:40">
      <c r="A331" s="22"/>
      <c r="B331" s="56">
        <f>Parâmetros!E320</f>
        <v>0.31</v>
      </c>
      <c r="C331" s="56">
        <f t="shared" si="67"/>
        <v>0.44625000000000004</v>
      </c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</row>
    <row r="332" spans="1:40">
      <c r="A332" s="22"/>
      <c r="B332" s="56">
        <f>Parâmetros!E321</f>
        <v>0.32</v>
      </c>
      <c r="C332" s="56">
        <f t="shared" si="67"/>
        <v>0.44628612499999998</v>
      </c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</row>
    <row r="333" spans="1:40">
      <c r="A333" s="22"/>
      <c r="B333" s="56">
        <f>Parâmetros!E322</f>
        <v>0.34</v>
      </c>
      <c r="C333" s="56">
        <f t="shared" si="67"/>
        <v>0.44360137500000002</v>
      </c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</row>
    <row r="334" spans="1:40">
      <c r="A334" s="22"/>
      <c r="B334" s="56">
        <f>Parâmetros!E323</f>
        <v>0.32</v>
      </c>
      <c r="C334" s="56">
        <f t="shared" si="67"/>
        <v>0.44255124999999995</v>
      </c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</row>
    <row r="335" spans="1:40">
      <c r="A335" s="22"/>
      <c r="B335" s="56">
        <f>Parâmetros!E324</f>
        <v>0.28999999999999998</v>
      </c>
      <c r="C335" s="56">
        <f t="shared" si="67"/>
        <v>0.43611462499999998</v>
      </c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</row>
    <row r="336" spans="1:40">
      <c r="A336" s="22"/>
      <c r="B336" s="56">
        <f>Parâmetros!E325</f>
        <v>0.28000000000000003</v>
      </c>
      <c r="C336" s="56">
        <f t="shared" ref="C336:C352" si="68">AVERAGE(B469:B476)</f>
        <v>0.32085987500000002</v>
      </c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</row>
    <row r="337" spans="1:40">
      <c r="A337" s="22"/>
      <c r="B337" s="56">
        <f>Parâmetros!E326</f>
        <v>0.28999999999999998</v>
      </c>
      <c r="C337" s="56">
        <f t="shared" si="68"/>
        <v>0.32801649999999999</v>
      </c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</row>
    <row r="338" spans="1:40">
      <c r="A338" s="22"/>
      <c r="B338" s="56">
        <f>Parâmetros!E327</f>
        <v>0.31</v>
      </c>
      <c r="C338" s="56">
        <f t="shared" si="68"/>
        <v>0.33426574999999997</v>
      </c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</row>
    <row r="339" spans="1:40">
      <c r="A339" s="22"/>
      <c r="B339" s="56">
        <f>Parâmetros!E328</f>
        <v>0.28999999999999998</v>
      </c>
      <c r="C339" s="56">
        <f t="shared" si="68"/>
        <v>0.33849774999999999</v>
      </c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</row>
    <row r="340" spans="1:40">
      <c r="A340" s="22"/>
      <c r="B340" s="56">
        <f>Parâmetros!E329</f>
        <v>0.28999999999999998</v>
      </c>
      <c r="C340" s="56">
        <f t="shared" si="68"/>
        <v>0.34403737499999998</v>
      </c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</row>
    <row r="341" spans="1:40">
      <c r="A341" s="22"/>
      <c r="B341" s="56">
        <f>Parâmetros!E330</f>
        <v>0.32</v>
      </c>
      <c r="C341" s="56">
        <f t="shared" si="68"/>
        <v>0.34714874999999995</v>
      </c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</row>
    <row r="342" spans="1:40">
      <c r="A342" s="22"/>
      <c r="B342" s="56">
        <f>Parâmetros!E331</f>
        <v>0.33</v>
      </c>
      <c r="C342" s="56">
        <f t="shared" si="68"/>
        <v>0.35195037499999998</v>
      </c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</row>
    <row r="343" spans="1:40">
      <c r="A343" s="22"/>
      <c r="B343" s="56">
        <f>Parâmetros!E332</f>
        <v>0.43</v>
      </c>
      <c r="C343" s="56">
        <f t="shared" si="68"/>
        <v>0.35077824999999996</v>
      </c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</row>
    <row r="344" spans="1:40">
      <c r="A344" s="22"/>
      <c r="B344" s="56">
        <f>Parâmetros!E333</f>
        <v>0.36</v>
      </c>
      <c r="C344" s="56">
        <f t="shared" si="68"/>
        <v>0.34341549999999998</v>
      </c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</row>
    <row r="345" spans="1:40">
      <c r="A345" s="22"/>
      <c r="B345" s="56">
        <f>Parâmetros!E334</f>
        <v>0.3</v>
      </c>
      <c r="C345" s="56">
        <f t="shared" si="68"/>
        <v>0.33250000000000002</v>
      </c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</row>
    <row r="346" spans="1:40">
      <c r="A346" s="22"/>
      <c r="B346" s="56">
        <f>Parâmetros!E335</f>
        <v>0.27</v>
      </c>
      <c r="C346" s="56">
        <f t="shared" si="68"/>
        <v>0.33</v>
      </c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</row>
    <row r="347" spans="1:40">
      <c r="A347" s="22"/>
      <c r="B347" s="56">
        <f>Parâmetros!E336</f>
        <v>0.27</v>
      </c>
      <c r="C347" s="56">
        <f t="shared" si="68"/>
        <v>0.34875</v>
      </c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</row>
    <row r="348" spans="1:40">
      <c r="A348" s="22"/>
      <c r="B348" s="56">
        <f>Parâmetros!E337</f>
        <v>0.26</v>
      </c>
      <c r="C348" s="56">
        <f t="shared" si="68"/>
        <v>0.35000000000000003</v>
      </c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</row>
    <row r="349" spans="1:40">
      <c r="A349" s="22"/>
      <c r="B349" s="56">
        <f>Parâmetros!E338</f>
        <v>0.25</v>
      </c>
      <c r="C349" s="56">
        <f t="shared" si="68"/>
        <v>0.35250000000000004</v>
      </c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</row>
    <row r="350" spans="1:40">
      <c r="A350" s="22"/>
      <c r="B350" s="56">
        <f>Parâmetros!E339</f>
        <v>0.28000000000000003</v>
      </c>
      <c r="C350" s="56">
        <f t="shared" si="68"/>
        <v>0.34875</v>
      </c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</row>
    <row r="351" spans="1:40">
      <c r="A351" s="22"/>
      <c r="B351" s="56">
        <f>Parâmetros!E340</f>
        <v>0.27</v>
      </c>
      <c r="C351" s="56">
        <f t="shared" si="68"/>
        <v>0.34750000000000003</v>
      </c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</row>
    <row r="352" spans="1:40">
      <c r="A352" s="22"/>
      <c r="B352" s="56">
        <f>Parâmetros!E341</f>
        <v>0.27</v>
      </c>
      <c r="C352" s="56">
        <f t="shared" si="68"/>
        <v>0.34500000000000003</v>
      </c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</row>
    <row r="353" spans="1:40">
      <c r="A353" s="22"/>
      <c r="B353" s="56">
        <f>Parâmetros!E342</f>
        <v>0.26</v>
      </c>
      <c r="C353" s="56">
        <f t="shared" ref="C353:C369" si="69">AVERAGE(B493:B500)</f>
        <v>0.29500000000000004</v>
      </c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</row>
    <row r="354" spans="1:40">
      <c r="A354" s="22"/>
      <c r="B354" s="56">
        <f>Parâmetros!E343</f>
        <v>0.27</v>
      </c>
      <c r="C354" s="56">
        <f t="shared" si="69"/>
        <v>0.30625000000000002</v>
      </c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</row>
    <row r="355" spans="1:40">
      <c r="A355" s="22"/>
      <c r="B355" s="56">
        <f>Parâmetros!E344</f>
        <v>0.27</v>
      </c>
      <c r="C355" s="56">
        <f t="shared" si="69"/>
        <v>0.31375000000000003</v>
      </c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</row>
    <row r="356" spans="1:40">
      <c r="A356" s="22"/>
      <c r="B356" s="56">
        <f>Parâmetros!E345</f>
        <v>0.28999999999999998</v>
      </c>
      <c r="C356" s="56">
        <f t="shared" si="69"/>
        <v>0.32</v>
      </c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</row>
    <row r="357" spans="1:40">
      <c r="A357" s="22"/>
      <c r="B357" s="56">
        <f>Parâmetros!E346</f>
        <v>0.32</v>
      </c>
      <c r="C357" s="56">
        <f t="shared" si="69"/>
        <v>0.32625000000000004</v>
      </c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</row>
    <row r="358" spans="1:40">
      <c r="A358" s="22"/>
      <c r="B358" s="56">
        <f>Parâmetros!E347</f>
        <v>0.3</v>
      </c>
      <c r="C358" s="56">
        <f t="shared" si="69"/>
        <v>0.33250000000000002</v>
      </c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</row>
    <row r="359" spans="1:40">
      <c r="A359" s="22"/>
      <c r="B359" s="56">
        <f>Parâmetros!E348</f>
        <v>0.27</v>
      </c>
      <c r="C359" s="56">
        <f t="shared" si="69"/>
        <v>0.33875000000000005</v>
      </c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</row>
    <row r="360" spans="1:40">
      <c r="A360" s="22"/>
      <c r="B360" s="56">
        <f>Parâmetros!E349</f>
        <v>0.25</v>
      </c>
      <c r="C360" s="56">
        <f t="shared" si="69"/>
        <v>0.33250000000000002</v>
      </c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</row>
    <row r="361" spans="1:40">
      <c r="A361" s="22"/>
      <c r="B361" s="56">
        <f>Parâmetros!E350</f>
        <v>0.26</v>
      </c>
      <c r="C361" s="56">
        <f t="shared" si="69"/>
        <v>0.31625000000000003</v>
      </c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</row>
    <row r="362" spans="1:40">
      <c r="A362" s="22"/>
      <c r="B362" s="56">
        <f>Parâmetros!E351</f>
        <v>0.28000000000000003</v>
      </c>
      <c r="C362" s="56">
        <f t="shared" si="69"/>
        <v>0.30499999999999999</v>
      </c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</row>
    <row r="363" spans="1:40">
      <c r="A363" s="22"/>
      <c r="B363" s="56">
        <f>Parâmetros!E352</f>
        <v>0.26</v>
      </c>
      <c r="C363" s="56">
        <f t="shared" si="69"/>
        <v>0.30624999999999997</v>
      </c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</row>
    <row r="364" spans="1:40">
      <c r="A364" s="22"/>
      <c r="B364" s="56">
        <f>Parâmetros!E353</f>
        <v>0.25</v>
      </c>
      <c r="C364" s="56">
        <f t="shared" si="69"/>
        <v>0.32500000000000001</v>
      </c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</row>
    <row r="365" spans="1:40">
      <c r="A365" s="22"/>
      <c r="B365" s="56">
        <f>Parâmetros!E354</f>
        <v>0.28000000000000003</v>
      </c>
      <c r="C365" s="56">
        <f t="shared" si="69"/>
        <v>0.32624999999999998</v>
      </c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</row>
    <row r="366" spans="1:40">
      <c r="A366" s="22"/>
      <c r="B366" s="56">
        <f>Parâmetros!E355</f>
        <v>0.28999999999999998</v>
      </c>
      <c r="C366" s="56">
        <f t="shared" si="69"/>
        <v>0.32374999999999998</v>
      </c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</row>
    <row r="367" spans="1:40">
      <c r="A367" s="22"/>
      <c r="B367" s="56">
        <f>Parâmetros!E356</f>
        <v>0.38</v>
      </c>
      <c r="C367" s="56">
        <f t="shared" si="69"/>
        <v>0.3175</v>
      </c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</row>
    <row r="368" spans="1:40">
      <c r="A368" s="22"/>
      <c r="B368" s="56">
        <f>Parâmetros!E357</f>
        <v>0.3</v>
      </c>
      <c r="C368" s="56">
        <f t="shared" si="69"/>
        <v>0.3125</v>
      </c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</row>
    <row r="369" spans="1:40">
      <c r="A369" s="22"/>
      <c r="B369" s="56">
        <f>Parâmetros!E358</f>
        <v>0.28000000000000003</v>
      </c>
      <c r="C369" s="56">
        <f t="shared" si="69"/>
        <v>0.3075</v>
      </c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</row>
    <row r="370" spans="1:40">
      <c r="A370" s="22"/>
      <c r="B370" s="56">
        <f>Parâmetros!E359</f>
        <v>0.27</v>
      </c>
      <c r="C370" s="56">
        <f t="shared" ref="C370:C386" si="70">AVERAGE(B517:B524)</f>
        <v>0.27875</v>
      </c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</row>
    <row r="371" spans="1:40">
      <c r="A371" s="22"/>
      <c r="B371" s="56">
        <f>Parâmetros!E360</f>
        <v>0.25</v>
      </c>
      <c r="C371" s="56">
        <f t="shared" si="70"/>
        <v>0.30125000000000002</v>
      </c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</row>
    <row r="372" spans="1:40">
      <c r="A372" s="22"/>
      <c r="B372" s="56">
        <f>Parâmetros!E361</f>
        <v>0.24</v>
      </c>
      <c r="C372" s="56">
        <f t="shared" si="70"/>
        <v>0.30875000000000002</v>
      </c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</row>
    <row r="373" spans="1:40">
      <c r="A373" s="22"/>
      <c r="B373" s="56">
        <f>Parâmetros!E362</f>
        <v>0.23</v>
      </c>
      <c r="C373" s="56">
        <f t="shared" si="70"/>
        <v>0.31124999999999997</v>
      </c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</row>
    <row r="374" spans="1:40">
      <c r="A374" s="22"/>
      <c r="B374" s="56">
        <f>Parâmetros!E363</f>
        <v>0.23</v>
      </c>
      <c r="C374" s="56">
        <f t="shared" si="70"/>
        <v>0.31625000000000003</v>
      </c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</row>
    <row r="375" spans="1:40">
      <c r="A375" s="22"/>
      <c r="B375" s="56">
        <f>Parâmetros!E364</f>
        <v>0.23</v>
      </c>
      <c r="C375" s="56">
        <f t="shared" si="70"/>
        <v>0.32125000000000004</v>
      </c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</row>
    <row r="376" spans="1:40">
      <c r="A376" s="22"/>
      <c r="B376" s="56">
        <f>Parâmetros!E365</f>
        <v>0.27</v>
      </c>
      <c r="C376" s="56">
        <f t="shared" si="70"/>
        <v>0.32750000000000001</v>
      </c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</row>
    <row r="377" spans="1:40">
      <c r="A377" s="22"/>
      <c r="B377" s="56">
        <f>Parâmetros!E366</f>
        <v>0.27</v>
      </c>
      <c r="C377" s="56">
        <f t="shared" si="70"/>
        <v>0.32999999999999996</v>
      </c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</row>
    <row r="378" spans="1:40">
      <c r="A378" s="22"/>
      <c r="B378" s="56">
        <f>Parâmetros!E367</f>
        <v>0.28000000000000003</v>
      </c>
      <c r="C378" s="56">
        <f t="shared" si="70"/>
        <v>0.32624999999999998</v>
      </c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</row>
    <row r="379" spans="1:40">
      <c r="A379" s="22"/>
      <c r="B379" s="56">
        <f>Parâmetros!E368</f>
        <v>0.28999999999999998</v>
      </c>
      <c r="C379" s="56">
        <f t="shared" si="70"/>
        <v>0.30875000000000002</v>
      </c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</row>
    <row r="380" spans="1:40">
      <c r="A380" s="22"/>
      <c r="B380" s="56">
        <f>Parâmetros!E369</f>
        <v>0.31</v>
      </c>
      <c r="C380" s="56">
        <f t="shared" si="70"/>
        <v>0.30374999999999996</v>
      </c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</row>
    <row r="381" spans="1:40">
      <c r="A381" s="22"/>
      <c r="B381" s="56">
        <f>Parâmetros!E370</f>
        <v>0.35</v>
      </c>
      <c r="C381" s="56">
        <f t="shared" si="70"/>
        <v>0.32499999999999996</v>
      </c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</row>
    <row r="382" spans="1:40">
      <c r="A382" s="22"/>
      <c r="B382" s="56">
        <f>Parâmetros!E371</f>
        <v>0.32</v>
      </c>
      <c r="C382" s="56">
        <f t="shared" si="70"/>
        <v>0.33250000000000002</v>
      </c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</row>
    <row r="383" spans="1:40">
      <c r="A383" s="22"/>
      <c r="B383" s="56">
        <f>Parâmetros!E372</f>
        <v>0.28999999999999998</v>
      </c>
      <c r="C383" s="56">
        <f t="shared" si="70"/>
        <v>0.33500000000000002</v>
      </c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</row>
    <row r="384" spans="1:40">
      <c r="A384" s="22"/>
      <c r="B384" s="56">
        <f>Parâmetros!E373</f>
        <v>0.28999999999999998</v>
      </c>
      <c r="C384" s="56">
        <f t="shared" si="70"/>
        <v>0.33499999999999996</v>
      </c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</row>
    <row r="385" spans="1:40">
      <c r="A385" s="22"/>
      <c r="B385" s="56">
        <f>Parâmetros!E374</f>
        <v>0.26</v>
      </c>
      <c r="C385" s="56">
        <f t="shared" si="70"/>
        <v>0.33999999999999997</v>
      </c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</row>
    <row r="386" spans="1:40">
      <c r="A386" s="22"/>
      <c r="B386" s="56">
        <f>Parâmetros!E375</f>
        <v>0.53</v>
      </c>
      <c r="C386" s="56">
        <f t="shared" si="70"/>
        <v>0.34249999999999997</v>
      </c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</row>
    <row r="387" spans="1:40">
      <c r="A387" s="22"/>
      <c r="B387" s="56">
        <f>Parâmetros!E376</f>
        <v>0.51</v>
      </c>
      <c r="C387" s="56">
        <f t="shared" ref="C387:C403" si="71">AVERAGE(B541:B548)</f>
        <v>0.29000000000000004</v>
      </c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</row>
    <row r="388" spans="1:40">
      <c r="A388" s="22"/>
      <c r="B388" s="56">
        <f>Parâmetros!E377</f>
        <v>0.5</v>
      </c>
      <c r="C388" s="56">
        <f t="shared" si="71"/>
        <v>0.29625000000000001</v>
      </c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</row>
    <row r="389" spans="1:40">
      <c r="A389" s="22"/>
      <c r="B389" s="56">
        <f>Parâmetros!E378</f>
        <v>0.51</v>
      </c>
      <c r="C389" s="56">
        <f t="shared" si="71"/>
        <v>0.30500000000000005</v>
      </c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</row>
    <row r="390" spans="1:40">
      <c r="A390" s="22"/>
      <c r="B390" s="56">
        <f>Parâmetros!E379</f>
        <v>0.56000000000000005</v>
      </c>
      <c r="C390" s="56">
        <f t="shared" si="71"/>
        <v>0.31375000000000003</v>
      </c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</row>
    <row r="391" spans="1:40">
      <c r="A391" s="22"/>
      <c r="B391" s="56">
        <f>Parâmetros!E380</f>
        <v>0.62</v>
      </c>
      <c r="C391" s="56">
        <f t="shared" si="71"/>
        <v>0.31750000000000006</v>
      </c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</row>
    <row r="392" spans="1:40">
      <c r="A392" s="22"/>
      <c r="B392" s="56">
        <f>Parâmetros!E381</f>
        <v>0.55000000000000004</v>
      </c>
      <c r="C392" s="56">
        <f t="shared" si="71"/>
        <v>0.32250000000000006</v>
      </c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</row>
    <row r="393" spans="1:40">
      <c r="A393" s="22"/>
      <c r="B393" s="56">
        <f>Parâmetros!E382</f>
        <v>0.53</v>
      </c>
      <c r="C393" s="56">
        <f t="shared" si="71"/>
        <v>0.33124999999999999</v>
      </c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</row>
    <row r="394" spans="1:40">
      <c r="A394" s="22"/>
      <c r="B394" s="56">
        <f>Parâmetros!E383</f>
        <v>0.51</v>
      </c>
      <c r="C394" s="56">
        <f t="shared" si="71"/>
        <v>0.33250000000000002</v>
      </c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</row>
    <row r="395" spans="1:40">
      <c r="A395" s="22"/>
      <c r="B395" s="56">
        <f>Parâmetros!E384</f>
        <v>0.51</v>
      </c>
      <c r="C395" s="56">
        <f t="shared" si="71"/>
        <v>0.32749999999999996</v>
      </c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</row>
    <row r="396" spans="1:40">
      <c r="A396" s="22"/>
      <c r="B396" s="56">
        <f>Parâmetros!E385</f>
        <v>0.51</v>
      </c>
      <c r="C396" s="56">
        <f t="shared" si="71"/>
        <v>0.32250000000000001</v>
      </c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</row>
    <row r="397" spans="1:40">
      <c r="A397" s="22"/>
      <c r="B397" s="56">
        <f>Parâmetros!E386</f>
        <v>0.47</v>
      </c>
      <c r="C397" s="56">
        <f t="shared" si="71"/>
        <v>0.32</v>
      </c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</row>
    <row r="398" spans="1:40">
      <c r="A398" s="22"/>
      <c r="B398" s="56">
        <f>Parâmetros!E387</f>
        <v>0.31</v>
      </c>
      <c r="C398" s="56">
        <f t="shared" si="71"/>
        <v>0.33374999999999999</v>
      </c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</row>
    <row r="399" spans="1:40">
      <c r="A399" s="22"/>
      <c r="B399" s="56">
        <f>Parâmetros!E388</f>
        <v>0.28999999999999998</v>
      </c>
      <c r="C399" s="56">
        <f t="shared" si="71"/>
        <v>0.33750000000000002</v>
      </c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</row>
    <row r="400" spans="1:40">
      <c r="A400" s="22"/>
      <c r="B400" s="56">
        <f>Parâmetros!E389</f>
        <v>0.28000000000000003</v>
      </c>
      <c r="C400" s="56">
        <f t="shared" si="71"/>
        <v>0.33875</v>
      </c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</row>
    <row r="401" spans="1:40">
      <c r="A401" s="22"/>
      <c r="B401" s="56">
        <f>Parâmetros!E390</f>
        <v>0.28000000000000003</v>
      </c>
      <c r="C401" s="56">
        <f t="shared" si="71"/>
        <v>0.33374999999999994</v>
      </c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</row>
    <row r="402" spans="1:40">
      <c r="A402" s="22"/>
      <c r="B402" s="56">
        <f>Parâmetros!E391</f>
        <v>0.28000000000000003</v>
      </c>
      <c r="C402" s="56">
        <f t="shared" si="71"/>
        <v>0.32999999999999996</v>
      </c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</row>
    <row r="403" spans="1:40">
      <c r="A403" s="22"/>
      <c r="B403" s="56">
        <f>Parâmetros!E392</f>
        <v>0.38</v>
      </c>
      <c r="C403" s="56">
        <f t="shared" si="71"/>
        <v>0.32750000000000001</v>
      </c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</row>
    <row r="404" spans="1:40">
      <c r="A404" s="22"/>
      <c r="B404" s="56">
        <f>Parâmetros!E393</f>
        <v>0.38</v>
      </c>
      <c r="C404" s="56">
        <f t="shared" ref="C404:C420" si="72">AVERAGE(B565:B572)</f>
        <v>0.26624999999999999</v>
      </c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</row>
    <row r="405" spans="1:40">
      <c r="A405" s="22"/>
      <c r="B405" s="56">
        <f>Parâmetros!E394</f>
        <v>0.32</v>
      </c>
      <c r="C405" s="56">
        <f t="shared" si="72"/>
        <v>0.27</v>
      </c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</row>
    <row r="406" spans="1:40">
      <c r="A406" s="22"/>
      <c r="B406" s="56">
        <f>Parâmetros!E395</f>
        <v>0.31</v>
      </c>
      <c r="C406" s="56">
        <f t="shared" si="72"/>
        <v>0.27374999999999999</v>
      </c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</row>
    <row r="407" spans="1:40">
      <c r="A407" s="22"/>
      <c r="B407" s="56">
        <f>Parâmetros!E396</f>
        <v>0.32</v>
      </c>
      <c r="C407" s="56">
        <f t="shared" si="72"/>
        <v>0.28000000000000003</v>
      </c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</row>
    <row r="408" spans="1:40">
      <c r="A408" s="22"/>
      <c r="B408" s="56">
        <f>Parâmetros!E397</f>
        <v>0.32</v>
      </c>
      <c r="C408" s="56">
        <f t="shared" si="72"/>
        <v>0.28250000000000003</v>
      </c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</row>
    <row r="409" spans="1:40">
      <c r="A409" s="22"/>
      <c r="B409" s="56">
        <f>Parâmetros!E398</f>
        <v>0.28000000000000003</v>
      </c>
      <c r="C409" s="56">
        <f t="shared" si="72"/>
        <v>0.28500000000000003</v>
      </c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</row>
    <row r="410" spans="1:40">
      <c r="A410" s="22"/>
      <c r="B410" s="56">
        <f>Parâmetros!E399</f>
        <v>0.28999999999999998</v>
      </c>
      <c r="C410" s="56">
        <f t="shared" si="72"/>
        <v>0.28875000000000006</v>
      </c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</row>
    <row r="411" spans="1:40">
      <c r="A411" s="22"/>
      <c r="B411" s="56">
        <f>Parâmetros!E400</f>
        <v>0.28999999999999998</v>
      </c>
      <c r="C411" s="56">
        <f t="shared" si="72"/>
        <v>0.28875000000000001</v>
      </c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</row>
    <row r="412" spans="1:40">
      <c r="A412" s="22"/>
      <c r="B412" s="56">
        <f>Parâmetros!E401</f>
        <v>0.28000000000000003</v>
      </c>
      <c r="C412" s="56">
        <f t="shared" si="72"/>
        <v>0.28749999999999998</v>
      </c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</row>
    <row r="413" spans="1:40">
      <c r="A413" s="22"/>
      <c r="B413" s="56">
        <f>Parâmetros!E402</f>
        <v>0.28999999999999998</v>
      </c>
      <c r="C413" s="56">
        <f t="shared" si="72"/>
        <v>0.28625</v>
      </c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</row>
    <row r="414" spans="1:40">
      <c r="A414" s="22"/>
      <c r="B414" s="56">
        <f>Parâmetros!E403</f>
        <v>0.28999999999999998</v>
      </c>
      <c r="C414" s="56">
        <f t="shared" si="72"/>
        <v>0.28250000000000003</v>
      </c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</row>
    <row r="415" spans="1:40">
      <c r="A415" s="22"/>
      <c r="B415" s="56">
        <f>Parâmetros!E404</f>
        <v>0.28999999999999998</v>
      </c>
      <c r="C415" s="56">
        <f t="shared" si="72"/>
        <v>0.27875000000000005</v>
      </c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</row>
    <row r="416" spans="1:40">
      <c r="A416" s="22"/>
      <c r="B416" s="56">
        <f>Parâmetros!E405</f>
        <v>0.28000000000000003</v>
      </c>
      <c r="C416" s="56">
        <f t="shared" si="72"/>
        <v>0.28000000000000003</v>
      </c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</row>
    <row r="417" spans="1:40">
      <c r="A417" s="22"/>
      <c r="B417" s="56">
        <f>Parâmetros!E406</f>
        <v>0.28000000000000003</v>
      </c>
      <c r="C417" s="56">
        <f t="shared" si="72"/>
        <v>0.28375</v>
      </c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</row>
    <row r="418" spans="1:40">
      <c r="A418" s="22"/>
      <c r="B418" s="56">
        <f>Parâmetros!E407</f>
        <v>0.27</v>
      </c>
      <c r="C418" s="56">
        <f t="shared" si="72"/>
        <v>0.28500000000000003</v>
      </c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</row>
    <row r="419" spans="1:40">
      <c r="A419" s="22"/>
      <c r="B419" s="56">
        <f>Parâmetros!E408</f>
        <v>0.26</v>
      </c>
      <c r="C419" s="56">
        <f t="shared" si="72"/>
        <v>0.28375000000000006</v>
      </c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</row>
    <row r="420" spans="1:40">
      <c r="A420" s="22"/>
      <c r="B420" s="56">
        <f>Parâmetros!E409</f>
        <v>0.25</v>
      </c>
      <c r="C420" s="56">
        <f t="shared" si="72"/>
        <v>0.28000000000000003</v>
      </c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</row>
    <row r="421" spans="1:40">
      <c r="A421" s="22"/>
      <c r="B421" s="56">
        <f>Parâmetros!E410</f>
        <v>0.23</v>
      </c>
      <c r="C421" s="56">
        <f t="shared" ref="C421:C437" si="73">AVERAGE(B589:B596)</f>
        <v>0.21250000000000002</v>
      </c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</row>
    <row r="422" spans="1:40">
      <c r="A422" s="22"/>
      <c r="B422" s="56">
        <f>Parâmetros!E411</f>
        <v>0.23</v>
      </c>
      <c r="C422" s="56">
        <f t="shared" si="73"/>
        <v>0.21375000000000002</v>
      </c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</row>
    <row r="423" spans="1:40">
      <c r="A423" s="22"/>
      <c r="B423" s="56">
        <f>Parâmetros!E412</f>
        <v>0.24</v>
      </c>
      <c r="C423" s="56">
        <f t="shared" si="73"/>
        <v>0.21875</v>
      </c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</row>
    <row r="424" spans="1:40">
      <c r="A424" s="22"/>
      <c r="B424" s="56">
        <f>Parâmetros!E413</f>
        <v>0.23</v>
      </c>
      <c r="C424" s="56">
        <f t="shared" si="73"/>
        <v>0.22375</v>
      </c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</row>
    <row r="425" spans="1:40">
      <c r="A425" s="22"/>
      <c r="B425" s="56">
        <f>Parâmetros!E414</f>
        <v>0.22</v>
      </c>
      <c r="C425" s="56">
        <f t="shared" si="73"/>
        <v>0.23250000000000001</v>
      </c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</row>
    <row r="426" spans="1:40">
      <c r="A426" s="22"/>
      <c r="B426" s="56">
        <f>Parâmetros!E415</f>
        <v>0.21</v>
      </c>
      <c r="C426" s="56">
        <f t="shared" si="73"/>
        <v>0.24124999999999999</v>
      </c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</row>
    <row r="427" spans="1:40">
      <c r="A427" s="22"/>
      <c r="B427" s="56">
        <f>Parâmetros!E416</f>
        <v>0.22</v>
      </c>
      <c r="C427" s="56">
        <f t="shared" si="73"/>
        <v>0.25</v>
      </c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</row>
    <row r="428" spans="1:40">
      <c r="A428" s="22"/>
      <c r="B428" s="56">
        <f>Parâmetros!E417</f>
        <v>0.22</v>
      </c>
      <c r="C428" s="56">
        <f t="shared" si="73"/>
        <v>0.2525</v>
      </c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</row>
    <row r="429" spans="1:40">
      <c r="A429" s="22"/>
      <c r="B429" s="56">
        <f>Parâmetros!E418</f>
        <v>0.22</v>
      </c>
      <c r="C429" s="56">
        <f t="shared" si="73"/>
        <v>0.24875</v>
      </c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</row>
    <row r="430" spans="1:40">
      <c r="A430" s="22"/>
      <c r="B430" s="56">
        <f>Parâmetros!E419</f>
        <v>0.22</v>
      </c>
      <c r="C430" s="56">
        <f t="shared" si="73"/>
        <v>0.2475</v>
      </c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</row>
    <row r="431" spans="1:40">
      <c r="A431" s="22"/>
      <c r="B431" s="56">
        <f>Parâmetros!E420</f>
        <v>0</v>
      </c>
      <c r="C431" s="56">
        <f t="shared" si="73"/>
        <v>0.25</v>
      </c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</row>
    <row r="432" spans="1:40">
      <c r="A432" s="22"/>
      <c r="B432" s="56">
        <f>Parâmetros!E421</f>
        <v>0</v>
      </c>
      <c r="C432" s="56">
        <f t="shared" si="73"/>
        <v>0.2525</v>
      </c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</row>
    <row r="433" spans="1:40">
      <c r="A433" s="22"/>
      <c r="B433" s="56">
        <f>Parâmetros!E422</f>
        <v>0</v>
      </c>
      <c r="C433" s="56">
        <f t="shared" si="73"/>
        <v>0.25375000000000003</v>
      </c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</row>
    <row r="434" spans="1:40">
      <c r="A434" s="22"/>
      <c r="B434" s="56">
        <f>Parâmetros!E423</f>
        <v>0</v>
      </c>
      <c r="C434" s="56">
        <f t="shared" si="73"/>
        <v>0.255</v>
      </c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</row>
    <row r="435" spans="1:40">
      <c r="A435" s="22"/>
      <c r="B435" s="56">
        <f>Parâmetros!E424</f>
        <v>0</v>
      </c>
      <c r="C435" s="56">
        <f t="shared" si="73"/>
        <v>0.25375000000000003</v>
      </c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</row>
    <row r="436" spans="1:40">
      <c r="A436" s="22"/>
      <c r="B436" s="56">
        <f>Parâmetros!E425</f>
        <v>0</v>
      </c>
      <c r="C436" s="56">
        <f t="shared" si="73"/>
        <v>0.25</v>
      </c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</row>
    <row r="437" spans="1:40">
      <c r="A437" s="22"/>
      <c r="B437" s="56">
        <f>Parâmetros!E426</f>
        <v>0</v>
      </c>
      <c r="C437" s="56">
        <f t="shared" si="73"/>
        <v>0.245</v>
      </c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</row>
    <row r="438" spans="1:40">
      <c r="A438" s="22"/>
      <c r="B438" s="56">
        <f>Parâmetros!E427</f>
        <v>0</v>
      </c>
      <c r="C438" s="56">
        <f t="shared" ref="C438:C454" si="74">AVERAGE(B613:B620)</f>
        <v>0.27625</v>
      </c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</row>
    <row r="439" spans="1:40">
      <c r="A439" s="22"/>
      <c r="B439" s="56">
        <f>Parâmetros!E428</f>
        <v>0</v>
      </c>
      <c r="C439" s="56">
        <f t="shared" si="74"/>
        <v>0.29000000000000004</v>
      </c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</row>
    <row r="440" spans="1:40">
      <c r="A440" s="22"/>
      <c r="B440" s="56">
        <f>Parâmetros!E429</f>
        <v>0</v>
      </c>
      <c r="C440" s="56">
        <f t="shared" si="74"/>
        <v>0.29625000000000001</v>
      </c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</row>
    <row r="441" spans="1:40">
      <c r="A441" s="22"/>
      <c r="B441" s="56">
        <f>Parâmetros!E430</f>
        <v>0</v>
      </c>
      <c r="C441" s="56">
        <f t="shared" si="74"/>
        <v>0.29749999999999999</v>
      </c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</row>
    <row r="442" spans="1:40">
      <c r="A442" s="22"/>
      <c r="B442" s="56">
        <f>Parâmetros!E431</f>
        <v>0</v>
      </c>
      <c r="C442" s="56">
        <f t="shared" si="74"/>
        <v>0.30249999999999999</v>
      </c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</row>
    <row r="443" spans="1:40">
      <c r="A443" s="22"/>
      <c r="B443" s="56">
        <f>Parâmetros!E432</f>
        <v>0</v>
      </c>
      <c r="C443" s="56">
        <f t="shared" si="74"/>
        <v>0.30625000000000002</v>
      </c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</row>
    <row r="444" spans="1:40">
      <c r="A444" s="22"/>
      <c r="B444" s="56">
        <f>Parâmetros!E433</f>
        <v>0</v>
      </c>
      <c r="C444" s="56">
        <f t="shared" si="74"/>
        <v>0.31125000000000003</v>
      </c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</row>
    <row r="445" spans="1:40">
      <c r="A445" s="22"/>
      <c r="B445" s="56">
        <f>Parâmetros!E434</f>
        <v>0</v>
      </c>
      <c r="C445" s="56">
        <f t="shared" si="74"/>
        <v>0.315</v>
      </c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</row>
    <row r="446" spans="1:40">
      <c r="A446" s="22"/>
      <c r="B446" s="56">
        <f>Parâmetros!E435</f>
        <v>0</v>
      </c>
      <c r="C446" s="56">
        <f t="shared" si="74"/>
        <v>0.31624999999999998</v>
      </c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</row>
    <row r="447" spans="1:40">
      <c r="A447" s="22"/>
      <c r="B447" s="56">
        <f>Parâmetros!E436</f>
        <v>0</v>
      </c>
      <c r="C447" s="56">
        <f t="shared" si="74"/>
        <v>0.315</v>
      </c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</row>
    <row r="448" spans="1:40">
      <c r="A448" s="22"/>
      <c r="B448" s="56">
        <f>Parâmetros!E437</f>
        <v>0</v>
      </c>
      <c r="C448" s="56">
        <f t="shared" si="74"/>
        <v>0.31875000000000003</v>
      </c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</row>
    <row r="449" spans="1:40">
      <c r="A449" s="22"/>
      <c r="B449" s="56">
        <f>Parâmetros!E438</f>
        <v>0</v>
      </c>
      <c r="C449" s="56">
        <f t="shared" si="74"/>
        <v>0.33374999999999999</v>
      </c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</row>
    <row r="450" spans="1:40">
      <c r="A450" s="22"/>
      <c r="B450" s="56">
        <f>Parâmetros!E439</f>
        <v>0</v>
      </c>
      <c r="C450" s="56">
        <f t="shared" si="74"/>
        <v>0.33624999999999999</v>
      </c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</row>
    <row r="451" spans="1:40">
      <c r="A451" s="22"/>
      <c r="B451" s="56">
        <f>Parâmetros!E440</f>
        <v>0</v>
      </c>
      <c r="C451" s="56">
        <f t="shared" si="74"/>
        <v>0.33624999999999999</v>
      </c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</row>
    <row r="452" spans="1:40">
      <c r="A452" s="22"/>
      <c r="B452" s="56">
        <f>Parâmetros!E441</f>
        <v>0</v>
      </c>
      <c r="C452" s="56">
        <f t="shared" si="74"/>
        <v>0.33124999999999993</v>
      </c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</row>
    <row r="453" spans="1:40">
      <c r="A453" s="22"/>
      <c r="B453" s="56">
        <f>Parâmetros!E442</f>
        <v>0</v>
      </c>
      <c r="C453" s="56">
        <f t="shared" si="74"/>
        <v>0.32999999999999996</v>
      </c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</row>
    <row r="454" spans="1:40">
      <c r="A454" s="22"/>
      <c r="B454" s="56">
        <f>Parâmetros!E443</f>
        <v>0.53</v>
      </c>
      <c r="C454" s="56">
        <f t="shared" si="74"/>
        <v>0.32749999999999996</v>
      </c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</row>
    <row r="455" spans="1:40">
      <c r="A455" s="22"/>
      <c r="B455" s="56">
        <f>Parâmetros!E444</f>
        <v>0.4</v>
      </c>
      <c r="C455" s="56">
        <f t="shared" ref="C455:C471" si="75">AVERAGE(B637:B644)</f>
        <v>0.3075</v>
      </c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</row>
    <row r="456" spans="1:40">
      <c r="A456" s="22"/>
      <c r="B456" s="56">
        <f>Parâmetros!E445</f>
        <v>0.44</v>
      </c>
      <c r="C456" s="56">
        <f t="shared" si="75"/>
        <v>0.3175</v>
      </c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</row>
    <row r="457" spans="1:40">
      <c r="A457" s="22"/>
      <c r="B457" s="56">
        <f>Parâmetros!E446</f>
        <v>0.44</v>
      </c>
      <c r="C457" s="56">
        <f t="shared" si="75"/>
        <v>0.32500000000000001</v>
      </c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</row>
    <row r="458" spans="1:40">
      <c r="A458" s="22"/>
      <c r="B458" s="56">
        <f>Parâmetros!E447</f>
        <v>0.44</v>
      </c>
      <c r="C458" s="56">
        <f t="shared" si="75"/>
        <v>0.32750000000000001</v>
      </c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</row>
    <row r="459" spans="1:40">
      <c r="A459" s="22"/>
      <c r="B459" s="56">
        <f>Parâmetros!E448</f>
        <v>0.42</v>
      </c>
      <c r="C459" s="56">
        <f t="shared" si="75"/>
        <v>0.32750000000000001</v>
      </c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</row>
    <row r="460" spans="1:40">
      <c r="A460" s="22"/>
      <c r="B460" s="56">
        <f>Parâmetros!E449</f>
        <v>0.44</v>
      </c>
      <c r="C460" s="56">
        <f t="shared" si="75"/>
        <v>0.32874999999999999</v>
      </c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</row>
    <row r="461" spans="1:40">
      <c r="A461" s="22"/>
      <c r="B461" s="56">
        <f>Parâmetros!E450</f>
        <v>0.41</v>
      </c>
      <c r="C461" s="56">
        <f t="shared" si="75"/>
        <v>0.33624999999999999</v>
      </c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</row>
    <row r="462" spans="1:40">
      <c r="A462" s="22"/>
      <c r="B462" s="56">
        <f>Parâmetros!E451</f>
        <v>0.44</v>
      </c>
      <c r="C462" s="56">
        <f t="shared" si="75"/>
        <v>0.33624999999999999</v>
      </c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</row>
    <row r="463" spans="1:40">
      <c r="A463" s="22"/>
      <c r="B463" s="56">
        <f>Parâmetros!E452</f>
        <v>0.53</v>
      </c>
      <c r="C463" s="56">
        <f t="shared" si="75"/>
        <v>0.33374999999999999</v>
      </c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</row>
    <row r="464" spans="1:40">
      <c r="A464" s="22"/>
      <c r="B464" s="56">
        <f>Parâmetros!E453</f>
        <v>0.45</v>
      </c>
      <c r="C464" s="56">
        <f t="shared" si="75"/>
        <v>0.33</v>
      </c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</row>
    <row r="465" spans="1:40">
      <c r="A465" s="22"/>
      <c r="B465" s="56">
        <f>Parâmetros!E454</f>
        <v>0.44028899999999999</v>
      </c>
      <c r="C465" s="56">
        <f t="shared" si="75"/>
        <v>0.32750000000000001</v>
      </c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</row>
    <row r="466" spans="1:40">
      <c r="A466" s="22"/>
      <c r="B466" s="56">
        <f>Parâmetros!E455</f>
        <v>0.41852200000000001</v>
      </c>
      <c r="C466" s="56">
        <f t="shared" si="75"/>
        <v>0.34500000000000003</v>
      </c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</row>
    <row r="467" spans="1:40">
      <c r="A467" s="22"/>
      <c r="B467" s="56">
        <f>Parâmetros!E456</f>
        <v>0.41159899999999999</v>
      </c>
      <c r="C467" s="56">
        <f t="shared" si="75"/>
        <v>0.35250000000000004</v>
      </c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</row>
    <row r="468" spans="1:40">
      <c r="A468" s="22"/>
      <c r="B468" s="56">
        <f>Parâmetros!E457</f>
        <v>0.38850699999999999</v>
      </c>
      <c r="C468" s="56">
        <f t="shared" si="75"/>
        <v>0.35500000000000004</v>
      </c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</row>
    <row r="469" spans="1:40">
      <c r="A469" s="22"/>
      <c r="B469" s="56">
        <f>Parâmetros!E458</f>
        <v>0.36007099999999997</v>
      </c>
      <c r="C469" s="56">
        <f t="shared" si="75"/>
        <v>0.35000000000000003</v>
      </c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</row>
    <row r="470" spans="1:40">
      <c r="A470" s="22"/>
      <c r="B470" s="56">
        <f>Parâmetros!E459</f>
        <v>0.310006</v>
      </c>
      <c r="C470" s="56">
        <f t="shared" si="75"/>
        <v>0.34625000000000006</v>
      </c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</row>
    <row r="471" spans="1:40">
      <c r="A471" s="22"/>
      <c r="B471" s="56">
        <f>Parâmetros!E460</f>
        <v>0.30614400000000003</v>
      </c>
      <c r="C471" s="56">
        <f t="shared" si="75"/>
        <v>0.34250000000000003</v>
      </c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</row>
    <row r="472" spans="1:40">
      <c r="A472" s="22"/>
      <c r="B472" s="56">
        <f>Parâmetros!E461</f>
        <v>0.29568299999999997</v>
      </c>
      <c r="C472" s="56">
        <f t="shared" ref="C472:C488" si="76">AVERAGE(B661:B668)</f>
        <v>0.30875000000000002</v>
      </c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</row>
    <row r="473" spans="1:40">
      <c r="A473" s="22"/>
      <c r="B473" s="56">
        <f>Parâmetros!E462</f>
        <v>0.285109</v>
      </c>
      <c r="C473" s="56">
        <f t="shared" si="76"/>
        <v>0.31624999999999998</v>
      </c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</row>
    <row r="474" spans="1:40">
      <c r="A474" s="22"/>
      <c r="B474" s="56">
        <f>Parâmetros!E463</f>
        <v>0.30158699999999999</v>
      </c>
      <c r="C474" s="56">
        <f t="shared" si="76"/>
        <v>0.31999999999999995</v>
      </c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</row>
    <row r="475" spans="1:40">
      <c r="A475" s="22"/>
      <c r="B475" s="56">
        <f>Parâmetros!E464</f>
        <v>0.32937699999999998</v>
      </c>
      <c r="C475" s="56">
        <f t="shared" si="76"/>
        <v>0.32374999999999998</v>
      </c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</row>
    <row r="476" spans="1:40">
      <c r="A476" s="22"/>
      <c r="B476" s="56">
        <f>Parâmetros!E465</f>
        <v>0.37890200000000002</v>
      </c>
      <c r="C476" s="56">
        <f t="shared" si="76"/>
        <v>0.32916837500000001</v>
      </c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</row>
    <row r="477" spans="1:40">
      <c r="A477" s="22"/>
      <c r="B477" s="56">
        <f>Parâmetros!E466</f>
        <v>0.41732399999999997</v>
      </c>
      <c r="C477" s="56">
        <f t="shared" si="76"/>
        <v>0.33523012500000005</v>
      </c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</row>
    <row r="478" spans="1:40">
      <c r="A478" s="22"/>
      <c r="B478" s="56">
        <f>Parâmetros!E467</f>
        <v>0.36</v>
      </c>
      <c r="C478" s="56">
        <f t="shared" si="76"/>
        <v>0.33766262499999999</v>
      </c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</row>
    <row r="479" spans="1:40">
      <c r="A479" s="22"/>
      <c r="B479" s="56">
        <f>Parâmetros!E468</f>
        <v>0.34</v>
      </c>
      <c r="C479" s="56">
        <f t="shared" si="76"/>
        <v>0.33953749999999999</v>
      </c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</row>
    <row r="480" spans="1:40">
      <c r="A480" s="22"/>
      <c r="B480" s="56">
        <f>Parâmetros!E469</f>
        <v>0.34</v>
      </c>
      <c r="C480" s="56">
        <f t="shared" si="76"/>
        <v>0.33667800000000003</v>
      </c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</row>
    <row r="481" spans="1:40">
      <c r="A481" s="22"/>
      <c r="B481" s="56">
        <f>Parâmetros!E470</f>
        <v>0.31</v>
      </c>
      <c r="C481" s="56">
        <f t="shared" si="76"/>
        <v>0.33978550000000007</v>
      </c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</row>
    <row r="482" spans="1:40">
      <c r="A482" s="22"/>
      <c r="B482" s="56">
        <f>Parâmetros!E471</f>
        <v>0.34</v>
      </c>
      <c r="C482" s="56">
        <f t="shared" si="76"/>
        <v>0.35357475000000005</v>
      </c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</row>
    <row r="483" spans="1:40">
      <c r="A483" s="22"/>
      <c r="B483" s="56">
        <f>Parâmetros!E472</f>
        <v>0.32</v>
      </c>
      <c r="C483" s="56">
        <f t="shared" si="76"/>
        <v>0.354643875</v>
      </c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</row>
    <row r="484" spans="1:40">
      <c r="A484" s="22"/>
      <c r="B484" s="56">
        <f>Parâmetros!E473</f>
        <v>0.32</v>
      </c>
      <c r="C484" s="56">
        <f t="shared" si="76"/>
        <v>0.35505737500000001</v>
      </c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</row>
    <row r="485" spans="1:40">
      <c r="A485" s="22"/>
      <c r="B485" s="56">
        <f>Parâmetros!E474</f>
        <v>0.33</v>
      </c>
      <c r="C485" s="56">
        <f t="shared" si="76"/>
        <v>0.352383375</v>
      </c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</row>
    <row r="486" spans="1:40">
      <c r="A486" s="22"/>
      <c r="B486" s="56">
        <f>Parâmetros!E475</f>
        <v>0.34</v>
      </c>
      <c r="C486" s="56">
        <f t="shared" si="76"/>
        <v>0.35260650000000004</v>
      </c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</row>
    <row r="487" spans="1:40">
      <c r="A487" s="22"/>
      <c r="B487" s="56">
        <f>Parâmetros!E476</f>
        <v>0.49</v>
      </c>
      <c r="C487" s="56">
        <f t="shared" si="76"/>
        <v>0.36029512500000005</v>
      </c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</row>
    <row r="488" spans="1:40">
      <c r="A488" s="22"/>
      <c r="B488" s="56">
        <f>Parâmetros!E477</f>
        <v>0.35</v>
      </c>
      <c r="C488" s="56">
        <f t="shared" si="76"/>
        <v>0.35388875000000003</v>
      </c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</row>
    <row r="489" spans="1:40">
      <c r="A489" s="22"/>
      <c r="B489" s="56">
        <f>Parâmetros!E478</f>
        <v>0.33</v>
      </c>
      <c r="C489" s="56">
        <f t="shared" ref="C489:C505" si="77">AVERAGE(B685:B692)</f>
        <v>0.30400062500000002</v>
      </c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</row>
    <row r="490" spans="1:40">
      <c r="A490" s="22"/>
      <c r="B490" s="56">
        <f>Parâmetros!E479</f>
        <v>0.31</v>
      </c>
      <c r="C490" s="56">
        <f t="shared" si="77"/>
        <v>0.30708437500000002</v>
      </c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</row>
    <row r="491" spans="1:40">
      <c r="A491" s="22"/>
      <c r="B491" s="56">
        <f>Parâmetros!E480</f>
        <v>0.31</v>
      </c>
      <c r="C491" s="56">
        <f t="shared" si="77"/>
        <v>0.306411875</v>
      </c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</row>
    <row r="492" spans="1:40">
      <c r="A492" s="22"/>
      <c r="B492" s="56">
        <f>Parâmetros!E481</f>
        <v>0.3</v>
      </c>
      <c r="C492" s="56">
        <f t="shared" si="77"/>
        <v>0.30599949999999998</v>
      </c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</row>
    <row r="493" spans="1:40">
      <c r="A493" s="22"/>
      <c r="B493" s="56">
        <f>Parâmetros!E482</f>
        <v>0.28999999999999998</v>
      </c>
      <c r="C493" s="56">
        <f t="shared" si="77"/>
        <v>0.30642487499999999</v>
      </c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</row>
    <row r="494" spans="1:40">
      <c r="A494" s="22"/>
      <c r="B494" s="56">
        <f>Parâmetros!E483</f>
        <v>0.27</v>
      </c>
      <c r="C494" s="56">
        <f t="shared" si="77"/>
        <v>0.30869075000000001</v>
      </c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</row>
    <row r="495" spans="1:40">
      <c r="A495" s="22"/>
      <c r="B495" s="56">
        <f>Parâmetros!E484</f>
        <v>0.26</v>
      </c>
      <c r="C495" s="56">
        <f t="shared" si="77"/>
        <v>0.31229125000000002</v>
      </c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</row>
    <row r="496" spans="1:40">
      <c r="A496" s="22"/>
      <c r="B496" s="56">
        <f>Parâmetros!E485</f>
        <v>0.26</v>
      </c>
      <c r="C496" s="56">
        <f t="shared" si="77"/>
        <v>0.31137112499999997</v>
      </c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</row>
    <row r="497" spans="1:40">
      <c r="A497" s="22"/>
      <c r="B497" s="56">
        <f>Parâmetros!E486</f>
        <v>0.26</v>
      </c>
      <c r="C497" s="56">
        <f t="shared" si="77"/>
        <v>0.31179137499999998</v>
      </c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</row>
    <row r="498" spans="1:40">
      <c r="A498" s="22"/>
      <c r="B498" s="56">
        <f>Parâmetros!E487</f>
        <v>0.26</v>
      </c>
      <c r="C498" s="56">
        <f t="shared" si="77"/>
        <v>0.31375000000000003</v>
      </c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</row>
    <row r="499" spans="1:40">
      <c r="A499" s="22"/>
      <c r="B499" s="56">
        <f>Parâmetros!E488</f>
        <v>0.34</v>
      </c>
      <c r="C499" s="56">
        <f t="shared" si="77"/>
        <v>0.315</v>
      </c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</row>
    <row r="500" spans="1:40">
      <c r="A500" s="22"/>
      <c r="B500" s="56">
        <f>Parâmetros!E489</f>
        <v>0.42</v>
      </c>
      <c r="C500" s="56">
        <f t="shared" si="77"/>
        <v>0.34250000000000003</v>
      </c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</row>
    <row r="501" spans="1:40">
      <c r="A501" s="22"/>
      <c r="B501" s="56">
        <f>Parâmetros!E490</f>
        <v>0.38</v>
      </c>
      <c r="C501" s="56">
        <f t="shared" si="77"/>
        <v>0.34249999999999997</v>
      </c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</row>
    <row r="502" spans="1:40">
      <c r="A502" s="22"/>
      <c r="B502" s="56">
        <f>Parâmetros!E491</f>
        <v>0.33</v>
      </c>
      <c r="C502" s="56">
        <f t="shared" si="77"/>
        <v>0.34125</v>
      </c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</row>
    <row r="503" spans="1:40">
      <c r="A503" s="22"/>
      <c r="B503" s="56">
        <f>Parâmetros!E492</f>
        <v>0.31</v>
      </c>
      <c r="C503" s="56">
        <f t="shared" si="77"/>
        <v>0.33875</v>
      </c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</row>
    <row r="504" spans="1:40">
      <c r="A504" s="22"/>
      <c r="B504" s="56">
        <f>Parâmetros!E493</f>
        <v>0.31</v>
      </c>
      <c r="C504" s="56">
        <f t="shared" si="77"/>
        <v>0.33750000000000002</v>
      </c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</row>
    <row r="505" spans="1:40">
      <c r="A505" s="22"/>
      <c r="B505" s="56">
        <f>Parâmetros!E494</f>
        <v>0.31</v>
      </c>
      <c r="C505" s="56">
        <f t="shared" si="77"/>
        <v>0.33000000000000007</v>
      </c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</row>
    <row r="506" spans="1:40">
      <c r="A506" s="22"/>
      <c r="B506" s="56">
        <f>Parâmetros!E495</f>
        <v>0.31</v>
      </c>
      <c r="C506" s="56">
        <f t="shared" ref="C506:C522" si="78">AVERAGE(B709:B716)</f>
        <v>0.34875000000000006</v>
      </c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</row>
    <row r="507" spans="1:40">
      <c r="A507" s="22"/>
      <c r="B507" s="56">
        <f>Parâmetros!E496</f>
        <v>0.28999999999999998</v>
      </c>
      <c r="C507" s="56">
        <f t="shared" si="78"/>
        <v>0.36750000000000005</v>
      </c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</row>
    <row r="508" spans="1:40">
      <c r="A508" s="22"/>
      <c r="B508" s="56">
        <f>Parâmetros!E497</f>
        <v>0.28999999999999998</v>
      </c>
      <c r="C508" s="56">
        <f t="shared" si="78"/>
        <v>0.37750000000000006</v>
      </c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</row>
    <row r="509" spans="1:40">
      <c r="A509" s="22"/>
      <c r="B509" s="56">
        <f>Parâmetros!E498</f>
        <v>0.28999999999999998</v>
      </c>
      <c r="C509" s="56">
        <f t="shared" si="78"/>
        <v>0.38375000000000004</v>
      </c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</row>
    <row r="510" spans="1:40">
      <c r="A510" s="22"/>
      <c r="B510" s="56">
        <f>Parâmetros!E499</f>
        <v>0.34</v>
      </c>
      <c r="C510" s="56">
        <f t="shared" si="78"/>
        <v>0.38874999999999998</v>
      </c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</row>
    <row r="511" spans="1:40">
      <c r="A511" s="22"/>
      <c r="B511" s="56">
        <f>Parâmetros!E500</f>
        <v>0.46</v>
      </c>
      <c r="C511" s="56">
        <f t="shared" si="78"/>
        <v>0.39374999999999993</v>
      </c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</row>
    <row r="512" spans="1:40">
      <c r="A512" s="22"/>
      <c r="B512" s="56">
        <f>Parâmetros!E501</f>
        <v>0.32</v>
      </c>
      <c r="C512" s="56">
        <f t="shared" si="78"/>
        <v>0.39999999999999997</v>
      </c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</row>
    <row r="513" spans="1:40">
      <c r="A513" s="22"/>
      <c r="B513" s="56">
        <f>Parâmetros!E502</f>
        <v>0.28999999999999998</v>
      </c>
      <c r="C513" s="56">
        <f t="shared" si="78"/>
        <v>0.39874999999999994</v>
      </c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</row>
    <row r="514" spans="1:40">
      <c r="A514" s="22"/>
      <c r="B514" s="56">
        <f>Parâmetros!E503</f>
        <v>0.26</v>
      </c>
      <c r="C514" s="56">
        <f t="shared" si="78"/>
        <v>0.38624999999999998</v>
      </c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</row>
    <row r="515" spans="1:40">
      <c r="A515" s="22"/>
      <c r="B515" s="56">
        <f>Parâmetros!E504</f>
        <v>0.25</v>
      </c>
      <c r="C515" s="56">
        <f t="shared" si="78"/>
        <v>0.38124999999999998</v>
      </c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</row>
    <row r="516" spans="1:40">
      <c r="A516" s="22"/>
      <c r="B516" s="56">
        <f>Parâmetros!E505</f>
        <v>0.25</v>
      </c>
      <c r="C516" s="56">
        <f t="shared" si="78"/>
        <v>0.38125000000000003</v>
      </c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</row>
    <row r="517" spans="1:40">
      <c r="A517" s="22"/>
      <c r="B517" s="56">
        <f>Parâmetros!E506</f>
        <v>0.25</v>
      </c>
      <c r="C517" s="56">
        <f t="shared" si="78"/>
        <v>0.4</v>
      </c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</row>
    <row r="518" spans="1:40">
      <c r="A518" s="22"/>
      <c r="B518" s="56">
        <f>Parâmetros!E507</f>
        <v>0.28000000000000003</v>
      </c>
      <c r="C518" s="56">
        <f t="shared" si="78"/>
        <v>0.40750000000000003</v>
      </c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</row>
    <row r="519" spans="1:40">
      <c r="A519" s="22"/>
      <c r="B519" s="56">
        <f>Parâmetros!E508</f>
        <v>0.28000000000000003</v>
      </c>
      <c r="C519" s="56">
        <f t="shared" si="78"/>
        <v>0.41500000000000004</v>
      </c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</row>
    <row r="520" spans="1:40">
      <c r="A520" s="22"/>
      <c r="B520" s="56">
        <f>Parâmetros!E509</f>
        <v>0.27</v>
      </c>
      <c r="C520" s="56">
        <f t="shared" si="78"/>
        <v>0.41749999999999998</v>
      </c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</row>
    <row r="521" spans="1:40">
      <c r="A521" s="22"/>
      <c r="B521" s="56">
        <f>Parâmetros!E510</f>
        <v>0.27</v>
      </c>
      <c r="C521" s="56">
        <f t="shared" si="78"/>
        <v>0.41625000000000006</v>
      </c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</row>
    <row r="522" spans="1:40">
      <c r="A522" s="22"/>
      <c r="B522" s="56">
        <f>Parâmetros!E511</f>
        <v>0.27</v>
      </c>
      <c r="C522" s="56">
        <f t="shared" si="78"/>
        <v>0.41250000000000003</v>
      </c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</row>
    <row r="523" spans="1:40">
      <c r="A523" s="22"/>
      <c r="B523" s="56">
        <f>Parâmetros!E512</f>
        <v>0.28000000000000003</v>
      </c>
      <c r="C523" s="56">
        <f t="shared" ref="C523:C539" si="79">AVERAGE(B733:B740)</f>
        <v>0.30875000000000002</v>
      </c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</row>
    <row r="524" spans="1:40">
      <c r="A524" s="22"/>
      <c r="B524" s="56">
        <f>Parâmetros!E513</f>
        <v>0.33</v>
      </c>
      <c r="C524" s="56">
        <f t="shared" si="79"/>
        <v>0.30249999999999999</v>
      </c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</row>
    <row r="525" spans="1:40">
      <c r="A525" s="22"/>
      <c r="B525" s="56">
        <f>Parâmetros!E514</f>
        <v>0.43</v>
      </c>
      <c r="C525" s="56">
        <f t="shared" si="79"/>
        <v>0.30499999999999999</v>
      </c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</row>
    <row r="526" spans="1:40">
      <c r="A526" s="22"/>
      <c r="B526" s="56">
        <f>Parâmetros!E515</f>
        <v>0.34</v>
      </c>
      <c r="C526" s="56">
        <f t="shared" si="79"/>
        <v>0.31</v>
      </c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</row>
    <row r="527" spans="1:40">
      <c r="A527" s="22"/>
      <c r="B527" s="56">
        <f>Parâmetros!E516</f>
        <v>0.3</v>
      </c>
      <c r="C527" s="56">
        <f t="shared" si="79"/>
        <v>0.31625000000000003</v>
      </c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</row>
    <row r="528" spans="1:40">
      <c r="A528" s="22"/>
      <c r="B528" s="56">
        <f>Parâmetros!E517</f>
        <v>0.31</v>
      </c>
      <c r="C528" s="56">
        <f t="shared" si="79"/>
        <v>0.31875000000000003</v>
      </c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</row>
    <row r="529" spans="1:40">
      <c r="A529" s="22"/>
      <c r="B529" s="56">
        <f>Parâmetros!E518</f>
        <v>0.31</v>
      </c>
      <c r="C529" s="56">
        <f t="shared" si="79"/>
        <v>0.32124999999999998</v>
      </c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</row>
    <row r="530" spans="1:40">
      <c r="A530" s="22"/>
      <c r="B530" s="56">
        <f>Parâmetros!E519</f>
        <v>0.32</v>
      </c>
      <c r="C530" s="56">
        <f t="shared" si="79"/>
        <v>0.32124999999999998</v>
      </c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</row>
    <row r="531" spans="1:40">
      <c r="A531" s="22"/>
      <c r="B531" s="56">
        <f>Parâmetros!E520</f>
        <v>0.3</v>
      </c>
      <c r="C531" s="56">
        <f t="shared" si="79"/>
        <v>0.31874999999999998</v>
      </c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</row>
    <row r="532" spans="1:40">
      <c r="A532" s="22"/>
      <c r="B532" s="56">
        <f>Parâmetros!E521</f>
        <v>0.3</v>
      </c>
      <c r="C532" s="56">
        <f t="shared" si="79"/>
        <v>0.32</v>
      </c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</row>
    <row r="533" spans="1:40">
      <c r="A533" s="22"/>
      <c r="B533" s="56">
        <f>Parâmetros!E522</f>
        <v>0.28999999999999998</v>
      </c>
      <c r="C533" s="56">
        <f t="shared" si="79"/>
        <v>0.3175</v>
      </c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</row>
    <row r="534" spans="1:40">
      <c r="A534" s="22"/>
      <c r="B534" s="56">
        <f>Parâmetros!E523</f>
        <v>0.3</v>
      </c>
      <c r="C534" s="56">
        <f t="shared" si="79"/>
        <v>0.31374999999999997</v>
      </c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</row>
    <row r="535" spans="1:40">
      <c r="A535" s="22"/>
      <c r="B535" s="56">
        <f>Parâmetros!E524</f>
        <v>0.47</v>
      </c>
      <c r="C535" s="56">
        <f t="shared" si="79"/>
        <v>0.30875000000000002</v>
      </c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</row>
    <row r="536" spans="1:40">
      <c r="A536" s="22"/>
      <c r="B536" s="56">
        <f>Parâmetros!E525</f>
        <v>0.37</v>
      </c>
      <c r="C536" s="56">
        <f t="shared" si="79"/>
        <v>0.3075</v>
      </c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</row>
    <row r="537" spans="1:40">
      <c r="A537" s="22"/>
      <c r="B537" s="56">
        <f>Parâmetros!E526</f>
        <v>0.33</v>
      </c>
      <c r="C537" s="56">
        <f t="shared" si="79"/>
        <v>0.3075</v>
      </c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</row>
    <row r="538" spans="1:40">
      <c r="A538" s="22"/>
      <c r="B538" s="56">
        <f>Parâmetros!E527</f>
        <v>0.32</v>
      </c>
      <c r="C538" s="56">
        <f t="shared" si="79"/>
        <v>0.30374999999999996</v>
      </c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</row>
    <row r="539" spans="1:40" ht="15.75" thickBot="1">
      <c r="A539" s="22"/>
      <c r="B539" s="56">
        <f>Parâmetros!E528</f>
        <v>0.34</v>
      </c>
      <c r="C539" s="66">
        <f t="shared" si="79"/>
        <v>0.30000000000000004</v>
      </c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</row>
    <row r="540" spans="1:40">
      <c r="A540" s="22"/>
      <c r="B540" s="56">
        <f>Parâmetros!E529</f>
        <v>0.32</v>
      </c>
      <c r="C540" s="72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</row>
    <row r="541" spans="1:40">
      <c r="A541" s="22"/>
      <c r="B541" s="56">
        <f>Parâmetros!E530</f>
        <v>0.3</v>
      </c>
      <c r="C541" s="72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</row>
    <row r="542" spans="1:40">
      <c r="A542" s="22"/>
      <c r="B542" s="56">
        <f>Parâmetros!E531</f>
        <v>0.28000000000000003</v>
      </c>
      <c r="C542" s="72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</row>
    <row r="543" spans="1:40">
      <c r="A543" s="22"/>
      <c r="B543" s="56">
        <f>Parâmetros!E532</f>
        <v>0.28000000000000003</v>
      </c>
      <c r="C543" s="72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</row>
    <row r="544" spans="1:40">
      <c r="A544" s="22"/>
      <c r="B544" s="56">
        <f>Parâmetros!E533</f>
        <v>0.28000000000000003</v>
      </c>
      <c r="C544" s="72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</row>
    <row r="545" spans="1:40">
      <c r="A545" s="22"/>
      <c r="B545" s="56">
        <f>Parâmetros!E534</f>
        <v>0.27</v>
      </c>
      <c r="C545" s="72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</row>
    <row r="546" spans="1:40">
      <c r="A546" s="22"/>
      <c r="B546" s="56">
        <f>Parâmetros!E535</f>
        <v>0.27</v>
      </c>
      <c r="C546" s="72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</row>
    <row r="547" spans="1:40">
      <c r="A547" s="22"/>
      <c r="B547" s="56">
        <f>Parâmetros!E536</f>
        <v>0.3</v>
      </c>
      <c r="C547" s="72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</row>
    <row r="548" spans="1:40">
      <c r="A548" s="22"/>
      <c r="B548" s="56">
        <f>Parâmetros!E537</f>
        <v>0.34</v>
      </c>
      <c r="C548" s="72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</row>
    <row r="549" spans="1:40">
      <c r="A549" s="22"/>
      <c r="B549" s="56">
        <f>Parâmetros!E538</f>
        <v>0.35</v>
      </c>
      <c r="C549" s="72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</row>
    <row r="550" spans="1:40">
      <c r="A550" s="22"/>
      <c r="B550" s="56">
        <f>Parâmetros!E539</f>
        <v>0.35</v>
      </c>
      <c r="C550" s="72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</row>
    <row r="551" spans="1:40">
      <c r="A551" s="22"/>
      <c r="B551" s="56">
        <f>Parâmetros!E540</f>
        <v>0.35</v>
      </c>
      <c r="C551" s="72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</row>
    <row r="552" spans="1:40">
      <c r="A552" s="22"/>
      <c r="B552" s="56">
        <f>Parâmetros!E541</f>
        <v>0.31</v>
      </c>
      <c r="C552" s="72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</row>
    <row r="553" spans="1:40">
      <c r="A553" s="22"/>
      <c r="B553" s="56">
        <f>Parâmetros!E542</f>
        <v>0.31</v>
      </c>
      <c r="C553" s="72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</row>
    <row r="554" spans="1:40">
      <c r="A554" s="22"/>
      <c r="B554" s="56">
        <f>Parâmetros!E543</f>
        <v>0.34</v>
      </c>
      <c r="C554" s="72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</row>
    <row r="555" spans="1:40">
      <c r="A555" s="22"/>
      <c r="B555" s="56">
        <f>Parâmetros!E544</f>
        <v>0.31</v>
      </c>
      <c r="C555" s="72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</row>
    <row r="556" spans="1:40">
      <c r="A556" s="22"/>
      <c r="B556" s="56">
        <f>Parâmetros!E545</f>
        <v>0.3</v>
      </c>
      <c r="C556" s="72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</row>
    <row r="557" spans="1:40">
      <c r="A557" s="22"/>
      <c r="B557" s="56">
        <f>Parâmetros!E546</f>
        <v>0.31</v>
      </c>
      <c r="C557" s="72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</row>
    <row r="558" spans="1:40">
      <c r="A558" s="22"/>
      <c r="B558" s="56">
        <f>Parâmetros!E547</f>
        <v>0.33</v>
      </c>
      <c r="C558" s="72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</row>
    <row r="559" spans="1:40">
      <c r="A559" s="22"/>
      <c r="B559" s="56">
        <f>Parâmetros!E548</f>
        <v>0.46</v>
      </c>
      <c r="C559" s="72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</row>
    <row r="560" spans="1:40">
      <c r="A560" s="22"/>
      <c r="B560" s="56">
        <f>Parâmetros!E549</f>
        <v>0.34</v>
      </c>
      <c r="C560" s="72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</row>
    <row r="561" spans="1:40">
      <c r="A561" s="22"/>
      <c r="B561" s="56">
        <f>Parâmetros!E550</f>
        <v>0.32</v>
      </c>
      <c r="C561" s="72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</row>
    <row r="562" spans="1:40">
      <c r="A562" s="22"/>
      <c r="B562" s="56">
        <f>Parâmetros!E551</f>
        <v>0.3</v>
      </c>
      <c r="C562" s="72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</row>
    <row r="563" spans="1:40">
      <c r="A563" s="22"/>
      <c r="B563" s="56">
        <f>Parâmetros!E552</f>
        <v>0.28000000000000003</v>
      </c>
      <c r="C563" s="72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</row>
    <row r="564" spans="1:40">
      <c r="A564" s="22"/>
      <c r="B564" s="56">
        <f>Parâmetros!E553</f>
        <v>0.28000000000000003</v>
      </c>
      <c r="C564" s="72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</row>
    <row r="565" spans="1:40">
      <c r="A565" s="22"/>
      <c r="B565" s="56">
        <f>Parâmetros!E554</f>
        <v>0.27</v>
      </c>
      <c r="C565" s="72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</row>
    <row r="566" spans="1:40">
      <c r="A566" s="22"/>
      <c r="B566" s="56">
        <f>Parâmetros!E555</f>
        <v>0.28000000000000003</v>
      </c>
      <c r="C566" s="72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</row>
    <row r="567" spans="1:40">
      <c r="A567" s="22"/>
      <c r="B567" s="56">
        <f>Parâmetros!E556</f>
        <v>0.26</v>
      </c>
      <c r="C567" s="72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</row>
    <row r="568" spans="1:40">
      <c r="A568" s="22"/>
      <c r="B568" s="56">
        <f>Parâmetros!E557</f>
        <v>0.26</v>
      </c>
      <c r="C568" s="72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</row>
    <row r="569" spans="1:40">
      <c r="A569" s="22"/>
      <c r="B569" s="56">
        <f>Parâmetros!E558</f>
        <v>0.25</v>
      </c>
      <c r="C569" s="72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</row>
    <row r="570" spans="1:40">
      <c r="A570" s="22"/>
      <c r="B570" s="56">
        <f>Parâmetros!E559</f>
        <v>0.25</v>
      </c>
      <c r="C570" s="72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</row>
    <row r="571" spans="1:40">
      <c r="A571" s="22"/>
      <c r="B571" s="56">
        <f>Parâmetros!E560</f>
        <v>0.27</v>
      </c>
      <c r="C571" s="72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</row>
    <row r="572" spans="1:40">
      <c r="A572" s="22"/>
      <c r="B572" s="56">
        <f>Parâmetros!E561</f>
        <v>0.28999999999999998</v>
      </c>
      <c r="C572" s="72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</row>
    <row r="573" spans="1:40">
      <c r="A573" s="22"/>
      <c r="B573" s="56">
        <f>Parâmetros!E562</f>
        <v>0.3</v>
      </c>
      <c r="C573" s="72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</row>
    <row r="574" spans="1:40">
      <c r="A574" s="22"/>
      <c r="B574" s="56">
        <f>Parâmetros!E563</f>
        <v>0.31</v>
      </c>
      <c r="C574" s="72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</row>
    <row r="575" spans="1:40">
      <c r="A575" s="22"/>
      <c r="B575" s="56">
        <f>Parâmetros!E564</f>
        <v>0.31</v>
      </c>
      <c r="C575" s="72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</row>
    <row r="576" spans="1:40">
      <c r="A576" s="22"/>
      <c r="B576" s="56">
        <f>Parâmetros!E565</f>
        <v>0.28000000000000003</v>
      </c>
      <c r="C576" s="72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</row>
    <row r="577" spans="1:40">
      <c r="A577" s="22"/>
      <c r="B577" s="56">
        <f>Parâmetros!E566</f>
        <v>0.27</v>
      </c>
      <c r="C577" s="72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</row>
    <row r="578" spans="1:40">
      <c r="A578" s="22"/>
      <c r="B578" s="56">
        <f>Parâmetros!E567</f>
        <v>0.28000000000000003</v>
      </c>
      <c r="C578" s="72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</row>
    <row r="579" spans="1:40">
      <c r="A579" s="22"/>
      <c r="B579" s="56">
        <f>Parâmetros!E568</f>
        <v>0.27</v>
      </c>
      <c r="C579" s="72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</row>
    <row r="580" spans="1:40">
      <c r="A580" s="22"/>
      <c r="B580" s="56">
        <f>Parâmetros!E569</f>
        <v>0.28000000000000003</v>
      </c>
      <c r="C580" s="72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</row>
    <row r="581" spans="1:40">
      <c r="A581" s="22"/>
      <c r="B581" s="56">
        <f>Parâmetros!E570</f>
        <v>0.28999999999999998</v>
      </c>
      <c r="C581" s="72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</row>
    <row r="582" spans="1:40">
      <c r="A582" s="22"/>
      <c r="B582" s="56">
        <f>Parâmetros!E571</f>
        <v>0.28000000000000003</v>
      </c>
      <c r="C582" s="72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</row>
    <row r="583" spans="1:40">
      <c r="A583" s="22"/>
      <c r="B583" s="56">
        <f>Parâmetros!E572</f>
        <v>0.28000000000000003</v>
      </c>
      <c r="C583" s="72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</row>
    <row r="584" spans="1:40">
      <c r="A584" s="22"/>
      <c r="B584" s="56">
        <f>Parâmetros!E573</f>
        <v>0.28999999999999998</v>
      </c>
      <c r="C584" s="72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</row>
    <row r="585" spans="1:40">
      <c r="A585" s="22"/>
      <c r="B585" s="56">
        <f>Parâmetros!E574</f>
        <v>0.3</v>
      </c>
      <c r="C585" s="72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</row>
    <row r="586" spans="1:40">
      <c r="A586" s="22"/>
      <c r="B586" s="56">
        <f>Parâmetros!E575</f>
        <v>0.28999999999999998</v>
      </c>
      <c r="C586" s="72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</row>
    <row r="587" spans="1:40">
      <c r="A587" s="22"/>
      <c r="B587" s="56">
        <f>Parâmetros!E576</f>
        <v>0.26</v>
      </c>
      <c r="C587" s="72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</row>
    <row r="588" spans="1:40">
      <c r="A588" s="22"/>
      <c r="B588" s="56">
        <f>Parâmetros!E577</f>
        <v>0.25</v>
      </c>
      <c r="C588" s="72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</row>
    <row r="589" spans="1:40">
      <c r="A589" s="22"/>
      <c r="B589" s="56">
        <f>Parâmetros!E578</f>
        <v>0.25</v>
      </c>
      <c r="C589" s="72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</row>
    <row r="590" spans="1:40">
      <c r="A590" s="22"/>
      <c r="B590" s="56">
        <f>Parâmetros!E579</f>
        <v>0.2</v>
      </c>
      <c r="C590" s="72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</row>
    <row r="591" spans="1:40">
      <c r="A591" s="22"/>
      <c r="B591" s="56">
        <f>Parâmetros!E580</f>
        <v>0.19</v>
      </c>
      <c r="C591" s="72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</row>
    <row r="592" spans="1:40">
      <c r="A592" s="22"/>
      <c r="B592" s="56">
        <f>Parâmetros!E581</f>
        <v>0.18</v>
      </c>
      <c r="C592" s="72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</row>
    <row r="593" spans="1:40">
      <c r="A593" s="22"/>
      <c r="B593" s="56">
        <f>Parâmetros!E582</f>
        <v>0.17</v>
      </c>
      <c r="C593" s="72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</row>
    <row r="594" spans="1:40">
      <c r="A594" s="22"/>
      <c r="B594" s="56">
        <f>Parâmetros!E583</f>
        <v>0.19</v>
      </c>
      <c r="C594" s="72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</row>
    <row r="595" spans="1:40">
      <c r="A595" s="22"/>
      <c r="B595" s="56">
        <f>Parâmetros!E584</f>
        <v>0.24</v>
      </c>
      <c r="C595" s="72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</row>
    <row r="596" spans="1:40">
      <c r="A596" s="22"/>
      <c r="B596" s="56">
        <f>Parâmetros!E585</f>
        <v>0.28000000000000003</v>
      </c>
      <c r="C596" s="72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</row>
    <row r="597" spans="1:40">
      <c r="A597" s="22"/>
      <c r="B597" s="56">
        <f>Parâmetros!E586</f>
        <v>0.26</v>
      </c>
      <c r="C597" s="72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</row>
    <row r="598" spans="1:40">
      <c r="A598" s="22"/>
      <c r="B598" s="56">
        <f>Parâmetros!E587</f>
        <v>0.24</v>
      </c>
      <c r="C598" s="72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</row>
    <row r="599" spans="1:40">
      <c r="A599" s="22"/>
      <c r="B599" s="56">
        <f>Parâmetros!E588</f>
        <v>0.23</v>
      </c>
      <c r="C599" s="72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</row>
    <row r="600" spans="1:40">
      <c r="A600" s="22"/>
      <c r="B600" s="56">
        <f>Parâmetros!E589</f>
        <v>0.25</v>
      </c>
      <c r="C600" s="72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</row>
    <row r="601" spans="1:40">
      <c r="A601" s="22"/>
      <c r="B601" s="56">
        <f>Parâmetros!E590</f>
        <v>0.24</v>
      </c>
      <c r="C601" s="72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</row>
    <row r="602" spans="1:40">
      <c r="A602" s="22"/>
      <c r="B602" s="56">
        <f>Parâmetros!E591</f>
        <v>0.26</v>
      </c>
      <c r="C602" s="72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</row>
    <row r="603" spans="1:40">
      <c r="A603" s="22"/>
      <c r="B603" s="56">
        <f>Parâmetros!E592</f>
        <v>0.26</v>
      </c>
      <c r="C603" s="72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</row>
    <row r="604" spans="1:40">
      <c r="A604" s="22"/>
      <c r="B604" s="56">
        <f>Parâmetros!E593</f>
        <v>0.25</v>
      </c>
      <c r="C604" s="72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</row>
    <row r="605" spans="1:40">
      <c r="A605" s="22"/>
      <c r="B605" s="56">
        <f>Parâmetros!E594</f>
        <v>0.25</v>
      </c>
      <c r="C605" s="72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</row>
    <row r="606" spans="1:40">
      <c r="A606" s="22"/>
      <c r="B606" s="56">
        <f>Parâmetros!E595</f>
        <v>0.26</v>
      </c>
      <c r="C606" s="72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</row>
    <row r="607" spans="1:40">
      <c r="A607" s="22"/>
      <c r="B607" s="56">
        <f>Parâmetros!E596</f>
        <v>0.25</v>
      </c>
      <c r="C607" s="72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</row>
    <row r="608" spans="1:40">
      <c r="A608" s="22"/>
      <c r="B608" s="56">
        <f>Parâmetros!E597</f>
        <v>0.26</v>
      </c>
      <c r="C608" s="72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</row>
    <row r="609" spans="1:40">
      <c r="A609" s="22"/>
      <c r="B609" s="56">
        <f>Parâmetros!E598</f>
        <v>0.25</v>
      </c>
      <c r="C609" s="72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</row>
    <row r="610" spans="1:40">
      <c r="A610" s="22"/>
      <c r="B610" s="56">
        <f>Parâmetros!E599</f>
        <v>0.25</v>
      </c>
      <c r="C610" s="72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</row>
    <row r="611" spans="1:40">
      <c r="A611" s="22"/>
      <c r="B611" s="56">
        <f>Parâmetros!E600</f>
        <v>0.23</v>
      </c>
      <c r="C611" s="72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</row>
    <row r="612" spans="1:40">
      <c r="A612" s="22"/>
      <c r="B612" s="56">
        <f>Parâmetros!E601</f>
        <v>0.21</v>
      </c>
      <c r="C612" s="72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</row>
    <row r="613" spans="1:40">
      <c r="A613" s="22"/>
      <c r="B613" s="56">
        <f>Parâmetros!E602</f>
        <v>0.22</v>
      </c>
      <c r="C613" s="72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</row>
    <row r="614" spans="1:40">
      <c r="A614" s="22"/>
      <c r="B614" s="56">
        <f>Parâmetros!E603</f>
        <v>0.27</v>
      </c>
      <c r="C614" s="72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</row>
    <row r="615" spans="1:40">
      <c r="A615" s="22"/>
      <c r="B615" s="56">
        <f>Parâmetros!E604</f>
        <v>0.28999999999999998</v>
      </c>
      <c r="C615" s="72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</row>
    <row r="616" spans="1:40">
      <c r="A616" s="22"/>
      <c r="B616" s="56">
        <f>Parâmetros!E605</f>
        <v>0.28000000000000003</v>
      </c>
      <c r="C616" s="72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</row>
    <row r="617" spans="1:40">
      <c r="A617" s="22"/>
      <c r="B617" s="56">
        <f>Parâmetros!E606</f>
        <v>0.28000000000000003</v>
      </c>
      <c r="C617" s="72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</row>
    <row r="618" spans="1:40">
      <c r="A618" s="22"/>
      <c r="B618" s="56">
        <f>Parâmetros!E607</f>
        <v>0.28000000000000003</v>
      </c>
      <c r="C618" s="72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</row>
    <row r="619" spans="1:40">
      <c r="A619" s="22"/>
      <c r="B619" s="56">
        <f>Parâmetros!E608</f>
        <v>0.28000000000000003</v>
      </c>
      <c r="C619" s="72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</row>
    <row r="620" spans="1:40">
      <c r="A620" s="22"/>
      <c r="B620" s="56">
        <f>Parâmetros!E609</f>
        <v>0.31</v>
      </c>
      <c r="C620" s="72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</row>
    <row r="621" spans="1:40">
      <c r="A621" s="22"/>
      <c r="B621" s="56">
        <f>Parâmetros!E610</f>
        <v>0.33</v>
      </c>
      <c r="C621" s="72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</row>
    <row r="622" spans="1:40">
      <c r="A622" s="22"/>
      <c r="B622" s="56">
        <f>Parâmetros!E611</f>
        <v>0.32</v>
      </c>
      <c r="C622" s="72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</row>
    <row r="623" spans="1:40">
      <c r="A623" s="22"/>
      <c r="B623" s="56">
        <f>Parâmetros!E612</f>
        <v>0.3</v>
      </c>
      <c r="C623" s="72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</row>
    <row r="624" spans="1:40">
      <c r="A624" s="22"/>
      <c r="B624" s="56">
        <f>Parâmetros!E613</f>
        <v>0.32</v>
      </c>
      <c r="C624" s="72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</row>
    <row r="625" spans="1:40">
      <c r="A625" s="22"/>
      <c r="B625" s="56">
        <f>Parâmetros!E614</f>
        <v>0.31</v>
      </c>
      <c r="C625" s="72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</row>
    <row r="626" spans="1:40">
      <c r="A626" s="22"/>
      <c r="B626" s="56">
        <f>Parâmetros!E615</f>
        <v>0.32</v>
      </c>
      <c r="C626" s="72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</row>
    <row r="627" spans="1:40">
      <c r="A627" s="22"/>
      <c r="B627" s="56">
        <f>Parâmetros!E616</f>
        <v>0.31</v>
      </c>
      <c r="C627" s="72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</row>
    <row r="628" spans="1:40">
      <c r="A628" s="22"/>
      <c r="B628" s="56">
        <f>Parâmetros!E617</f>
        <v>0.32</v>
      </c>
      <c r="C628" s="72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</row>
    <row r="629" spans="1:40">
      <c r="A629" s="22"/>
      <c r="B629" s="56">
        <f>Parâmetros!E618</f>
        <v>0.32</v>
      </c>
      <c r="C629" s="72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</row>
    <row r="630" spans="1:40">
      <c r="A630" s="22"/>
      <c r="B630" s="56">
        <f>Parâmetros!E619</f>
        <v>0.35</v>
      </c>
      <c r="C630" s="72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</row>
    <row r="631" spans="1:40">
      <c r="A631" s="22"/>
      <c r="B631" s="56">
        <f>Parâmetros!E620</f>
        <v>0.42</v>
      </c>
      <c r="C631" s="72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</row>
    <row r="632" spans="1:40">
      <c r="A632" s="22"/>
      <c r="B632" s="56">
        <f>Parâmetros!E621</f>
        <v>0.34</v>
      </c>
      <c r="C632" s="72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</row>
    <row r="633" spans="1:40">
      <c r="A633" s="22"/>
      <c r="B633" s="56">
        <f>Parâmetros!E622</f>
        <v>0.31</v>
      </c>
      <c r="C633" s="72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</row>
    <row r="634" spans="1:40">
      <c r="A634" s="22"/>
      <c r="B634" s="56">
        <f>Parâmetros!E623</f>
        <v>0.28000000000000003</v>
      </c>
      <c r="C634" s="72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</row>
    <row r="635" spans="1:40">
      <c r="A635" s="22"/>
      <c r="B635" s="56">
        <f>Parâmetros!E624</f>
        <v>0.3</v>
      </c>
      <c r="C635" s="72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</row>
    <row r="636" spans="1:40">
      <c r="A636" s="22"/>
      <c r="B636" s="56">
        <f>Parâmetros!E625</f>
        <v>0.3</v>
      </c>
      <c r="C636" s="72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</row>
    <row r="637" spans="1:40">
      <c r="A637" s="22"/>
      <c r="B637" s="56">
        <f>Parâmetros!E626</f>
        <v>0.28000000000000003</v>
      </c>
      <c r="C637" s="72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</row>
    <row r="638" spans="1:40">
      <c r="A638" s="22"/>
      <c r="B638" s="56">
        <f>Parâmetros!E627</f>
        <v>0.31</v>
      </c>
      <c r="C638" s="72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</row>
    <row r="639" spans="1:40">
      <c r="A639" s="22"/>
      <c r="B639" s="56">
        <f>Parâmetros!E628</f>
        <v>0.32</v>
      </c>
      <c r="C639" s="72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</row>
    <row r="640" spans="1:40">
      <c r="A640" s="22"/>
      <c r="B640" s="56">
        <f>Parâmetros!E629</f>
        <v>0.31</v>
      </c>
      <c r="C640" s="72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</row>
    <row r="641" spans="1:40">
      <c r="A641" s="22"/>
      <c r="B641" s="56">
        <f>Parâmetros!E630</f>
        <v>0.3</v>
      </c>
      <c r="C641" s="72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</row>
    <row r="642" spans="1:40">
      <c r="A642" s="22"/>
      <c r="B642" s="56">
        <f>Parâmetros!E631</f>
        <v>0.28999999999999998</v>
      </c>
      <c r="C642" s="72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</row>
    <row r="643" spans="1:40">
      <c r="A643" s="22"/>
      <c r="B643" s="56">
        <f>Parâmetros!E632</f>
        <v>0.31</v>
      </c>
      <c r="C643" s="72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</row>
    <row r="644" spans="1:40">
      <c r="A644" s="22"/>
      <c r="B644" s="56">
        <f>Parâmetros!E633</f>
        <v>0.34</v>
      </c>
      <c r="C644" s="72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</row>
    <row r="645" spans="1:40">
      <c r="A645" s="22"/>
      <c r="B645" s="56">
        <f>Parâmetros!E634</f>
        <v>0.36</v>
      </c>
      <c r="C645" s="72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</row>
    <row r="646" spans="1:40">
      <c r="A646" s="22"/>
      <c r="B646" s="56">
        <f>Parâmetros!E635</f>
        <v>0.37</v>
      </c>
      <c r="C646" s="72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</row>
    <row r="647" spans="1:40">
      <c r="A647" s="22"/>
      <c r="B647" s="56">
        <f>Parâmetros!E636</f>
        <v>0.34</v>
      </c>
      <c r="C647" s="72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</row>
    <row r="648" spans="1:40">
      <c r="A648" s="22"/>
      <c r="B648" s="56">
        <f>Parâmetros!E637</f>
        <v>0.31</v>
      </c>
      <c r="C648" s="72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</row>
    <row r="649" spans="1:40">
      <c r="A649" s="22"/>
      <c r="B649" s="56">
        <f>Parâmetros!E638</f>
        <v>0.31</v>
      </c>
      <c r="C649" s="72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</row>
    <row r="650" spans="1:40">
      <c r="A650" s="22"/>
      <c r="B650" s="56">
        <f>Parâmetros!E639</f>
        <v>0.35</v>
      </c>
      <c r="C650" s="72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</row>
    <row r="651" spans="1:40">
      <c r="A651" s="22"/>
      <c r="B651" s="56">
        <f>Parâmetros!E640</f>
        <v>0.31</v>
      </c>
      <c r="C651" s="72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</row>
    <row r="652" spans="1:40">
      <c r="A652" s="22"/>
      <c r="B652" s="56">
        <f>Parâmetros!E641</f>
        <v>0.32</v>
      </c>
      <c r="C652" s="72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</row>
    <row r="653" spans="1:40">
      <c r="A653" s="22"/>
      <c r="B653" s="56">
        <f>Parâmetros!E642</f>
        <v>0.33</v>
      </c>
      <c r="C653" s="72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</row>
    <row r="654" spans="1:40">
      <c r="A654" s="22"/>
      <c r="B654" s="56">
        <f>Parâmetros!E643</f>
        <v>0.35</v>
      </c>
      <c r="C654" s="72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</row>
    <row r="655" spans="1:40">
      <c r="A655" s="22"/>
      <c r="B655" s="56">
        <f>Parâmetros!E644</f>
        <v>0.48</v>
      </c>
      <c r="C655" s="72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</row>
    <row r="656" spans="1:40">
      <c r="A656" s="22"/>
      <c r="B656" s="56">
        <f>Parâmetros!E645</f>
        <v>0.37</v>
      </c>
      <c r="C656" s="72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</row>
    <row r="657" spans="1:40">
      <c r="A657" s="22"/>
      <c r="B657" s="56">
        <f>Parâmetros!E646</f>
        <v>0.33</v>
      </c>
      <c r="C657" s="72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</row>
    <row r="658" spans="1:40">
      <c r="A658" s="22"/>
      <c r="B658" s="56">
        <f>Parâmetros!E647</f>
        <v>0.31</v>
      </c>
      <c r="C658" s="72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</row>
    <row r="659" spans="1:40">
      <c r="A659" s="22"/>
      <c r="B659" s="56">
        <f>Parâmetros!E648</f>
        <v>0.28000000000000003</v>
      </c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</row>
    <row r="660" spans="1:40">
      <c r="A660" s="22"/>
      <c r="B660" s="56">
        <f>Parâmetros!E649</f>
        <v>0.28999999999999998</v>
      </c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</row>
    <row r="661" spans="1:40">
      <c r="A661" s="22"/>
      <c r="B661" s="56">
        <f>Parâmetros!E650</f>
        <v>0.28000000000000003</v>
      </c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</row>
    <row r="662" spans="1:40">
      <c r="A662" s="22"/>
      <c r="B662" s="56">
        <f>Parâmetros!E651</f>
        <v>0.31</v>
      </c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</row>
    <row r="663" spans="1:40">
      <c r="A663" s="22"/>
      <c r="B663" s="56">
        <f>Parâmetros!E652</f>
        <v>0.31</v>
      </c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</row>
    <row r="664" spans="1:40">
      <c r="A664" s="22"/>
      <c r="B664" s="56">
        <f>Parâmetros!E653</f>
        <v>0.3</v>
      </c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</row>
    <row r="665" spans="1:40">
      <c r="A665" s="22"/>
      <c r="B665" s="56">
        <f>Parâmetros!E654</f>
        <v>0.3</v>
      </c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</row>
    <row r="666" spans="1:40">
      <c r="A666" s="22"/>
      <c r="B666" s="56">
        <f>Parâmetros!E655</f>
        <v>0.3</v>
      </c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</row>
    <row r="667" spans="1:40">
      <c r="A667" s="22"/>
      <c r="B667" s="56">
        <f>Parâmetros!E656</f>
        <v>0.31</v>
      </c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</row>
    <row r="668" spans="1:40">
      <c r="A668" s="22"/>
      <c r="B668" s="56">
        <f>Parâmetros!E657</f>
        <v>0.36</v>
      </c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</row>
    <row r="669" spans="1:40">
      <c r="A669" s="22"/>
      <c r="B669" s="56">
        <f>Parâmetros!E658</f>
        <v>0.34</v>
      </c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</row>
    <row r="670" spans="1:40">
      <c r="A670" s="22"/>
      <c r="B670" s="56">
        <f>Parâmetros!E659</f>
        <v>0.34</v>
      </c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</row>
    <row r="671" spans="1:40">
      <c r="A671" s="22"/>
      <c r="B671" s="56">
        <f>Parâmetros!E660</f>
        <v>0.34</v>
      </c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</row>
    <row r="672" spans="1:40">
      <c r="A672" s="22"/>
      <c r="B672" s="56">
        <f>Parâmetros!E661</f>
        <v>0.34334700000000001</v>
      </c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</row>
    <row r="673" spans="1:40">
      <c r="A673" s="22"/>
      <c r="B673" s="56">
        <f>Parâmetros!E662</f>
        <v>0.34849400000000003</v>
      </c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</row>
    <row r="674" spans="1:40">
      <c r="A674" s="22"/>
      <c r="B674" s="56">
        <f>Parâmetros!E663</f>
        <v>0.31946000000000002</v>
      </c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</row>
    <row r="675" spans="1:40">
      <c r="A675" s="22"/>
      <c r="B675" s="56">
        <f>Parâmetros!E664</f>
        <v>0.32499899999999998</v>
      </c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</row>
    <row r="676" spans="1:40">
      <c r="A676" s="22"/>
      <c r="B676" s="56">
        <f>Parâmetros!E665</f>
        <v>0.33712399999999998</v>
      </c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</row>
    <row r="677" spans="1:40">
      <c r="A677" s="22"/>
      <c r="B677" s="56">
        <f>Parâmetros!E666</f>
        <v>0.36486000000000002</v>
      </c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</row>
    <row r="678" spans="1:40">
      <c r="A678" s="22"/>
      <c r="B678" s="56">
        <f>Parâmetros!E667</f>
        <v>0.45031399999999999</v>
      </c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</row>
    <row r="679" spans="1:40">
      <c r="A679" s="22"/>
      <c r="B679" s="56">
        <f>Parâmetros!E668</f>
        <v>0.348553</v>
      </c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</row>
    <row r="680" spans="1:40">
      <c r="A680" s="22"/>
      <c r="B680" s="56">
        <f>Parâmetros!E669</f>
        <v>0.34665499999999999</v>
      </c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</row>
    <row r="681" spans="1:40">
      <c r="A681" s="22"/>
      <c r="B681" s="56">
        <f>Parâmetros!E670</f>
        <v>0.327102</v>
      </c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</row>
    <row r="682" spans="1:40">
      <c r="A682" s="22"/>
      <c r="B682" s="56">
        <f>Parâmetros!E671</f>
        <v>0.321245</v>
      </c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</row>
    <row r="683" spans="1:40">
      <c r="A683" s="22"/>
      <c r="B683" s="56">
        <f>Parâmetros!E672</f>
        <v>0.38650800000000002</v>
      </c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</row>
    <row r="684" spans="1:40">
      <c r="A684" s="22"/>
      <c r="B684" s="56">
        <f>Parâmetros!E673</f>
        <v>0.28587299999999999</v>
      </c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</row>
    <row r="685" spans="1:40">
      <c r="A685" s="22"/>
      <c r="B685" s="56">
        <f>Parâmetros!E674</f>
        <v>0.289661</v>
      </c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</row>
    <row r="686" spans="1:40">
      <c r="A686" s="22"/>
      <c r="B686" s="56">
        <f>Parâmetros!E675</f>
        <v>0.32538</v>
      </c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</row>
    <row r="687" spans="1:40">
      <c r="A687" s="22"/>
      <c r="B687" s="56">
        <f>Parâmetros!E676</f>
        <v>0.30329899999999999</v>
      </c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</row>
    <row r="688" spans="1:40">
      <c r="A688" s="22"/>
      <c r="B688" s="56">
        <f>Parâmetros!E677</f>
        <v>0.31659700000000002</v>
      </c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</row>
    <row r="689" spans="1:40">
      <c r="A689" s="22"/>
      <c r="B689" s="56">
        <f>Parâmetros!E678</f>
        <v>0.29187299999999999</v>
      </c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</row>
    <row r="690" spans="1:40">
      <c r="A690" s="22"/>
      <c r="B690" s="56">
        <f>Parâmetros!E679</f>
        <v>0.281196</v>
      </c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</row>
    <row r="691" spans="1:40">
      <c r="A691" s="22"/>
      <c r="B691" s="56">
        <f>Parâmetros!E680</f>
        <v>0.307361</v>
      </c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</row>
    <row r="692" spans="1:40">
      <c r="A692" s="22"/>
      <c r="B692" s="56">
        <f>Parâmetros!E681</f>
        <v>0.31663799999999998</v>
      </c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</row>
    <row r="693" spans="1:40">
      <c r="A693" s="22"/>
      <c r="B693" s="56">
        <f>Parâmetros!E682</f>
        <v>0.31433100000000003</v>
      </c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</row>
    <row r="694" spans="1:40">
      <c r="A694" s="22"/>
      <c r="B694" s="56">
        <f>Parâmetros!E683</f>
        <v>0.32</v>
      </c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</row>
    <row r="695" spans="1:40">
      <c r="A695" s="22"/>
      <c r="B695" s="56">
        <f>Parâmetros!E684</f>
        <v>0.3</v>
      </c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</row>
    <row r="696" spans="1:40">
      <c r="A696" s="22"/>
      <c r="B696" s="56">
        <f>Parâmetros!E685</f>
        <v>0.32</v>
      </c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</row>
    <row r="697" spans="1:40">
      <c r="A697" s="22"/>
      <c r="B697" s="56">
        <f>Parâmetros!E686</f>
        <v>0.31</v>
      </c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</row>
    <row r="698" spans="1:40">
      <c r="A698" s="22"/>
      <c r="B698" s="56">
        <f>Parâmetros!E687</f>
        <v>0.31</v>
      </c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</row>
    <row r="699" spans="1:40">
      <c r="A699" s="22"/>
      <c r="B699" s="56">
        <f>Parâmetros!E688</f>
        <v>0.3</v>
      </c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</row>
    <row r="700" spans="1:40">
      <c r="A700" s="22"/>
      <c r="B700" s="56">
        <f>Parâmetros!E689</f>
        <v>0.32</v>
      </c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</row>
    <row r="701" spans="1:40">
      <c r="A701" s="22"/>
      <c r="B701" s="56">
        <f>Parâmetros!E690</f>
        <v>0.33</v>
      </c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</row>
    <row r="702" spans="1:40">
      <c r="A702" s="22"/>
      <c r="B702" s="56">
        <f>Parâmetros!E691</f>
        <v>0.33</v>
      </c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</row>
    <row r="703" spans="1:40">
      <c r="A703" s="22"/>
      <c r="B703" s="56">
        <f>Parâmetros!E692</f>
        <v>0.52</v>
      </c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</row>
    <row r="704" spans="1:40">
      <c r="A704" s="22"/>
      <c r="B704" s="56">
        <f>Parâmetros!E693</f>
        <v>0.32</v>
      </c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</row>
    <row r="705" spans="1:40">
      <c r="A705" s="22"/>
      <c r="B705" s="56">
        <f>Parâmetros!E694</f>
        <v>0.3</v>
      </c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</row>
    <row r="706" spans="1:40">
      <c r="A706" s="22"/>
      <c r="B706" s="56">
        <f>Parâmetros!E695</f>
        <v>0.28999999999999998</v>
      </c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</row>
    <row r="707" spans="1:40">
      <c r="A707" s="22"/>
      <c r="B707" s="56">
        <f>Parâmetros!E696</f>
        <v>0.28999999999999998</v>
      </c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</row>
    <row r="708" spans="1:40">
      <c r="A708" s="22"/>
      <c r="B708" s="56">
        <f>Parâmetros!E697</f>
        <v>0.26</v>
      </c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</row>
    <row r="709" spans="1:40">
      <c r="A709" s="22"/>
      <c r="B709" s="56">
        <f>Parâmetros!E698</f>
        <v>0.26</v>
      </c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</row>
    <row r="710" spans="1:40">
      <c r="A710" s="22"/>
      <c r="B710" s="56">
        <f>Parâmetros!E699</f>
        <v>0.31</v>
      </c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</row>
    <row r="711" spans="1:40">
      <c r="A711" s="22"/>
      <c r="B711" s="56">
        <f>Parâmetros!E700</f>
        <v>0.33</v>
      </c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</row>
    <row r="712" spans="1:40">
      <c r="A712" s="22"/>
      <c r="B712" s="56">
        <f>Parâmetros!E701</f>
        <v>0.34</v>
      </c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</row>
    <row r="713" spans="1:40">
      <c r="A713" s="22"/>
      <c r="B713" s="56">
        <f>Parâmetros!E702</f>
        <v>0.34</v>
      </c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</row>
    <row r="714" spans="1:40">
      <c r="A714" s="22"/>
      <c r="B714" s="56">
        <f>Parâmetros!E703</f>
        <v>0.34</v>
      </c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</row>
    <row r="715" spans="1:40">
      <c r="A715" s="22"/>
      <c r="B715" s="56">
        <f>Parâmetros!E704</f>
        <v>0.39</v>
      </c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</row>
    <row r="716" spans="1:40">
      <c r="A716" s="22"/>
      <c r="B716" s="56">
        <f>Parâmetros!E705</f>
        <v>0.48</v>
      </c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</row>
    <row r="717" spans="1:40">
      <c r="A717" s="22"/>
      <c r="B717" s="56">
        <f>Parâmetros!E706</f>
        <v>0.41</v>
      </c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</row>
    <row r="718" spans="1:40">
      <c r="A718" s="22"/>
      <c r="B718" s="56">
        <f>Parâmetros!E707</f>
        <v>0.39</v>
      </c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</row>
    <row r="719" spans="1:40">
      <c r="A719" s="22"/>
      <c r="B719" s="56">
        <f>Parâmetros!E708</f>
        <v>0.38</v>
      </c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</row>
    <row r="720" spans="1:40">
      <c r="A720" s="22"/>
      <c r="B720" s="56">
        <f>Parâmetros!E709</f>
        <v>0.38</v>
      </c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</row>
    <row r="721" spans="1:40">
      <c r="A721" s="22"/>
      <c r="B721" s="56">
        <f>Parâmetros!E710</f>
        <v>0.38</v>
      </c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</row>
    <row r="722" spans="1:40">
      <c r="A722" s="22"/>
      <c r="B722" s="56">
        <f>Parâmetros!E711</f>
        <v>0.39</v>
      </c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</row>
    <row r="723" spans="1:40">
      <c r="A723" s="22"/>
      <c r="B723" s="56">
        <f>Parâmetros!E712</f>
        <v>0.38</v>
      </c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</row>
    <row r="724" spans="1:40">
      <c r="A724" s="22"/>
      <c r="B724" s="56">
        <f>Parâmetros!E713</f>
        <v>0.38</v>
      </c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</row>
    <row r="725" spans="1:40">
      <c r="A725" s="22"/>
      <c r="B725" s="56">
        <f>Parâmetros!E714</f>
        <v>0.37</v>
      </c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</row>
    <row r="726" spans="1:40">
      <c r="A726" s="22"/>
      <c r="B726" s="56">
        <f>Parâmetros!E715</f>
        <v>0.39</v>
      </c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</row>
    <row r="727" spans="1:40">
      <c r="A727" s="22"/>
      <c r="B727" s="56">
        <f>Parâmetros!E716</f>
        <v>0.53</v>
      </c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</row>
    <row r="728" spans="1:40">
      <c r="A728" s="22"/>
      <c r="B728" s="56">
        <f>Parâmetros!E717</f>
        <v>0.44</v>
      </c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</row>
    <row r="729" spans="1:40">
      <c r="A729" s="22"/>
      <c r="B729" s="56">
        <f>Parâmetros!E718</f>
        <v>0.44</v>
      </c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</row>
    <row r="730" spans="1:40">
      <c r="A730" s="22"/>
      <c r="B730" s="56">
        <f>Parâmetros!E719</f>
        <v>0.41</v>
      </c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</row>
    <row r="731" spans="1:40">
      <c r="A731" s="22"/>
      <c r="B731" s="56">
        <f>Parâmetros!E720</f>
        <v>0.37</v>
      </c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</row>
    <row r="732" spans="1:40">
      <c r="A732" s="22"/>
      <c r="B732" s="56">
        <f>Parâmetros!E721</f>
        <v>0.35</v>
      </c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</row>
    <row r="733" spans="1:40">
      <c r="A733" s="22"/>
      <c r="B733" s="56">
        <f>Parâmetros!E722</f>
        <v>0.36</v>
      </c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</row>
    <row r="734" spans="1:40">
      <c r="A734" s="22"/>
      <c r="B734" s="56">
        <f>Parâmetros!E723</f>
        <v>0.31</v>
      </c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</row>
    <row r="735" spans="1:40">
      <c r="A735" s="22"/>
      <c r="B735" s="56">
        <f>Parâmetros!E724</f>
        <v>0.28999999999999998</v>
      </c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</row>
    <row r="736" spans="1:40">
      <c r="A736" s="22"/>
      <c r="B736" s="56">
        <f>Parâmetros!E725</f>
        <v>0.3</v>
      </c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</row>
    <row r="737" spans="1:40">
      <c r="A737" s="22"/>
      <c r="B737" s="56">
        <f>Parâmetros!E726</f>
        <v>0.28999999999999998</v>
      </c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</row>
    <row r="738" spans="1:40">
      <c r="A738" s="22"/>
      <c r="B738" s="56">
        <f>Parâmetros!E727</f>
        <v>0.28000000000000003</v>
      </c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</row>
    <row r="739" spans="1:40">
      <c r="A739" s="22"/>
      <c r="B739" s="56">
        <f>Parâmetros!E728</f>
        <v>0.31</v>
      </c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</row>
    <row r="740" spans="1:40">
      <c r="A740" s="22"/>
      <c r="B740" s="56">
        <f>Parâmetros!E729</f>
        <v>0.33</v>
      </c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</row>
    <row r="741" spans="1:40">
      <c r="A741" s="22"/>
      <c r="B741" s="56">
        <f>Parâmetros!E730</f>
        <v>0.31</v>
      </c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</row>
    <row r="742" spans="1:40">
      <c r="A742" s="22"/>
      <c r="B742" s="56">
        <f>Parâmetros!E731</f>
        <v>0.33</v>
      </c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</row>
    <row r="743" spans="1:40">
      <c r="A743" s="22"/>
      <c r="B743" s="56">
        <f>Parâmetros!E732</f>
        <v>0.33</v>
      </c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</row>
    <row r="744" spans="1:40">
      <c r="A744" s="22"/>
      <c r="B744" s="56">
        <f>Parâmetros!E733</f>
        <v>0.35</v>
      </c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</row>
    <row r="745" spans="1:40">
      <c r="A745" s="22"/>
      <c r="B745" s="56">
        <f>Parâmetros!E734</f>
        <v>0.31</v>
      </c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</row>
    <row r="746" spans="1:40">
      <c r="A746" s="22"/>
      <c r="B746" s="56">
        <f>Parâmetros!E735</f>
        <v>0.3</v>
      </c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</row>
    <row r="747" spans="1:40" ht="15" customHeight="1">
      <c r="A747" s="22"/>
      <c r="B747" s="56">
        <f>Parâmetros!E736</f>
        <v>0.31</v>
      </c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</row>
    <row r="748" spans="1:40">
      <c r="A748" s="22"/>
      <c r="B748" s="56">
        <f>Parâmetros!E737</f>
        <v>0.31</v>
      </c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</row>
    <row r="749" spans="1:40">
      <c r="A749" s="22"/>
      <c r="B749" s="56">
        <f>Parâmetros!E738</f>
        <v>0.32</v>
      </c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</row>
    <row r="750" spans="1:40">
      <c r="A750" s="22"/>
      <c r="B750" s="56">
        <f>Parâmetros!E739</f>
        <v>0.31</v>
      </c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</row>
    <row r="751" spans="1:40">
      <c r="A751" s="22"/>
      <c r="B751" s="56">
        <f>Parâmetros!E740</f>
        <v>0.3</v>
      </c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</row>
    <row r="752" spans="1:40">
      <c r="A752" s="22"/>
      <c r="B752" s="56">
        <f>Parâmetros!E741</f>
        <v>0.31</v>
      </c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</row>
    <row r="753" spans="1:40">
      <c r="A753" s="22"/>
      <c r="B753" s="56">
        <f>Parâmetros!E742</f>
        <v>0.3</v>
      </c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</row>
    <row r="754" spans="1:40" ht="15.75" customHeight="1">
      <c r="A754" s="22"/>
      <c r="B754" s="56">
        <f>Parâmetros!E743</f>
        <v>0.3</v>
      </c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</row>
    <row r="755" spans="1:40">
      <c r="A755" s="22"/>
      <c r="B755" s="56">
        <f>Parâmetros!E744</f>
        <v>0.28000000000000003</v>
      </c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</row>
    <row r="756" spans="1:40" ht="15.75" thickBot="1">
      <c r="A756" s="22"/>
      <c r="B756" s="66">
        <f>Parâmetros!E745</f>
        <v>0.28000000000000003</v>
      </c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</row>
    <row r="757" spans="1:40">
      <c r="A757" s="81"/>
      <c r="B757" s="72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</row>
    <row r="758" spans="1:40">
      <c r="A758" s="81"/>
      <c r="B758" s="72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</row>
    <row r="759" spans="1:40">
      <c r="A759" s="81"/>
      <c r="B759" s="72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</row>
    <row r="760" spans="1:40">
      <c r="A760" s="81"/>
      <c r="B760" s="72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</row>
    <row r="761" spans="1:40">
      <c r="A761" s="81"/>
      <c r="B761" s="72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</row>
    <row r="762" spans="1:40">
      <c r="A762" s="81"/>
      <c r="B762" s="72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</row>
    <row r="763" spans="1:40">
      <c r="A763" s="81"/>
      <c r="B763" s="72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</row>
    <row r="764" spans="1:40">
      <c r="A764" s="81"/>
      <c r="B764" s="72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</row>
    <row r="765" spans="1:40">
      <c r="A765" s="72"/>
      <c r="B765" s="72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</row>
    <row r="766" spans="1:40">
      <c r="A766" s="72"/>
      <c r="B766" s="72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</row>
    <row r="767" spans="1:40">
      <c r="A767" s="72"/>
      <c r="B767" s="72"/>
    </row>
    <row r="768" spans="1:40">
      <c r="A768" s="72"/>
      <c r="B768" s="72"/>
    </row>
    <row r="769" spans="1:27" s="34" customFormat="1">
      <c r="A769" s="81"/>
      <c r="B769" s="72"/>
      <c r="R769"/>
      <c r="S769"/>
      <c r="T769"/>
      <c r="U769"/>
      <c r="V769"/>
      <c r="W769"/>
      <c r="X769"/>
      <c r="Y769"/>
      <c r="Z769"/>
      <c r="AA769"/>
    </row>
    <row r="770" spans="1:27" s="34" customFormat="1">
      <c r="A770" s="81"/>
      <c r="B770" s="72"/>
      <c r="R770"/>
      <c r="S770"/>
      <c r="T770"/>
      <c r="U770"/>
      <c r="V770"/>
      <c r="W770"/>
      <c r="X770"/>
      <c r="Y770"/>
      <c r="Z770"/>
      <c r="AA770"/>
    </row>
    <row r="771" spans="1:27" s="34" customFormat="1">
      <c r="A771" s="81"/>
      <c r="B771" s="72"/>
      <c r="R771"/>
      <c r="S771"/>
      <c r="T771"/>
      <c r="U771"/>
      <c r="V771"/>
      <c r="W771"/>
      <c r="X771"/>
      <c r="Y771"/>
      <c r="Z771"/>
      <c r="AA771"/>
    </row>
    <row r="772" spans="1:27" s="34" customFormat="1">
      <c r="A772" s="81"/>
      <c r="B772" s="72"/>
      <c r="R772"/>
      <c r="S772"/>
      <c r="T772"/>
      <c r="U772"/>
      <c r="V772"/>
      <c r="W772"/>
      <c r="X772"/>
      <c r="Y772"/>
      <c r="Z772"/>
      <c r="AA772"/>
    </row>
    <row r="773" spans="1:27" s="34" customFormat="1">
      <c r="A773" s="81"/>
      <c r="B773" s="72"/>
      <c r="R773"/>
      <c r="S773"/>
      <c r="T773"/>
      <c r="U773"/>
      <c r="V773"/>
      <c r="W773"/>
      <c r="X773"/>
      <c r="Y773"/>
      <c r="Z773"/>
      <c r="AA773"/>
    </row>
    <row r="774" spans="1:27" s="34" customFormat="1">
      <c r="A774" s="81"/>
      <c r="B774" s="72"/>
      <c r="R774"/>
      <c r="S774"/>
      <c r="T774"/>
      <c r="U774"/>
      <c r="V774"/>
      <c r="W774"/>
      <c r="X774"/>
      <c r="Y774"/>
      <c r="Z774"/>
      <c r="AA774"/>
    </row>
    <row r="775" spans="1:27" s="34" customFormat="1">
      <c r="A775" s="81"/>
      <c r="B775" s="72"/>
      <c r="R775"/>
      <c r="S775"/>
      <c r="T775"/>
      <c r="U775"/>
      <c r="V775"/>
      <c r="W775"/>
      <c r="X775"/>
      <c r="Y775"/>
      <c r="Z775"/>
      <c r="AA775"/>
    </row>
    <row r="776" spans="1:27" s="34" customFormat="1">
      <c r="A776" s="72"/>
      <c r="B776" s="72"/>
      <c r="R776"/>
      <c r="S776"/>
      <c r="T776"/>
      <c r="U776"/>
      <c r="V776"/>
      <c r="W776"/>
      <c r="X776"/>
      <c r="Y776"/>
      <c r="Z776"/>
      <c r="AA776"/>
    </row>
    <row r="777" spans="1:27" s="34" customFormat="1">
      <c r="A777" s="72"/>
      <c r="B777" s="72"/>
      <c r="R777"/>
      <c r="S777"/>
      <c r="T777"/>
      <c r="U777"/>
      <c r="V777"/>
      <c r="W777"/>
      <c r="X777"/>
      <c r="Y777"/>
      <c r="Z777"/>
      <c r="AA777"/>
    </row>
    <row r="778" spans="1:27" s="34" customFormat="1">
      <c r="A778" s="81"/>
      <c r="B778" s="72"/>
      <c r="R778"/>
      <c r="S778"/>
      <c r="T778"/>
      <c r="U778"/>
      <c r="V778"/>
      <c r="W778"/>
      <c r="X778"/>
      <c r="Y778"/>
      <c r="Z778"/>
      <c r="AA778"/>
    </row>
    <row r="779" spans="1:27" s="34" customFormat="1">
      <c r="A779" s="81"/>
      <c r="B779" s="72"/>
      <c r="R779"/>
      <c r="S779"/>
      <c r="T779"/>
      <c r="U779"/>
      <c r="V779"/>
      <c r="W779"/>
      <c r="X779"/>
      <c r="Y779"/>
      <c r="Z779"/>
      <c r="AA779"/>
    </row>
    <row r="780" spans="1:27" s="34" customFormat="1">
      <c r="A780" s="81"/>
      <c r="B780" s="72"/>
      <c r="R780"/>
      <c r="S780"/>
      <c r="T780"/>
      <c r="U780"/>
      <c r="V780"/>
      <c r="W780"/>
      <c r="X780"/>
      <c r="Y780"/>
      <c r="Z780"/>
      <c r="AA780"/>
    </row>
    <row r="781" spans="1:27" s="34" customFormat="1">
      <c r="B781" s="72"/>
      <c r="R781"/>
      <c r="S781"/>
      <c r="T781"/>
      <c r="U781"/>
      <c r="V781"/>
      <c r="W781"/>
      <c r="X781"/>
      <c r="Y781"/>
      <c r="Z781"/>
      <c r="AA781"/>
    </row>
    <row r="782" spans="1:27" s="34" customFormat="1">
      <c r="B782" s="72"/>
      <c r="R782"/>
      <c r="S782"/>
      <c r="T782"/>
      <c r="U782"/>
      <c r="V782"/>
      <c r="W782"/>
      <c r="X782"/>
      <c r="Y782"/>
      <c r="Z782"/>
      <c r="AA782"/>
    </row>
    <row r="783" spans="1:27" s="34" customFormat="1">
      <c r="B783" s="72"/>
      <c r="R783"/>
      <c r="S783"/>
      <c r="T783"/>
      <c r="U783"/>
      <c r="V783"/>
      <c r="W783"/>
      <c r="X783"/>
      <c r="Y783"/>
      <c r="Z783"/>
      <c r="AA783"/>
    </row>
    <row r="784" spans="1:27" s="34" customFormat="1">
      <c r="B784" s="72"/>
      <c r="R784"/>
      <c r="S784"/>
      <c r="T784"/>
      <c r="U784"/>
      <c r="V784"/>
      <c r="W784"/>
      <c r="X784"/>
      <c r="Y784"/>
      <c r="Z784"/>
      <c r="AA784"/>
    </row>
    <row r="785" spans="2:27" s="34" customFormat="1">
      <c r="B785" s="72"/>
      <c r="R785"/>
      <c r="S785"/>
      <c r="T785"/>
      <c r="U785"/>
      <c r="V785"/>
      <c r="W785"/>
      <c r="X785"/>
      <c r="Y785"/>
      <c r="Z785"/>
      <c r="AA785"/>
    </row>
    <row r="786" spans="2:27" s="34" customFormat="1">
      <c r="B786" s="72"/>
      <c r="R786"/>
      <c r="S786"/>
      <c r="T786"/>
      <c r="U786"/>
      <c r="V786"/>
      <c r="W786"/>
      <c r="X786"/>
      <c r="Y786"/>
      <c r="Z786"/>
      <c r="AA786"/>
    </row>
    <row r="787" spans="2:27" s="34" customFormat="1">
      <c r="B787" s="72"/>
      <c r="R787"/>
      <c r="S787"/>
      <c r="T787"/>
      <c r="U787"/>
      <c r="V787"/>
      <c r="W787"/>
      <c r="X787"/>
      <c r="Y787"/>
      <c r="Z787"/>
      <c r="AA787"/>
    </row>
    <row r="788" spans="2:27" s="34" customFormat="1">
      <c r="B788" s="72"/>
      <c r="R788"/>
      <c r="S788"/>
      <c r="T788"/>
      <c r="U788"/>
      <c r="V788"/>
      <c r="W788"/>
      <c r="X788"/>
      <c r="Y788"/>
      <c r="Z788"/>
      <c r="AA788"/>
    </row>
    <row r="789" spans="2:27" s="34" customFormat="1">
      <c r="B789" s="72"/>
      <c r="R789"/>
      <c r="S789"/>
      <c r="T789"/>
      <c r="U789"/>
      <c r="V789"/>
      <c r="W789"/>
      <c r="X789"/>
      <c r="Y789"/>
      <c r="Z789"/>
      <c r="AA789"/>
    </row>
    <row r="790" spans="2:27" s="34" customFormat="1">
      <c r="B790" s="72"/>
      <c r="R790"/>
      <c r="S790"/>
      <c r="T790"/>
      <c r="U790"/>
      <c r="V790"/>
      <c r="W790"/>
      <c r="X790"/>
      <c r="Y790"/>
      <c r="Z790"/>
      <c r="AA790"/>
    </row>
    <row r="791" spans="2:27" s="34" customFormat="1">
      <c r="B791" s="72"/>
      <c r="R791"/>
      <c r="S791"/>
      <c r="T791"/>
      <c r="U791"/>
      <c r="V791"/>
      <c r="W791"/>
      <c r="X791"/>
      <c r="Y791"/>
      <c r="Z791"/>
      <c r="AA791"/>
    </row>
    <row r="792" spans="2:27" s="34" customFormat="1">
      <c r="B792" s="72"/>
      <c r="R792"/>
      <c r="S792"/>
      <c r="T792"/>
      <c r="U792"/>
      <c r="V792"/>
      <c r="W792"/>
      <c r="X792"/>
      <c r="Y792"/>
      <c r="Z792"/>
      <c r="AA792"/>
    </row>
    <row r="793" spans="2:27" s="34" customFormat="1">
      <c r="B793" s="72"/>
      <c r="R793"/>
      <c r="S793"/>
      <c r="T793"/>
      <c r="U793"/>
      <c r="V793"/>
      <c r="W793"/>
      <c r="X793"/>
      <c r="Y793"/>
      <c r="Z793"/>
      <c r="AA793"/>
    </row>
    <row r="794" spans="2:27" s="34" customFormat="1">
      <c r="B794" s="72"/>
      <c r="R794"/>
      <c r="S794"/>
      <c r="T794"/>
      <c r="U794"/>
      <c r="V794"/>
      <c r="W794"/>
      <c r="X794"/>
      <c r="Y794"/>
      <c r="Z794"/>
      <c r="AA794"/>
    </row>
    <row r="795" spans="2:27" s="34" customFormat="1">
      <c r="B795" s="72"/>
      <c r="R795"/>
      <c r="S795"/>
      <c r="T795"/>
      <c r="U795"/>
      <c r="V795"/>
      <c r="W795"/>
      <c r="X795"/>
      <c r="Y795"/>
      <c r="Z795"/>
      <c r="AA795"/>
    </row>
    <row r="796" spans="2:27" s="34" customFormat="1">
      <c r="B796" s="72"/>
      <c r="R796"/>
      <c r="S796"/>
      <c r="T796"/>
      <c r="U796"/>
      <c r="V796"/>
      <c r="W796"/>
      <c r="X796"/>
      <c r="Y796"/>
      <c r="Z796"/>
      <c r="AA796"/>
    </row>
    <row r="797" spans="2:27" s="34" customFormat="1">
      <c r="B797" s="72"/>
      <c r="R797"/>
      <c r="S797"/>
      <c r="T797"/>
      <c r="U797"/>
      <c r="V797"/>
      <c r="W797"/>
      <c r="X797"/>
      <c r="Y797"/>
      <c r="Z797"/>
      <c r="AA797"/>
    </row>
    <row r="798" spans="2:27" s="34" customFormat="1">
      <c r="B798" s="72"/>
      <c r="R798"/>
      <c r="S798"/>
      <c r="T798"/>
      <c r="U798"/>
      <c r="V798"/>
      <c r="W798"/>
      <c r="X798"/>
      <c r="Y798"/>
      <c r="Z798"/>
      <c r="AA798"/>
    </row>
    <row r="799" spans="2:27" s="34" customFormat="1">
      <c r="B799" s="72"/>
      <c r="R799"/>
      <c r="S799"/>
      <c r="T799"/>
      <c r="U799"/>
      <c r="V799"/>
      <c r="W799"/>
      <c r="X799"/>
      <c r="Y799"/>
      <c r="Z799"/>
      <c r="AA799"/>
    </row>
    <row r="800" spans="2:27" s="34" customFormat="1">
      <c r="B800" s="72"/>
      <c r="R800"/>
      <c r="S800"/>
      <c r="T800"/>
      <c r="U800"/>
      <c r="V800"/>
      <c r="W800"/>
      <c r="X800"/>
      <c r="Y800"/>
      <c r="Z800"/>
      <c r="AA800"/>
    </row>
    <row r="801" spans="2:27" s="34" customFormat="1">
      <c r="B801" s="72"/>
      <c r="R801"/>
      <c r="S801"/>
      <c r="T801"/>
      <c r="U801"/>
      <c r="V801"/>
      <c r="W801"/>
      <c r="X801"/>
      <c r="Y801"/>
      <c r="Z801"/>
      <c r="AA801"/>
    </row>
    <row r="802" spans="2:27" s="34" customFormat="1">
      <c r="B802" s="72"/>
      <c r="R802"/>
      <c r="S802"/>
      <c r="T802"/>
      <c r="U802"/>
      <c r="V802"/>
      <c r="W802"/>
      <c r="X802"/>
      <c r="Y802"/>
      <c r="Z802"/>
      <c r="AA802"/>
    </row>
    <row r="803" spans="2:27" s="34" customFormat="1">
      <c r="B803" s="72"/>
      <c r="R803"/>
      <c r="S803"/>
      <c r="T803"/>
      <c r="U803"/>
      <c r="V803"/>
      <c r="W803"/>
      <c r="X803"/>
      <c r="Y803"/>
      <c r="Z803"/>
      <c r="AA803"/>
    </row>
    <row r="804" spans="2:27" s="34" customFormat="1">
      <c r="B804" s="72"/>
      <c r="R804"/>
      <c r="S804"/>
      <c r="T804"/>
      <c r="U804"/>
      <c r="V804"/>
      <c r="W804"/>
      <c r="X804"/>
      <c r="Y804"/>
      <c r="Z804"/>
      <c r="AA804"/>
    </row>
    <row r="805" spans="2:27" s="34" customFormat="1">
      <c r="B805" s="72"/>
      <c r="R805"/>
      <c r="S805"/>
      <c r="T805"/>
      <c r="U805"/>
      <c r="V805"/>
      <c r="W805"/>
      <c r="X805"/>
      <c r="Y805"/>
      <c r="Z805"/>
      <c r="AA805"/>
    </row>
    <row r="806" spans="2:27" s="34" customFormat="1">
      <c r="B806" s="72"/>
      <c r="R806"/>
      <c r="S806"/>
      <c r="T806"/>
      <c r="U806"/>
      <c r="V806"/>
      <c r="W806"/>
      <c r="X806"/>
      <c r="Y806"/>
      <c r="Z806"/>
      <c r="AA806"/>
    </row>
    <row r="807" spans="2:27" s="34" customFormat="1">
      <c r="B807" s="72"/>
      <c r="R807"/>
      <c r="S807"/>
      <c r="T807"/>
      <c r="U807"/>
      <c r="V807"/>
      <c r="W807"/>
      <c r="X807"/>
      <c r="Y807"/>
      <c r="Z807"/>
      <c r="AA807"/>
    </row>
    <row r="808" spans="2:27" s="34" customFormat="1">
      <c r="B808" s="72"/>
      <c r="R808"/>
      <c r="S808"/>
      <c r="T808"/>
      <c r="U808"/>
      <c r="V808"/>
      <c r="W808"/>
      <c r="X808"/>
      <c r="Y808"/>
      <c r="Z808"/>
      <c r="AA808"/>
    </row>
    <row r="809" spans="2:27" s="34" customFormat="1">
      <c r="B809" s="72"/>
      <c r="R809"/>
      <c r="S809"/>
      <c r="T809"/>
      <c r="U809"/>
      <c r="V809"/>
      <c r="W809"/>
      <c r="X809"/>
      <c r="Y809"/>
      <c r="Z809"/>
      <c r="AA809"/>
    </row>
    <row r="810" spans="2:27" s="34" customFormat="1">
      <c r="B810" s="72"/>
      <c r="R810"/>
      <c r="S810"/>
      <c r="T810"/>
      <c r="U810"/>
      <c r="V810"/>
      <c r="W810"/>
      <c r="X810"/>
      <c r="Y810"/>
      <c r="Z810"/>
      <c r="AA810"/>
    </row>
    <row r="811" spans="2:27" s="34" customFormat="1">
      <c r="B811" s="72"/>
      <c r="R811"/>
      <c r="S811"/>
      <c r="T811"/>
      <c r="U811"/>
      <c r="V811"/>
      <c r="W811"/>
      <c r="X811"/>
      <c r="Y811"/>
      <c r="Z811"/>
      <c r="AA811"/>
    </row>
    <row r="812" spans="2:27" s="34" customFormat="1">
      <c r="B812" s="72"/>
      <c r="R812"/>
      <c r="S812"/>
      <c r="T812"/>
      <c r="U812"/>
      <c r="V812"/>
      <c r="W812"/>
      <c r="X812"/>
      <c r="Y812"/>
      <c r="Z812"/>
      <c r="AA812"/>
    </row>
    <row r="813" spans="2:27" s="34" customFormat="1">
      <c r="B813" s="72"/>
      <c r="R813"/>
      <c r="S813"/>
      <c r="T813"/>
      <c r="U813"/>
      <c r="V813"/>
      <c r="W813"/>
      <c r="X813"/>
      <c r="Y813"/>
      <c r="Z813"/>
      <c r="AA813"/>
    </row>
    <row r="814" spans="2:27" s="34" customFormat="1">
      <c r="B814" s="72"/>
      <c r="R814"/>
      <c r="S814"/>
      <c r="T814"/>
      <c r="U814"/>
      <c r="V814"/>
      <c r="W814"/>
      <c r="X814"/>
      <c r="Y814"/>
      <c r="Z814"/>
      <c r="AA814"/>
    </row>
    <row r="815" spans="2:27" s="34" customFormat="1">
      <c r="B815" s="72"/>
      <c r="R815"/>
      <c r="S815"/>
      <c r="T815"/>
      <c r="U815"/>
      <c r="V815"/>
      <c r="W815"/>
      <c r="X815"/>
      <c r="Y815"/>
      <c r="Z815"/>
      <c r="AA815"/>
    </row>
    <row r="816" spans="2:27" s="34" customFormat="1">
      <c r="B816" s="72"/>
      <c r="R816"/>
      <c r="S816"/>
      <c r="T816"/>
      <c r="U816"/>
      <c r="V816"/>
      <c r="W816"/>
      <c r="X816"/>
      <c r="Y816"/>
      <c r="Z816"/>
      <c r="AA816"/>
    </row>
    <row r="817" spans="2:27" s="34" customFormat="1">
      <c r="B817" s="72"/>
      <c r="R817"/>
      <c r="S817"/>
      <c r="T817"/>
      <c r="U817"/>
      <c r="V817"/>
      <c r="W817"/>
      <c r="X817"/>
      <c r="Y817"/>
      <c r="Z817"/>
      <c r="AA817"/>
    </row>
    <row r="818" spans="2:27" s="34" customFormat="1">
      <c r="B818" s="72"/>
      <c r="R818"/>
      <c r="S818"/>
      <c r="T818"/>
      <c r="U818"/>
      <c r="V818"/>
      <c r="W818"/>
      <c r="X818"/>
      <c r="Y818"/>
      <c r="Z818"/>
      <c r="AA818"/>
    </row>
    <row r="819" spans="2:27" s="34" customFormat="1">
      <c r="B819" s="72"/>
      <c r="R819"/>
      <c r="S819"/>
      <c r="T819"/>
      <c r="U819"/>
      <c r="V819"/>
      <c r="W819"/>
      <c r="X819"/>
      <c r="Y819"/>
      <c r="Z819"/>
      <c r="AA819"/>
    </row>
    <row r="820" spans="2:27" s="34" customFormat="1">
      <c r="B820" s="72"/>
      <c r="R820"/>
      <c r="S820"/>
      <c r="T820"/>
      <c r="U820"/>
      <c r="V820"/>
      <c r="W820"/>
      <c r="X820"/>
      <c r="Y820"/>
      <c r="Z820"/>
      <c r="AA820"/>
    </row>
    <row r="821" spans="2:27" s="34" customFormat="1">
      <c r="B821" s="72"/>
      <c r="R821"/>
      <c r="S821"/>
      <c r="T821"/>
      <c r="U821"/>
      <c r="V821"/>
      <c r="W821"/>
      <c r="X821"/>
      <c r="Y821"/>
      <c r="Z821"/>
      <c r="AA821"/>
    </row>
    <row r="822" spans="2:27" s="34" customFormat="1">
      <c r="B822" s="72"/>
      <c r="R822"/>
      <c r="S822"/>
      <c r="T822"/>
      <c r="U822"/>
      <c r="V822"/>
      <c r="W822"/>
      <c r="X822"/>
      <c r="Y822"/>
      <c r="Z822"/>
      <c r="AA822"/>
    </row>
    <row r="823" spans="2:27" s="34" customFormat="1">
      <c r="B823" s="72"/>
      <c r="R823"/>
      <c r="S823"/>
      <c r="T823"/>
      <c r="U823"/>
      <c r="V823"/>
      <c r="W823"/>
      <c r="X823"/>
      <c r="Y823"/>
      <c r="Z823"/>
      <c r="AA823"/>
    </row>
    <row r="824" spans="2:27" s="34" customFormat="1">
      <c r="B824" s="72"/>
      <c r="R824"/>
      <c r="S824"/>
      <c r="T824"/>
      <c r="U824"/>
      <c r="V824"/>
      <c r="W824"/>
      <c r="X824"/>
      <c r="Y824"/>
      <c r="Z824"/>
      <c r="AA824"/>
    </row>
    <row r="825" spans="2:27" s="34" customFormat="1">
      <c r="B825" s="72"/>
      <c r="R825"/>
      <c r="S825"/>
      <c r="T825"/>
      <c r="U825"/>
      <c r="V825"/>
      <c r="W825"/>
      <c r="X825"/>
      <c r="Y825"/>
      <c r="Z825"/>
      <c r="AA825"/>
    </row>
    <row r="826" spans="2:27" s="34" customFormat="1">
      <c r="B826" s="72"/>
      <c r="R826"/>
      <c r="S826"/>
      <c r="T826"/>
      <c r="U826"/>
      <c r="V826"/>
      <c r="W826"/>
      <c r="X826"/>
      <c r="Y826"/>
      <c r="Z826"/>
      <c r="AA826"/>
    </row>
    <row r="827" spans="2:27" s="34" customFormat="1">
      <c r="B827" s="72"/>
      <c r="R827"/>
      <c r="S827"/>
      <c r="T827"/>
      <c r="U827"/>
      <c r="V827"/>
      <c r="W827"/>
      <c r="X827"/>
      <c r="Y827"/>
      <c r="Z827"/>
      <c r="AA827"/>
    </row>
    <row r="828" spans="2:27" s="34" customFormat="1">
      <c r="B828" s="72"/>
      <c r="R828"/>
      <c r="S828"/>
      <c r="T828"/>
      <c r="U828"/>
      <c r="V828"/>
      <c r="W828"/>
      <c r="X828"/>
      <c r="Y828"/>
      <c r="Z828"/>
      <c r="AA828"/>
    </row>
    <row r="829" spans="2:27" s="34" customFormat="1">
      <c r="B829" s="72"/>
      <c r="R829"/>
      <c r="S829"/>
      <c r="T829"/>
      <c r="U829"/>
      <c r="V829"/>
      <c r="W829"/>
      <c r="X829"/>
      <c r="Y829"/>
      <c r="Z829"/>
      <c r="AA829"/>
    </row>
    <row r="830" spans="2:27" s="34" customFormat="1">
      <c r="B830" s="72"/>
      <c r="R830"/>
      <c r="S830"/>
      <c r="T830"/>
      <c r="U830"/>
      <c r="V830"/>
      <c r="W830"/>
      <c r="X830"/>
      <c r="Y830"/>
      <c r="Z830"/>
      <c r="AA830"/>
    </row>
    <row r="831" spans="2:27" s="34" customFormat="1">
      <c r="B831" s="72"/>
      <c r="R831"/>
      <c r="S831"/>
      <c r="T831"/>
      <c r="U831"/>
      <c r="V831"/>
      <c r="W831"/>
      <c r="X831"/>
      <c r="Y831"/>
      <c r="Z831"/>
      <c r="AA831"/>
    </row>
    <row r="832" spans="2:27" s="34" customFormat="1">
      <c r="B832" s="72"/>
      <c r="R832"/>
      <c r="S832"/>
      <c r="T832"/>
      <c r="U832"/>
      <c r="V832"/>
      <c r="W832"/>
      <c r="X832"/>
      <c r="Y832"/>
      <c r="Z832"/>
      <c r="AA832"/>
    </row>
    <row r="833" spans="2:27" s="34" customFormat="1">
      <c r="B833" s="72"/>
      <c r="R833"/>
      <c r="S833"/>
      <c r="T833"/>
      <c r="U833"/>
      <c r="V833"/>
      <c r="W833"/>
      <c r="X833"/>
      <c r="Y833"/>
      <c r="Z833"/>
      <c r="AA833"/>
    </row>
    <row r="834" spans="2:27" s="34" customFormat="1">
      <c r="B834" s="72"/>
      <c r="R834"/>
      <c r="S834"/>
      <c r="T834"/>
      <c r="U834"/>
      <c r="V834"/>
      <c r="W834"/>
      <c r="X834"/>
      <c r="Y834"/>
      <c r="Z834"/>
      <c r="AA834"/>
    </row>
    <row r="835" spans="2:27" s="34" customFormat="1">
      <c r="B835" s="72"/>
      <c r="R835"/>
      <c r="S835"/>
      <c r="T835"/>
      <c r="U835"/>
      <c r="V835"/>
      <c r="W835"/>
      <c r="X835"/>
      <c r="Y835"/>
      <c r="Z835"/>
      <c r="AA835"/>
    </row>
    <row r="836" spans="2:27" s="34" customFormat="1">
      <c r="B836" s="72"/>
      <c r="R836"/>
      <c r="S836"/>
      <c r="T836"/>
      <c r="U836"/>
      <c r="V836"/>
      <c r="W836"/>
      <c r="X836"/>
      <c r="Y836"/>
      <c r="Z836"/>
      <c r="AA836"/>
    </row>
    <row r="837" spans="2:27" s="34" customFormat="1">
      <c r="B837" s="72"/>
      <c r="R837"/>
      <c r="S837"/>
      <c r="T837"/>
      <c r="U837"/>
      <c r="V837"/>
      <c r="W837"/>
      <c r="X837"/>
      <c r="Y837"/>
      <c r="Z837"/>
      <c r="AA837"/>
    </row>
    <row r="838" spans="2:27" s="34" customFormat="1">
      <c r="B838" s="72"/>
      <c r="R838"/>
      <c r="S838"/>
      <c r="T838"/>
      <c r="U838"/>
      <c r="V838"/>
      <c r="W838"/>
      <c r="X838"/>
      <c r="Y838"/>
      <c r="Z838"/>
      <c r="AA838"/>
    </row>
    <row r="839" spans="2:27" s="34" customFormat="1">
      <c r="B839" s="72"/>
      <c r="R839"/>
      <c r="S839"/>
      <c r="T839"/>
      <c r="U839"/>
      <c r="V839"/>
      <c r="W839"/>
      <c r="X839"/>
      <c r="Y839"/>
      <c r="Z839"/>
      <c r="AA839"/>
    </row>
    <row r="840" spans="2:27" s="34" customFormat="1">
      <c r="B840" s="72"/>
      <c r="R840"/>
      <c r="S840"/>
      <c r="T840"/>
      <c r="U840"/>
      <c r="V840"/>
      <c r="W840"/>
      <c r="X840"/>
      <c r="Y840"/>
      <c r="Z840"/>
      <c r="AA840"/>
    </row>
    <row r="841" spans="2:27" s="34" customFormat="1">
      <c r="B841" s="72"/>
      <c r="R841"/>
      <c r="S841"/>
      <c r="T841"/>
      <c r="U841"/>
      <c r="V841"/>
      <c r="W841"/>
      <c r="X841"/>
      <c r="Y841"/>
      <c r="Z841"/>
      <c r="AA841"/>
    </row>
    <row r="842" spans="2:27" s="34" customFormat="1">
      <c r="B842" s="72"/>
      <c r="R842"/>
      <c r="S842"/>
      <c r="T842"/>
      <c r="U842"/>
      <c r="V842"/>
      <c r="W842"/>
      <c r="X842"/>
      <c r="Y842"/>
      <c r="Z842"/>
      <c r="AA842"/>
    </row>
    <row r="843" spans="2:27" s="34" customFormat="1">
      <c r="B843" s="72"/>
      <c r="R843"/>
      <c r="S843"/>
      <c r="T843"/>
      <c r="U843"/>
      <c r="V843"/>
      <c r="W843"/>
      <c r="X843"/>
      <c r="Y843"/>
      <c r="Z843"/>
      <c r="AA843"/>
    </row>
    <row r="844" spans="2:27" s="34" customFormat="1">
      <c r="B844" s="72"/>
      <c r="R844"/>
      <c r="S844"/>
      <c r="T844"/>
      <c r="U844"/>
      <c r="V844"/>
      <c r="W844"/>
      <c r="X844"/>
      <c r="Y844"/>
      <c r="Z844"/>
      <c r="AA844"/>
    </row>
    <row r="845" spans="2:27" s="34" customFormat="1">
      <c r="B845" s="72"/>
      <c r="R845"/>
      <c r="S845"/>
      <c r="T845"/>
      <c r="U845"/>
      <c r="V845"/>
      <c r="W845"/>
      <c r="X845"/>
      <c r="Y845"/>
      <c r="Z845"/>
      <c r="AA845"/>
    </row>
    <row r="846" spans="2:27" s="34" customFormat="1">
      <c r="B846" s="72"/>
      <c r="R846"/>
      <c r="S846"/>
      <c r="T846"/>
      <c r="U846"/>
      <c r="V846"/>
      <c r="W846"/>
      <c r="X846"/>
      <c r="Y846"/>
      <c r="Z846"/>
      <c r="AA846"/>
    </row>
    <row r="847" spans="2:27" s="34" customFormat="1">
      <c r="B847" s="72"/>
      <c r="R847"/>
      <c r="S847"/>
      <c r="T847"/>
      <c r="U847"/>
      <c r="V847"/>
      <c r="W847"/>
      <c r="X847"/>
      <c r="Y847"/>
      <c r="Z847"/>
      <c r="AA847"/>
    </row>
    <row r="848" spans="2:27" s="34" customFormat="1">
      <c r="B848" s="72"/>
      <c r="R848"/>
      <c r="S848"/>
      <c r="T848"/>
      <c r="U848"/>
      <c r="V848"/>
      <c r="W848"/>
      <c r="X848"/>
      <c r="Y848"/>
      <c r="Z848"/>
      <c r="AA848"/>
    </row>
    <row r="849" spans="2:27" s="34" customFormat="1">
      <c r="B849" s="72"/>
      <c r="R849"/>
      <c r="S849"/>
      <c r="T849"/>
      <c r="U849"/>
      <c r="V849"/>
      <c r="W849"/>
      <c r="X849"/>
      <c r="Y849"/>
      <c r="Z849"/>
      <c r="AA849"/>
    </row>
    <row r="850" spans="2:27" s="34" customFormat="1">
      <c r="B850" s="72"/>
      <c r="R850"/>
      <c r="S850"/>
      <c r="T850"/>
      <c r="U850"/>
      <c r="V850"/>
      <c r="W850"/>
      <c r="X850"/>
      <c r="Y850"/>
      <c r="Z850"/>
      <c r="AA850"/>
    </row>
    <row r="851" spans="2:27" s="34" customFormat="1">
      <c r="B851" s="72"/>
      <c r="R851"/>
      <c r="S851"/>
      <c r="T851"/>
      <c r="U851"/>
      <c r="V851"/>
      <c r="W851"/>
      <c r="X851"/>
      <c r="Y851"/>
      <c r="Z851"/>
      <c r="AA851"/>
    </row>
    <row r="852" spans="2:27" s="34" customFormat="1">
      <c r="B852" s="72"/>
      <c r="R852"/>
      <c r="S852"/>
      <c r="T852"/>
      <c r="U852"/>
      <c r="V852"/>
      <c r="W852"/>
      <c r="X852"/>
      <c r="Y852"/>
      <c r="Z852"/>
      <c r="AA852"/>
    </row>
    <row r="853" spans="2:27" s="34" customFormat="1">
      <c r="B853" s="72"/>
      <c r="R853"/>
      <c r="S853"/>
      <c r="T853"/>
      <c r="U853"/>
      <c r="V853"/>
      <c r="W853"/>
      <c r="X853"/>
      <c r="Y853"/>
      <c r="Z853"/>
      <c r="AA853"/>
    </row>
    <row r="854" spans="2:27" s="34" customFormat="1">
      <c r="B854" s="72"/>
      <c r="R854"/>
      <c r="S854"/>
      <c r="T854"/>
      <c r="U854"/>
      <c r="V854"/>
      <c r="W854"/>
      <c r="X854"/>
      <c r="Y854"/>
      <c r="Z854"/>
      <c r="AA854"/>
    </row>
    <row r="855" spans="2:27" s="34" customFormat="1">
      <c r="B855" s="72"/>
      <c r="R855"/>
      <c r="S855"/>
      <c r="T855"/>
      <c r="U855"/>
      <c r="V855"/>
      <c r="W855"/>
      <c r="X855"/>
      <c r="Y855"/>
      <c r="Z855"/>
      <c r="AA855"/>
    </row>
    <row r="856" spans="2:27" s="34" customFormat="1">
      <c r="B856" s="72"/>
      <c r="R856"/>
      <c r="S856"/>
      <c r="T856"/>
      <c r="U856"/>
      <c r="V856"/>
      <c r="W856"/>
      <c r="X856"/>
      <c r="Y856"/>
      <c r="Z856"/>
      <c r="AA856"/>
    </row>
    <row r="857" spans="2:27" s="34" customFormat="1">
      <c r="B857" s="72"/>
      <c r="R857"/>
      <c r="S857"/>
      <c r="T857"/>
      <c r="U857"/>
      <c r="V857"/>
      <c r="W857"/>
      <c r="X857"/>
      <c r="Y857"/>
      <c r="Z857"/>
      <c r="AA857"/>
    </row>
    <row r="858" spans="2:27" s="34" customFormat="1">
      <c r="B858" s="72"/>
      <c r="R858"/>
      <c r="S858"/>
      <c r="T858"/>
      <c r="U858"/>
      <c r="V858"/>
      <c r="W858"/>
      <c r="X858"/>
      <c r="Y858"/>
      <c r="Z858"/>
      <c r="AA858"/>
    </row>
    <row r="859" spans="2:27" s="34" customFormat="1">
      <c r="B859" s="72"/>
      <c r="R859"/>
      <c r="S859"/>
      <c r="T859"/>
      <c r="U859"/>
      <c r="V859"/>
      <c r="W859"/>
      <c r="X859"/>
      <c r="Y859"/>
      <c r="Z859"/>
      <c r="AA859"/>
    </row>
    <row r="860" spans="2:27" s="34" customFormat="1">
      <c r="B860" s="72"/>
      <c r="R860"/>
      <c r="S860"/>
      <c r="T860"/>
      <c r="U860"/>
      <c r="V860"/>
      <c r="W860"/>
      <c r="X860"/>
      <c r="Y860"/>
      <c r="Z860"/>
      <c r="AA860"/>
    </row>
    <row r="861" spans="2:27" s="34" customFormat="1">
      <c r="B861" s="72"/>
      <c r="R861"/>
      <c r="S861"/>
      <c r="T861"/>
      <c r="U861"/>
      <c r="V861"/>
      <c r="W861"/>
      <c r="X861"/>
      <c r="Y861"/>
      <c r="Z861"/>
      <c r="AA861"/>
    </row>
    <row r="862" spans="2:27" s="34" customFormat="1">
      <c r="B862" s="72"/>
      <c r="R862"/>
      <c r="S862"/>
      <c r="T862"/>
      <c r="U862"/>
      <c r="V862"/>
      <c r="W862"/>
      <c r="X862"/>
      <c r="Y862"/>
      <c r="Z862"/>
      <c r="AA862"/>
    </row>
    <row r="863" spans="2:27" s="34" customFormat="1">
      <c r="B863" s="72"/>
      <c r="R863"/>
      <c r="S863"/>
      <c r="T863"/>
      <c r="U863"/>
      <c r="V863"/>
      <c r="W863"/>
      <c r="X863"/>
      <c r="Y863"/>
      <c r="Z863"/>
      <c r="AA863"/>
    </row>
    <row r="864" spans="2:27" s="34" customFormat="1">
      <c r="B864" s="72"/>
      <c r="R864"/>
      <c r="S864"/>
      <c r="T864"/>
      <c r="U864"/>
      <c r="V864"/>
      <c r="W864"/>
      <c r="X864"/>
      <c r="Y864"/>
      <c r="Z864"/>
      <c r="AA864"/>
    </row>
    <row r="865" spans="2:27" s="34" customFormat="1">
      <c r="B865" s="72"/>
      <c r="R865"/>
      <c r="S865"/>
      <c r="T865"/>
      <c r="U865"/>
      <c r="V865"/>
      <c r="W865"/>
      <c r="X865"/>
      <c r="Y865"/>
      <c r="Z865"/>
      <c r="AA865"/>
    </row>
    <row r="866" spans="2:27" s="34" customFormat="1">
      <c r="B866" s="72"/>
      <c r="R866"/>
      <c r="S866"/>
      <c r="T866"/>
      <c r="U866"/>
      <c r="V866"/>
      <c r="W866"/>
      <c r="X866"/>
      <c r="Y866"/>
      <c r="Z866"/>
      <c r="AA866"/>
    </row>
    <row r="867" spans="2:27" s="34" customFormat="1">
      <c r="B867" s="72"/>
      <c r="R867"/>
      <c r="S867"/>
      <c r="T867"/>
      <c r="U867"/>
      <c r="V867"/>
      <c r="W867"/>
      <c r="X867"/>
      <c r="Y867"/>
      <c r="Z867"/>
      <c r="AA867"/>
    </row>
    <row r="868" spans="2:27" s="34" customFormat="1">
      <c r="B868" s="72"/>
      <c r="R868"/>
      <c r="S868"/>
      <c r="T868"/>
      <c r="U868"/>
      <c r="V868"/>
      <c r="W868"/>
      <c r="X868"/>
      <c r="Y868"/>
      <c r="Z868"/>
      <c r="AA868"/>
    </row>
    <row r="869" spans="2:27" s="34" customFormat="1">
      <c r="B869" s="72"/>
      <c r="R869"/>
      <c r="S869"/>
      <c r="T869"/>
      <c r="U869"/>
      <c r="V869"/>
      <c r="W869"/>
      <c r="X869"/>
      <c r="Y869"/>
      <c r="Z869"/>
      <c r="AA869"/>
    </row>
    <row r="870" spans="2:27" s="34" customFormat="1">
      <c r="B870" s="72"/>
      <c r="R870"/>
      <c r="S870"/>
      <c r="T870"/>
      <c r="U870"/>
      <c r="V870"/>
      <c r="W870"/>
      <c r="X870"/>
      <c r="Y870"/>
      <c r="Z870"/>
      <c r="AA870"/>
    </row>
    <row r="871" spans="2:27" s="34" customFormat="1">
      <c r="B871" s="72"/>
      <c r="R871"/>
      <c r="S871"/>
      <c r="T871"/>
      <c r="U871"/>
      <c r="V871"/>
      <c r="W871"/>
      <c r="X871"/>
      <c r="Y871"/>
      <c r="Z871"/>
      <c r="AA871"/>
    </row>
    <row r="872" spans="2:27" s="34" customFormat="1">
      <c r="B872" s="72"/>
      <c r="R872"/>
      <c r="S872"/>
      <c r="T872"/>
      <c r="U872"/>
      <c r="V872"/>
      <c r="W872"/>
      <c r="X872"/>
      <c r="Y872"/>
      <c r="Z872"/>
      <c r="AA872"/>
    </row>
    <row r="873" spans="2:27" s="34" customFormat="1">
      <c r="B873" s="72"/>
      <c r="R873"/>
      <c r="S873"/>
      <c r="T873"/>
      <c r="U873"/>
      <c r="V873"/>
      <c r="W873"/>
      <c r="X873"/>
      <c r="Y873"/>
      <c r="Z873"/>
      <c r="AA873"/>
    </row>
    <row r="874" spans="2:27" s="34" customFormat="1">
      <c r="B874" s="72"/>
      <c r="R874"/>
      <c r="S874"/>
      <c r="T874"/>
      <c r="U874"/>
      <c r="V874"/>
      <c r="W874"/>
      <c r="X874"/>
      <c r="Y874"/>
      <c r="Z874"/>
      <c r="AA874"/>
    </row>
    <row r="875" spans="2:27" s="34" customFormat="1">
      <c r="B875" s="72"/>
      <c r="R875"/>
      <c r="S875"/>
      <c r="T875"/>
      <c r="U875"/>
      <c r="V875"/>
      <c r="W875"/>
      <c r="X875"/>
      <c r="Y875"/>
      <c r="Z875"/>
      <c r="AA875"/>
    </row>
    <row r="876" spans="2:27" s="34" customFormat="1">
      <c r="R876"/>
      <c r="S876"/>
      <c r="T876"/>
      <c r="U876"/>
      <c r="V876"/>
      <c r="W876"/>
      <c r="X876"/>
      <c r="Y876"/>
      <c r="Z876"/>
      <c r="AA876"/>
    </row>
    <row r="877" spans="2:27" s="34" customFormat="1">
      <c r="R877"/>
      <c r="S877"/>
      <c r="T877"/>
      <c r="U877"/>
      <c r="V877"/>
      <c r="W877"/>
      <c r="X877"/>
      <c r="Y877"/>
      <c r="Z877"/>
      <c r="AA877"/>
    </row>
    <row r="878" spans="2:27" s="34" customFormat="1">
      <c r="R878"/>
      <c r="S878"/>
      <c r="T878"/>
      <c r="U878"/>
      <c r="V878"/>
      <c r="W878"/>
      <c r="X878"/>
      <c r="Y878"/>
      <c r="Z878"/>
      <c r="AA878"/>
    </row>
    <row r="879" spans="2:27" s="34" customFormat="1">
      <c r="R879"/>
      <c r="S879"/>
      <c r="T879"/>
      <c r="U879"/>
      <c r="V879"/>
      <c r="W879"/>
      <c r="X879"/>
      <c r="Y879"/>
      <c r="Z879"/>
      <c r="AA879"/>
    </row>
    <row r="880" spans="2:27" s="34" customFormat="1">
      <c r="R880"/>
      <c r="S880"/>
      <c r="T880"/>
      <c r="U880"/>
      <c r="V880"/>
      <c r="W880"/>
      <c r="X880"/>
      <c r="Y880"/>
      <c r="Z880"/>
      <c r="AA880"/>
    </row>
    <row r="881" spans="18:27" s="34" customFormat="1">
      <c r="R881"/>
      <c r="S881"/>
      <c r="T881"/>
      <c r="U881"/>
      <c r="V881"/>
      <c r="W881"/>
      <c r="X881"/>
      <c r="Y881"/>
      <c r="Z881"/>
      <c r="AA881"/>
    </row>
    <row r="882" spans="18:27" s="34" customFormat="1">
      <c r="R882"/>
      <c r="S882"/>
      <c r="T882"/>
      <c r="U882"/>
      <c r="V882"/>
      <c r="W882"/>
      <c r="X882"/>
      <c r="Y882"/>
      <c r="Z882"/>
      <c r="AA882"/>
    </row>
    <row r="883" spans="18:27" s="34" customFormat="1">
      <c r="R883"/>
      <c r="S883"/>
      <c r="T883"/>
      <c r="U883"/>
      <c r="V883"/>
      <c r="W883"/>
      <c r="X883"/>
      <c r="Y883"/>
      <c r="Z883"/>
      <c r="AA883"/>
    </row>
    <row r="884" spans="18:27" s="34" customFormat="1">
      <c r="R884"/>
      <c r="S884"/>
      <c r="T884"/>
      <c r="U884"/>
      <c r="V884"/>
      <c r="W884"/>
      <c r="X884"/>
      <c r="Y884"/>
      <c r="Z884"/>
      <c r="AA884"/>
    </row>
    <row r="885" spans="18:27" s="34" customFormat="1">
      <c r="R885"/>
      <c r="S885"/>
      <c r="T885"/>
      <c r="U885"/>
      <c r="V885"/>
      <c r="W885"/>
      <c r="X885"/>
      <c r="Y885"/>
      <c r="Z885"/>
      <c r="AA885"/>
    </row>
    <row r="886" spans="18:27" s="34" customFormat="1">
      <c r="R886"/>
      <c r="S886"/>
      <c r="T886"/>
      <c r="U886"/>
      <c r="V886"/>
      <c r="W886"/>
      <c r="X886"/>
      <c r="Y886"/>
      <c r="Z886"/>
      <c r="AA886"/>
    </row>
  </sheetData>
  <sheetProtection algorithmName="SHA-512" hashValue="Uev2CKX16ggy+l0L946pfhbeue3UCV93Yo4VmcTs+mP3q0464xN/T7TK+cCJxOkKYw9tQpFkJYA+MZA8Xd+X7A==" saltValue="dMfzg96TUnrZfWTkA30RVA==" spinCount="100000" sheet="1" objects="1" scenarios="1"/>
  <mergeCells count="12">
    <mergeCell ref="AC14:AM19"/>
    <mergeCell ref="AC21:AM21"/>
    <mergeCell ref="A1:AM1"/>
    <mergeCell ref="AC2:AI2"/>
    <mergeCell ref="AJ2:AK2"/>
    <mergeCell ref="S8:AA11"/>
    <mergeCell ref="A10:A12"/>
    <mergeCell ref="B10:B11"/>
    <mergeCell ref="C10:C11"/>
    <mergeCell ref="D10:D11"/>
    <mergeCell ref="O10:O11"/>
    <mergeCell ref="P10:P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M1502"/>
  <sheetViews>
    <sheetView zoomScaleNormal="100" workbookViewId="0">
      <pane ySplit="12" topLeftCell="A487" activePane="bottomLeft" state="frozen"/>
      <selection activeCell="AF36" sqref="AF36"/>
      <selection pane="bottomLeft" activeCell="N500" sqref="N500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9" style="34" customWidth="1"/>
    <col min="4" max="4" width="15.140625" style="34" hidden="1" customWidth="1"/>
    <col min="5" max="5" width="14.42578125" style="34" hidden="1" customWidth="1"/>
    <col min="6" max="6" width="11.140625" style="34" hidden="1" customWidth="1"/>
    <col min="7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42" customWidth="1"/>
    <col min="16" max="16" width="9.140625" style="34" hidden="1" customWidth="1"/>
    <col min="17" max="20" width="9.140625" hidden="1" customWidth="1"/>
    <col min="21" max="22" width="12.5703125" hidden="1" customWidth="1"/>
    <col min="23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5" customHeight="1" thickBot="1">
      <c r="A1" s="194" t="s">
        <v>88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39" ht="15.75" thickBot="1">
      <c r="A2" s="33" t="s">
        <v>89</v>
      </c>
      <c r="AB2" s="195" t="s">
        <v>50</v>
      </c>
      <c r="AC2" s="196"/>
      <c r="AD2" s="196"/>
      <c r="AE2" s="196"/>
      <c r="AF2" s="196"/>
      <c r="AG2" s="196"/>
      <c r="AH2" s="197"/>
      <c r="AI2" s="198">
        <v>744</v>
      </c>
      <c r="AJ2" s="199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200</v>
      </c>
      <c r="D4" s="38">
        <v>240</v>
      </c>
      <c r="E4" s="38">
        <v>320</v>
      </c>
      <c r="F4" s="38">
        <v>1130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200</v>
      </c>
      <c r="C5" s="38">
        <v>240</v>
      </c>
      <c r="D5" s="38">
        <v>320</v>
      </c>
      <c r="E5" s="38">
        <v>1130</v>
      </c>
      <c r="F5" s="38">
        <v>3000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60</v>
      </c>
      <c r="Q8" s="40"/>
      <c r="R8" s="200" t="s">
        <v>61</v>
      </c>
      <c r="S8" s="200"/>
      <c r="T8" s="200"/>
      <c r="U8" s="200"/>
      <c r="V8" s="200"/>
      <c r="W8" s="200"/>
      <c r="X8" s="200"/>
      <c r="Y8" s="200"/>
      <c r="Z8" s="200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200"/>
      <c r="S9" s="200"/>
      <c r="T9" s="200"/>
      <c r="U9" s="200"/>
      <c r="V9" s="200"/>
      <c r="W9" s="200"/>
      <c r="X9" s="200"/>
      <c r="Y9" s="200"/>
      <c r="Z9" s="200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201" t="s">
        <v>62</v>
      </c>
      <c r="B10" s="203" t="s">
        <v>63</v>
      </c>
      <c r="C10" s="203" t="s">
        <v>90</v>
      </c>
      <c r="N10" s="207" t="s">
        <v>66</v>
      </c>
      <c r="O10" s="214" t="s">
        <v>91</v>
      </c>
      <c r="Q10" s="40"/>
      <c r="R10" s="200"/>
      <c r="S10" s="200"/>
      <c r="T10" s="200"/>
      <c r="U10" s="200"/>
      <c r="V10" s="200"/>
      <c r="W10" s="200"/>
      <c r="X10" s="200"/>
      <c r="Y10" s="200"/>
      <c r="Z10" s="200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202"/>
      <c r="B11" s="204"/>
      <c r="C11" s="21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13"/>
      <c r="O11" s="215"/>
      <c r="Q11" s="40"/>
      <c r="R11" s="200"/>
      <c r="S11" s="200"/>
      <c r="T11" s="200"/>
      <c r="U11" s="200"/>
      <c r="V11" s="200"/>
      <c r="W11" s="200"/>
      <c r="X11" s="200"/>
      <c r="Y11" s="200"/>
      <c r="Z11" s="200"/>
      <c r="AA11" s="34"/>
      <c r="AB11" s="43">
        <f>R759/AI2</f>
        <v>1</v>
      </c>
      <c r="AC11" s="42"/>
      <c r="AD11" s="43">
        <f>T759/AI2</f>
        <v>0</v>
      </c>
      <c r="AE11" s="42"/>
      <c r="AF11" s="43">
        <f>V759/AI2</f>
        <v>0</v>
      </c>
      <c r="AG11" s="42"/>
      <c r="AH11" s="43">
        <f>X759/AI2</f>
        <v>0</v>
      </c>
      <c r="AI11" s="42"/>
      <c r="AJ11" s="43">
        <f>Z759/AI2</f>
        <v>0</v>
      </c>
      <c r="AK11" s="42"/>
      <c r="AL11" s="34"/>
      <c r="AM11" s="34"/>
    </row>
    <row r="12" spans="1:39" ht="15.75" thickBot="1">
      <c r="A12" s="211"/>
      <c r="B12" s="44" t="s">
        <v>71</v>
      </c>
      <c r="C12" s="45" t="s">
        <v>71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41" t="s">
        <v>92</v>
      </c>
      <c r="O12" s="215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83">
        <f>Parâmetros!A2</f>
        <v>44105</v>
      </c>
      <c r="B13" s="46">
        <f>Parâmetros!G2*0.04*46.0055</f>
        <v>1.0857298</v>
      </c>
      <c r="C13" s="80">
        <f t="shared" ref="C13:C78" si="0">B13</f>
        <v>1.0857298</v>
      </c>
      <c r="D13" s="84">
        <f t="shared" ref="D13:D76" si="1">(((C13-$B$4)/($B$5-$B$4))*($B$7-$B$6))+$B$6</f>
        <v>0.21714596</v>
      </c>
      <c r="E13" s="42" t="str">
        <f>IF(AND(D13&lt;=40,D13&gt;=0),"1","0")</f>
        <v>1</v>
      </c>
      <c r="F13" s="51">
        <f t="shared" ref="F13:F76" si="2">(((C13-$C$4)/($C$5-$C$4))*($C$7-$C$6))+$C$6</f>
        <v>-152.94141344500002</v>
      </c>
      <c r="G13" s="42" t="str">
        <f>IF(AND(F13&lt;=80,F13&gt;41),"1","0")</f>
        <v>0</v>
      </c>
      <c r="H13" s="51">
        <f t="shared" ref="H13:H76" si="3">(((C13-$D$4)/($D$5-$D$4))*($D$7-$D$6))+$D$6</f>
        <v>-35.470706722500012</v>
      </c>
      <c r="I13" s="42" t="str">
        <f>IF(AND(H13&lt;=120,H13&gt;81),"1","0")</f>
        <v>0</v>
      </c>
      <c r="J13" s="51">
        <f t="shared" ref="J13:J76" si="4">(((C13-$E$4)/($E$5-$E$4))*($E$7-$E$6))+$E$6</f>
        <v>89.896015622469136</v>
      </c>
      <c r="K13" s="42" t="str">
        <f>IF(AND(J13&lt;=200,J13&gt;121),"1","0")</f>
        <v>0</v>
      </c>
      <c r="L13" s="51">
        <f t="shared" ref="L13:L76" si="5">(((C13-$F$4)/($F$5-$F$4))*($F$7-$F$6))+$F$6</f>
        <v>81.467900802352958</v>
      </c>
      <c r="M13" s="55" t="str">
        <f>IF(AND(L13&lt;999,L13&gt;201),"1","0")</f>
        <v>0</v>
      </c>
      <c r="N13" s="128">
        <f t="shared" ref="N13:N76" si="6">(D13*E13)+(F13*G13)+(H13*I13)+(J13*K13)+(L13*M13)</f>
        <v>0.21714596</v>
      </c>
      <c r="O13" s="46">
        <v>260</v>
      </c>
      <c r="Q13" s="53" t="str">
        <f>IF(AND(N13&lt;40.5,N13&gt;=0),"1","0")</f>
        <v>1</v>
      </c>
      <c r="R13" s="53">
        <f t="shared" ref="R13:R76" si="7">Q13*1</f>
        <v>1</v>
      </c>
      <c r="S13" s="53" t="str">
        <f>IF(AND(N13&lt;80.5,N13&gt;=40.5),"1","0")</f>
        <v>0</v>
      </c>
      <c r="T13" s="53">
        <f t="shared" ref="T13:T76" si="8">S13*1</f>
        <v>0</v>
      </c>
      <c r="U13" s="53" t="str">
        <f>IF(AND(N13&lt;120.5,N13&gt;=80.5),"1","0")</f>
        <v>0</v>
      </c>
      <c r="V13" s="53">
        <f t="shared" ref="V13:V76" si="9">U13*1</f>
        <v>0</v>
      </c>
      <c r="W13" s="53" t="str">
        <f>IF(AND(N13&lt;200.5,N13&gt;=120.5),"1","0")</f>
        <v>0</v>
      </c>
      <c r="X13" s="53">
        <f t="shared" ref="X13:X76" si="10">W13*1</f>
        <v>0</v>
      </c>
      <c r="Y13" s="53" t="str">
        <f>IF(AND(N13&lt;999,N13&gt;=200.5),"1","0")</f>
        <v>0</v>
      </c>
      <c r="Z13" s="53">
        <f t="shared" ref="Z13:Z76" si="11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85">
        <f>Parâmetros!A3</f>
        <v>44105.041666666664</v>
      </c>
      <c r="B14" s="59">
        <f>Parâmetros!G3*0.04*46.0055</f>
        <v>1.1409364</v>
      </c>
      <c r="C14" s="80">
        <f t="shared" si="0"/>
        <v>1.1409364</v>
      </c>
      <c r="D14" s="84">
        <f t="shared" si="1"/>
        <v>0.22818727999999999</v>
      </c>
      <c r="E14" s="42" t="str">
        <f t="shared" ref="E14:E77" si="12">IF(AND(D14&lt;=40,D14&gt;=0),"1","0")</f>
        <v>1</v>
      </c>
      <c r="F14" s="51">
        <f t="shared" si="2"/>
        <v>-152.88758701</v>
      </c>
      <c r="G14" s="42" t="str">
        <f t="shared" ref="G14:G77" si="13">IF(AND(F14&lt;=80,F14&gt;41),"1","0")</f>
        <v>0</v>
      </c>
      <c r="H14" s="51">
        <f t="shared" si="3"/>
        <v>-35.443793505000002</v>
      </c>
      <c r="I14" s="42" t="str">
        <f t="shared" ref="I14:I77" si="14">IF(AND(H14&lt;=120,H14&gt;81),"1","0")</f>
        <v>0</v>
      </c>
      <c r="J14" s="51">
        <f t="shared" si="4"/>
        <v>89.901399969876536</v>
      </c>
      <c r="K14" s="42" t="str">
        <f t="shared" ref="K14:K77" si="15">IF(AND(J14&lt;=200,J14&gt;121),"1","0")</f>
        <v>0</v>
      </c>
      <c r="L14" s="51">
        <f t="shared" si="5"/>
        <v>81.473746207058838</v>
      </c>
      <c r="M14" s="55" t="str">
        <f t="shared" ref="M14:M77" si="16">IF(AND(L14&lt;999,L14&gt;201),"1","0")</f>
        <v>0</v>
      </c>
      <c r="N14" s="129">
        <f t="shared" si="6"/>
        <v>0.22818727999999999</v>
      </c>
      <c r="O14" s="59">
        <v>260</v>
      </c>
      <c r="Q14" s="53" t="str">
        <f t="shared" ref="Q14:Q77" si="17">IF(AND(N14&lt;40.5,N14&gt;=0),"1","0")</f>
        <v>1</v>
      </c>
      <c r="R14" s="53">
        <f t="shared" si="7"/>
        <v>1</v>
      </c>
      <c r="S14" s="53" t="str">
        <f t="shared" ref="S14:S77" si="18">IF(AND(N14&lt;80.5,N14&gt;=40.5),"1","0")</f>
        <v>0</v>
      </c>
      <c r="T14" s="53">
        <f t="shared" si="8"/>
        <v>0</v>
      </c>
      <c r="U14" s="53" t="str">
        <f t="shared" ref="U14:U77" si="19">IF(AND(N14&lt;120.5,N14&gt;=80.5),"1","0")</f>
        <v>0</v>
      </c>
      <c r="V14" s="53">
        <f t="shared" si="9"/>
        <v>0</v>
      </c>
      <c r="W14" s="53" t="str">
        <f t="shared" ref="W14:W77" si="20">IF(AND(N14&lt;200.5,N14&gt;=120.5),"1","0")</f>
        <v>0</v>
      </c>
      <c r="X14" s="53">
        <f t="shared" si="10"/>
        <v>0</v>
      </c>
      <c r="Y14" s="53" t="str">
        <f t="shared" ref="Y14:Y77" si="21">IF(AND(N14&lt;999,N14&gt;=200.5),"1","0")</f>
        <v>0</v>
      </c>
      <c r="Z14" s="53">
        <f t="shared" si="11"/>
        <v>0</v>
      </c>
      <c r="AA14" s="34"/>
      <c r="AB14" s="182" t="s">
        <v>93</v>
      </c>
      <c r="AC14" s="183"/>
      <c r="AD14" s="183"/>
      <c r="AE14" s="183"/>
      <c r="AF14" s="183"/>
      <c r="AG14" s="183"/>
      <c r="AH14" s="183"/>
      <c r="AI14" s="183"/>
      <c r="AJ14" s="183"/>
      <c r="AK14" s="183"/>
      <c r="AL14" s="184"/>
      <c r="AM14" s="34"/>
    </row>
    <row r="15" spans="1:39">
      <c r="A15" s="85">
        <f>Parâmetros!A4</f>
        <v>44105.083333333336</v>
      </c>
      <c r="B15" s="59">
        <f>Parâmetros!G4*0.04*46.0055</f>
        <v>0.46005499999999999</v>
      </c>
      <c r="C15" s="80">
        <f t="shared" si="0"/>
        <v>0.46005499999999999</v>
      </c>
      <c r="D15" s="84">
        <f t="shared" si="1"/>
        <v>9.2011000000000009E-2</v>
      </c>
      <c r="E15" s="42" t="str">
        <f t="shared" si="12"/>
        <v>1</v>
      </c>
      <c r="F15" s="51">
        <f t="shared" si="2"/>
        <v>-153.55144637500001</v>
      </c>
      <c r="G15" s="42" t="str">
        <f t="shared" si="13"/>
        <v>0</v>
      </c>
      <c r="H15" s="51">
        <f t="shared" si="3"/>
        <v>-35.775723187500006</v>
      </c>
      <c r="I15" s="42" t="str">
        <f t="shared" si="14"/>
        <v>0</v>
      </c>
      <c r="J15" s="51">
        <f t="shared" si="4"/>
        <v>89.834993018518517</v>
      </c>
      <c r="K15" s="42" t="str">
        <f t="shared" si="15"/>
        <v>0</v>
      </c>
      <c r="L15" s="51">
        <f t="shared" si="5"/>
        <v>81.401652882352934</v>
      </c>
      <c r="M15" s="55" t="str">
        <f t="shared" si="16"/>
        <v>0</v>
      </c>
      <c r="N15" s="129">
        <f t="shared" si="6"/>
        <v>9.2011000000000009E-2</v>
      </c>
      <c r="O15" s="59">
        <v>260</v>
      </c>
      <c r="Q15" s="53" t="str">
        <f t="shared" si="17"/>
        <v>1</v>
      </c>
      <c r="R15" s="53">
        <f t="shared" si="7"/>
        <v>1</v>
      </c>
      <c r="S15" s="53" t="str">
        <f t="shared" si="18"/>
        <v>0</v>
      </c>
      <c r="T15" s="53">
        <f t="shared" si="8"/>
        <v>0</v>
      </c>
      <c r="U15" s="53" t="str">
        <f t="shared" si="19"/>
        <v>0</v>
      </c>
      <c r="V15" s="53">
        <f t="shared" si="9"/>
        <v>0</v>
      </c>
      <c r="W15" s="53" t="str">
        <f t="shared" si="20"/>
        <v>0</v>
      </c>
      <c r="X15" s="53">
        <f t="shared" si="10"/>
        <v>0</v>
      </c>
      <c r="Y15" s="53" t="str">
        <f t="shared" si="21"/>
        <v>0</v>
      </c>
      <c r="Z15" s="53">
        <f t="shared" si="11"/>
        <v>0</v>
      </c>
      <c r="AA15" s="34"/>
      <c r="AB15" s="185"/>
      <c r="AC15" s="186"/>
      <c r="AD15" s="186"/>
      <c r="AE15" s="186"/>
      <c r="AF15" s="186"/>
      <c r="AG15" s="186"/>
      <c r="AH15" s="186"/>
      <c r="AI15" s="186"/>
      <c r="AJ15" s="186"/>
      <c r="AK15" s="186"/>
      <c r="AL15" s="187"/>
      <c r="AM15" s="34"/>
    </row>
    <row r="16" spans="1:39">
      <c r="A16" s="85">
        <f>Parâmetros!A5</f>
        <v>44105.125</v>
      </c>
      <c r="B16" s="59">
        <f>Parâmetros!G5*0.04*46.0055</f>
        <v>0.4048484</v>
      </c>
      <c r="C16" s="80">
        <f t="shared" si="0"/>
        <v>0.4048484</v>
      </c>
      <c r="D16" s="84">
        <f t="shared" si="1"/>
        <v>8.0969679999999988E-2</v>
      </c>
      <c r="E16" s="42" t="str">
        <f t="shared" si="12"/>
        <v>1</v>
      </c>
      <c r="F16" s="51">
        <f t="shared" si="2"/>
        <v>-153.60527281000003</v>
      </c>
      <c r="G16" s="42" t="str">
        <f t="shared" si="13"/>
        <v>0</v>
      </c>
      <c r="H16" s="51">
        <f t="shared" si="3"/>
        <v>-35.802636405000015</v>
      </c>
      <c r="I16" s="42" t="str">
        <f t="shared" si="14"/>
        <v>0</v>
      </c>
      <c r="J16" s="51">
        <f t="shared" si="4"/>
        <v>89.829608671111117</v>
      </c>
      <c r="K16" s="42" t="str">
        <f t="shared" si="15"/>
        <v>0</v>
      </c>
      <c r="L16" s="51">
        <f t="shared" si="5"/>
        <v>81.395807477647054</v>
      </c>
      <c r="M16" s="55" t="str">
        <f t="shared" si="16"/>
        <v>0</v>
      </c>
      <c r="N16" s="129">
        <f t="shared" si="6"/>
        <v>8.0969679999999988E-2</v>
      </c>
      <c r="O16" s="59">
        <v>260</v>
      </c>
      <c r="Q16" s="53" t="str">
        <f t="shared" si="17"/>
        <v>1</v>
      </c>
      <c r="R16" s="53">
        <f t="shared" si="7"/>
        <v>1</v>
      </c>
      <c r="S16" s="53" t="str">
        <f t="shared" si="18"/>
        <v>0</v>
      </c>
      <c r="T16" s="53">
        <f t="shared" si="8"/>
        <v>0</v>
      </c>
      <c r="U16" s="53" t="str">
        <f t="shared" si="19"/>
        <v>0</v>
      </c>
      <c r="V16" s="53">
        <f t="shared" si="9"/>
        <v>0</v>
      </c>
      <c r="W16" s="53" t="str">
        <f t="shared" si="20"/>
        <v>0</v>
      </c>
      <c r="X16" s="53">
        <f t="shared" si="10"/>
        <v>0</v>
      </c>
      <c r="Y16" s="53" t="str">
        <f t="shared" si="21"/>
        <v>0</v>
      </c>
      <c r="Z16" s="53">
        <f t="shared" si="11"/>
        <v>0</v>
      </c>
      <c r="AA16" s="34"/>
      <c r="AB16" s="185"/>
      <c r="AC16" s="186"/>
      <c r="AD16" s="186"/>
      <c r="AE16" s="186"/>
      <c r="AF16" s="186"/>
      <c r="AG16" s="186"/>
      <c r="AH16" s="186"/>
      <c r="AI16" s="186"/>
      <c r="AJ16" s="186"/>
      <c r="AK16" s="186"/>
      <c r="AL16" s="187"/>
      <c r="AM16" s="34"/>
    </row>
    <row r="17" spans="1:39">
      <c r="A17" s="85">
        <f>Parâmetros!A6</f>
        <v>44105.166666666664</v>
      </c>
      <c r="B17" s="59">
        <f>Parâmetros!G6*0.04*46.0055</f>
        <v>0.60727260000000005</v>
      </c>
      <c r="C17" s="80">
        <f t="shared" si="0"/>
        <v>0.60727260000000005</v>
      </c>
      <c r="D17" s="84">
        <f t="shared" si="1"/>
        <v>0.12145452000000001</v>
      </c>
      <c r="E17" s="42" t="str">
        <f t="shared" si="12"/>
        <v>1</v>
      </c>
      <c r="F17" s="51">
        <f t="shared" si="2"/>
        <v>-153.40790921499999</v>
      </c>
      <c r="G17" s="42" t="str">
        <f t="shared" si="13"/>
        <v>0</v>
      </c>
      <c r="H17" s="51">
        <f t="shared" si="3"/>
        <v>-35.703954607499995</v>
      </c>
      <c r="I17" s="42" t="str">
        <f t="shared" si="14"/>
        <v>0</v>
      </c>
      <c r="J17" s="51">
        <f t="shared" si="4"/>
        <v>89.849351278271598</v>
      </c>
      <c r="K17" s="42" t="str">
        <f t="shared" si="15"/>
        <v>0</v>
      </c>
      <c r="L17" s="51">
        <f t="shared" si="5"/>
        <v>81.417240628235291</v>
      </c>
      <c r="M17" s="55" t="str">
        <f t="shared" si="16"/>
        <v>0</v>
      </c>
      <c r="N17" s="129">
        <f t="shared" si="6"/>
        <v>0.12145452000000001</v>
      </c>
      <c r="O17" s="59">
        <v>260</v>
      </c>
      <c r="Q17" s="53" t="str">
        <f t="shared" si="17"/>
        <v>1</v>
      </c>
      <c r="R17" s="53">
        <f t="shared" si="7"/>
        <v>1</v>
      </c>
      <c r="S17" s="53" t="str">
        <f t="shared" si="18"/>
        <v>0</v>
      </c>
      <c r="T17" s="53">
        <f t="shared" si="8"/>
        <v>0</v>
      </c>
      <c r="U17" s="53" t="str">
        <f t="shared" si="19"/>
        <v>0</v>
      </c>
      <c r="V17" s="53">
        <f t="shared" si="9"/>
        <v>0</v>
      </c>
      <c r="W17" s="53" t="str">
        <f t="shared" si="20"/>
        <v>0</v>
      </c>
      <c r="X17" s="53">
        <f t="shared" si="10"/>
        <v>0</v>
      </c>
      <c r="Y17" s="53" t="str">
        <f t="shared" si="21"/>
        <v>0</v>
      </c>
      <c r="Z17" s="53">
        <f t="shared" si="11"/>
        <v>0</v>
      </c>
      <c r="AA17" s="34"/>
      <c r="AB17" s="185"/>
      <c r="AC17" s="186"/>
      <c r="AD17" s="186"/>
      <c r="AE17" s="186"/>
      <c r="AF17" s="186"/>
      <c r="AG17" s="186"/>
      <c r="AH17" s="186"/>
      <c r="AI17" s="186"/>
      <c r="AJ17" s="186"/>
      <c r="AK17" s="186"/>
      <c r="AL17" s="187"/>
      <c r="AM17" s="34"/>
    </row>
    <row r="18" spans="1:39">
      <c r="A18" s="85">
        <f>Parâmetros!A7</f>
        <v>44105.208333333336</v>
      </c>
      <c r="B18" s="59">
        <f>Parâmetros!G7*0.04*46.0055</f>
        <v>2.5763079999999996</v>
      </c>
      <c r="C18" s="80">
        <f t="shared" si="0"/>
        <v>2.5763079999999996</v>
      </c>
      <c r="D18" s="84">
        <f t="shared" si="1"/>
        <v>0.51526159999999999</v>
      </c>
      <c r="E18" s="42" t="str">
        <f t="shared" si="12"/>
        <v>1</v>
      </c>
      <c r="F18" s="51">
        <f t="shared" si="2"/>
        <v>-151.48809969999999</v>
      </c>
      <c r="G18" s="42" t="str">
        <f t="shared" si="13"/>
        <v>0</v>
      </c>
      <c r="H18" s="51">
        <f t="shared" si="3"/>
        <v>-34.744049849999996</v>
      </c>
      <c r="I18" s="42" t="str">
        <f t="shared" si="14"/>
        <v>0</v>
      </c>
      <c r="J18" s="51">
        <f t="shared" si="4"/>
        <v>90.041393002469135</v>
      </c>
      <c r="K18" s="42" t="str">
        <f t="shared" si="15"/>
        <v>0</v>
      </c>
      <c r="L18" s="51">
        <f t="shared" si="5"/>
        <v>81.625726729411753</v>
      </c>
      <c r="M18" s="55" t="str">
        <f t="shared" si="16"/>
        <v>0</v>
      </c>
      <c r="N18" s="129">
        <f t="shared" si="6"/>
        <v>0.51526159999999999</v>
      </c>
      <c r="O18" s="59">
        <v>260</v>
      </c>
      <c r="Q18" s="53" t="str">
        <f t="shared" si="17"/>
        <v>1</v>
      </c>
      <c r="R18" s="53">
        <f t="shared" si="7"/>
        <v>1</v>
      </c>
      <c r="S18" s="53" t="str">
        <f t="shared" si="18"/>
        <v>0</v>
      </c>
      <c r="T18" s="53">
        <f t="shared" si="8"/>
        <v>0</v>
      </c>
      <c r="U18" s="53" t="str">
        <f t="shared" si="19"/>
        <v>0</v>
      </c>
      <c r="V18" s="53">
        <f t="shared" si="9"/>
        <v>0</v>
      </c>
      <c r="W18" s="53" t="str">
        <f t="shared" si="20"/>
        <v>0</v>
      </c>
      <c r="X18" s="53">
        <f t="shared" si="10"/>
        <v>0</v>
      </c>
      <c r="Y18" s="53" t="str">
        <f t="shared" si="21"/>
        <v>0</v>
      </c>
      <c r="Z18" s="53">
        <f t="shared" si="11"/>
        <v>0</v>
      </c>
      <c r="AA18" s="34"/>
      <c r="AB18" s="185"/>
      <c r="AC18" s="186"/>
      <c r="AD18" s="186"/>
      <c r="AE18" s="186"/>
      <c r="AF18" s="186"/>
      <c r="AG18" s="186"/>
      <c r="AH18" s="186"/>
      <c r="AI18" s="186"/>
      <c r="AJ18" s="186"/>
      <c r="AK18" s="186"/>
      <c r="AL18" s="187"/>
      <c r="AM18" s="34"/>
    </row>
    <row r="19" spans="1:39" ht="15.75" thickBot="1">
      <c r="A19" s="85">
        <f>Parâmetros!A8</f>
        <v>44105.25</v>
      </c>
      <c r="B19" s="59">
        <f>Parâmetros!G8*0.04*46.0055</f>
        <v>10.7284826</v>
      </c>
      <c r="C19" s="80">
        <f t="shared" si="0"/>
        <v>10.7284826</v>
      </c>
      <c r="D19" s="84">
        <f t="shared" si="1"/>
        <v>2.14569652</v>
      </c>
      <c r="E19" s="42" t="str">
        <f t="shared" si="12"/>
        <v>1</v>
      </c>
      <c r="F19" s="51">
        <f t="shared" si="2"/>
        <v>-143.53972946499999</v>
      </c>
      <c r="G19" s="42" t="str">
        <f t="shared" si="13"/>
        <v>0</v>
      </c>
      <c r="H19" s="51">
        <f t="shared" si="3"/>
        <v>-30.769864732499997</v>
      </c>
      <c r="I19" s="42" t="str">
        <f t="shared" si="14"/>
        <v>0</v>
      </c>
      <c r="J19" s="51">
        <f t="shared" si="4"/>
        <v>90.836481636296298</v>
      </c>
      <c r="K19" s="42" t="str">
        <f t="shared" si="15"/>
        <v>0</v>
      </c>
      <c r="L19" s="51">
        <f t="shared" si="5"/>
        <v>82.488898157647071</v>
      </c>
      <c r="M19" s="55" t="str">
        <f t="shared" si="16"/>
        <v>0</v>
      </c>
      <c r="N19" s="129">
        <f t="shared" si="6"/>
        <v>2.14569652</v>
      </c>
      <c r="O19" s="59">
        <v>260</v>
      </c>
      <c r="Q19" s="53" t="str">
        <f t="shared" si="17"/>
        <v>1</v>
      </c>
      <c r="R19" s="53">
        <f t="shared" si="7"/>
        <v>1</v>
      </c>
      <c r="S19" s="53" t="str">
        <f t="shared" si="18"/>
        <v>0</v>
      </c>
      <c r="T19" s="53">
        <f t="shared" si="8"/>
        <v>0</v>
      </c>
      <c r="U19" s="53" t="str">
        <f t="shared" si="19"/>
        <v>0</v>
      </c>
      <c r="V19" s="53">
        <f t="shared" si="9"/>
        <v>0</v>
      </c>
      <c r="W19" s="53" t="str">
        <f t="shared" si="20"/>
        <v>0</v>
      </c>
      <c r="X19" s="53">
        <f t="shared" si="10"/>
        <v>0</v>
      </c>
      <c r="Y19" s="53" t="str">
        <f t="shared" si="21"/>
        <v>0</v>
      </c>
      <c r="Z19" s="53">
        <f t="shared" si="11"/>
        <v>0</v>
      </c>
      <c r="AA19" s="34"/>
      <c r="AB19" s="188"/>
      <c r="AC19" s="189"/>
      <c r="AD19" s="189"/>
      <c r="AE19" s="189"/>
      <c r="AF19" s="189"/>
      <c r="AG19" s="189"/>
      <c r="AH19" s="189"/>
      <c r="AI19" s="189"/>
      <c r="AJ19" s="189"/>
      <c r="AK19" s="189"/>
      <c r="AL19" s="190"/>
      <c r="AM19" s="34"/>
    </row>
    <row r="20" spans="1:39" ht="15.75" thickBot="1">
      <c r="A20" s="85">
        <f>Parâmetros!A9</f>
        <v>44105.291666666664</v>
      </c>
      <c r="B20" s="59">
        <f>Parâmetros!G9*0.04*46.0055</f>
        <v>10.673276</v>
      </c>
      <c r="C20" s="80">
        <f t="shared" si="0"/>
        <v>10.673276</v>
      </c>
      <c r="D20" s="84">
        <f t="shared" si="1"/>
        <v>2.1346552000000001</v>
      </c>
      <c r="E20" s="42" t="str">
        <f t="shared" si="12"/>
        <v>1</v>
      </c>
      <c r="F20" s="51">
        <f t="shared" si="2"/>
        <v>-143.59355590000001</v>
      </c>
      <c r="G20" s="42" t="str">
        <f t="shared" si="13"/>
        <v>0</v>
      </c>
      <c r="H20" s="51">
        <f t="shared" si="3"/>
        <v>-30.796777950000006</v>
      </c>
      <c r="I20" s="42" t="str">
        <f t="shared" si="14"/>
        <v>0</v>
      </c>
      <c r="J20" s="51">
        <f t="shared" si="4"/>
        <v>90.831097288888884</v>
      </c>
      <c r="K20" s="42" t="str">
        <f t="shared" si="15"/>
        <v>0</v>
      </c>
      <c r="L20" s="51">
        <f t="shared" si="5"/>
        <v>82.483052752941163</v>
      </c>
      <c r="M20" s="55" t="str">
        <f t="shared" si="16"/>
        <v>0</v>
      </c>
      <c r="N20" s="129">
        <f t="shared" si="6"/>
        <v>2.1346552000000001</v>
      </c>
      <c r="O20" s="59">
        <v>260</v>
      </c>
      <c r="Q20" s="53" t="str">
        <f t="shared" si="17"/>
        <v>1</v>
      </c>
      <c r="R20" s="53">
        <f t="shared" si="7"/>
        <v>1</v>
      </c>
      <c r="S20" s="53" t="str">
        <f t="shared" si="18"/>
        <v>0</v>
      </c>
      <c r="T20" s="53">
        <f t="shared" si="8"/>
        <v>0</v>
      </c>
      <c r="U20" s="53" t="str">
        <f t="shared" si="19"/>
        <v>0</v>
      </c>
      <c r="V20" s="53">
        <f t="shared" si="9"/>
        <v>0</v>
      </c>
      <c r="W20" s="53" t="str">
        <f t="shared" si="20"/>
        <v>0</v>
      </c>
      <c r="X20" s="53">
        <f t="shared" si="10"/>
        <v>0</v>
      </c>
      <c r="Y20" s="53" t="str">
        <f t="shared" si="21"/>
        <v>0</v>
      </c>
      <c r="Z20" s="53">
        <f t="shared" si="11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85">
        <f>Parâmetros!A10</f>
        <v>44105.333333333336</v>
      </c>
      <c r="B21" s="59">
        <f>Parâmetros!G10*0.04*46.0055</f>
        <v>8.0049569999999992</v>
      </c>
      <c r="C21" s="80">
        <f t="shared" si="0"/>
        <v>8.0049569999999992</v>
      </c>
      <c r="D21" s="84">
        <f t="shared" si="1"/>
        <v>1.6009913999999998</v>
      </c>
      <c r="E21" s="42" t="str">
        <f t="shared" si="12"/>
        <v>1</v>
      </c>
      <c r="F21" s="51">
        <f t="shared" si="2"/>
        <v>-146.19516692500002</v>
      </c>
      <c r="G21" s="42" t="str">
        <f t="shared" si="13"/>
        <v>0</v>
      </c>
      <c r="H21" s="51">
        <f t="shared" si="3"/>
        <v>-32.097583462500012</v>
      </c>
      <c r="I21" s="42" t="str">
        <f t="shared" si="14"/>
        <v>0</v>
      </c>
      <c r="J21" s="51">
        <f t="shared" si="4"/>
        <v>90.570853830864195</v>
      </c>
      <c r="K21" s="42" t="str">
        <f t="shared" si="15"/>
        <v>0</v>
      </c>
      <c r="L21" s="51">
        <f t="shared" si="5"/>
        <v>82.200524858823556</v>
      </c>
      <c r="M21" s="55" t="str">
        <f t="shared" si="16"/>
        <v>0</v>
      </c>
      <c r="N21" s="129">
        <f t="shared" si="6"/>
        <v>1.6009913999999998</v>
      </c>
      <c r="O21" s="59">
        <v>260</v>
      </c>
      <c r="Q21" s="53" t="str">
        <f t="shared" si="17"/>
        <v>1</v>
      </c>
      <c r="R21" s="53">
        <f t="shared" si="7"/>
        <v>1</v>
      </c>
      <c r="S21" s="53" t="str">
        <f t="shared" si="18"/>
        <v>0</v>
      </c>
      <c r="T21" s="53">
        <f t="shared" si="8"/>
        <v>0</v>
      </c>
      <c r="U21" s="53" t="str">
        <f t="shared" si="19"/>
        <v>0</v>
      </c>
      <c r="V21" s="53">
        <f t="shared" si="9"/>
        <v>0</v>
      </c>
      <c r="W21" s="53" t="str">
        <f t="shared" si="20"/>
        <v>0</v>
      </c>
      <c r="X21" s="53">
        <f t="shared" si="10"/>
        <v>0</v>
      </c>
      <c r="Y21" s="53" t="str">
        <f t="shared" si="21"/>
        <v>0</v>
      </c>
      <c r="Z21" s="53">
        <f t="shared" si="11"/>
        <v>0</v>
      </c>
      <c r="AA21" s="34"/>
      <c r="AB21" s="191" t="s">
        <v>80</v>
      </c>
      <c r="AC21" s="192"/>
      <c r="AD21" s="192"/>
      <c r="AE21" s="192"/>
      <c r="AF21" s="192"/>
      <c r="AG21" s="192"/>
      <c r="AH21" s="192"/>
      <c r="AI21" s="192"/>
      <c r="AJ21" s="192"/>
      <c r="AK21" s="192"/>
      <c r="AL21" s="193"/>
      <c r="AM21" s="34"/>
    </row>
    <row r="22" spans="1:39">
      <c r="A22" s="85">
        <f>Parâmetros!A11</f>
        <v>44105.375</v>
      </c>
      <c r="B22" s="59">
        <f>Parâmetros!G11*0.04*46.0055</f>
        <v>7.8945438000000001</v>
      </c>
      <c r="C22" s="80">
        <f t="shared" si="0"/>
        <v>7.8945438000000001</v>
      </c>
      <c r="D22" s="84">
        <f t="shared" si="1"/>
        <v>1.57890876</v>
      </c>
      <c r="E22" s="42" t="str">
        <f t="shared" si="12"/>
        <v>1</v>
      </c>
      <c r="F22" s="51">
        <f t="shared" si="2"/>
        <v>-146.30281979499998</v>
      </c>
      <c r="G22" s="42" t="str">
        <f t="shared" si="13"/>
        <v>0</v>
      </c>
      <c r="H22" s="51">
        <f t="shared" si="3"/>
        <v>-32.151409897499988</v>
      </c>
      <c r="I22" s="42" t="str">
        <f t="shared" si="14"/>
        <v>0</v>
      </c>
      <c r="J22" s="51">
        <f t="shared" si="4"/>
        <v>90.560085136049381</v>
      </c>
      <c r="K22" s="42" t="str">
        <f t="shared" si="15"/>
        <v>0</v>
      </c>
      <c r="L22" s="51">
        <f t="shared" si="5"/>
        <v>82.188834049411767</v>
      </c>
      <c r="M22" s="55" t="str">
        <f t="shared" si="16"/>
        <v>0</v>
      </c>
      <c r="N22" s="129">
        <f t="shared" si="6"/>
        <v>1.57890876</v>
      </c>
      <c r="O22" s="59">
        <v>260</v>
      </c>
      <c r="Q22" s="53" t="str">
        <f t="shared" si="17"/>
        <v>1</v>
      </c>
      <c r="R22" s="53">
        <f t="shared" si="7"/>
        <v>1</v>
      </c>
      <c r="S22" s="53" t="str">
        <f t="shared" si="18"/>
        <v>0</v>
      </c>
      <c r="T22" s="53">
        <f t="shared" si="8"/>
        <v>0</v>
      </c>
      <c r="U22" s="53" t="str">
        <f t="shared" si="19"/>
        <v>0</v>
      </c>
      <c r="V22" s="53">
        <f t="shared" si="9"/>
        <v>0</v>
      </c>
      <c r="W22" s="53" t="str">
        <f t="shared" si="20"/>
        <v>0</v>
      </c>
      <c r="X22" s="53">
        <f t="shared" si="10"/>
        <v>0</v>
      </c>
      <c r="Y22" s="53" t="str">
        <f t="shared" si="21"/>
        <v>0</v>
      </c>
      <c r="Z22" s="53">
        <f t="shared" si="11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85">
        <f>Parâmetros!A12</f>
        <v>44105.416666666664</v>
      </c>
      <c r="B23" s="59">
        <f>Parâmetros!G12*0.04*46.0055</f>
        <v>5.5942688</v>
      </c>
      <c r="C23" s="80">
        <f t="shared" si="0"/>
        <v>5.5942688</v>
      </c>
      <c r="D23" s="84">
        <f t="shared" si="1"/>
        <v>1.1188537599999999</v>
      </c>
      <c r="E23" s="42" t="str">
        <f t="shared" si="12"/>
        <v>1</v>
      </c>
      <c r="F23" s="51">
        <f t="shared" si="2"/>
        <v>-148.54558792</v>
      </c>
      <c r="G23" s="42" t="str">
        <f t="shared" si="13"/>
        <v>0</v>
      </c>
      <c r="H23" s="51">
        <f t="shared" si="3"/>
        <v>-33.272793960000001</v>
      </c>
      <c r="I23" s="42" t="str">
        <f t="shared" si="14"/>
        <v>0</v>
      </c>
      <c r="J23" s="51">
        <f t="shared" si="4"/>
        <v>90.335737327407401</v>
      </c>
      <c r="K23" s="42" t="str">
        <f t="shared" si="15"/>
        <v>0</v>
      </c>
      <c r="L23" s="51">
        <f t="shared" si="5"/>
        <v>81.945275519999996</v>
      </c>
      <c r="M23" s="55" t="str">
        <f t="shared" si="16"/>
        <v>0</v>
      </c>
      <c r="N23" s="129">
        <f t="shared" si="6"/>
        <v>1.1188537599999999</v>
      </c>
      <c r="O23" s="59">
        <v>260</v>
      </c>
      <c r="Q23" s="53" t="str">
        <f t="shared" si="17"/>
        <v>1</v>
      </c>
      <c r="R23" s="53">
        <f t="shared" si="7"/>
        <v>1</v>
      </c>
      <c r="S23" s="53" t="str">
        <f t="shared" si="18"/>
        <v>0</v>
      </c>
      <c r="T23" s="53">
        <f t="shared" si="8"/>
        <v>0</v>
      </c>
      <c r="U23" s="53" t="str">
        <f t="shared" si="19"/>
        <v>0</v>
      </c>
      <c r="V23" s="53">
        <f t="shared" si="9"/>
        <v>0</v>
      </c>
      <c r="W23" s="53" t="str">
        <f t="shared" si="20"/>
        <v>0</v>
      </c>
      <c r="X23" s="53">
        <f t="shared" si="10"/>
        <v>0</v>
      </c>
      <c r="Y23" s="53" t="str">
        <f t="shared" si="21"/>
        <v>0</v>
      </c>
      <c r="Z23" s="53">
        <f t="shared" si="11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85">
        <f>Parâmetros!A13</f>
        <v>44105.458333333336</v>
      </c>
      <c r="B24" s="59">
        <f>Parâmetros!G13*0.04*46.0055</f>
        <v>5.9071062000000003</v>
      </c>
      <c r="C24" s="80">
        <f t="shared" si="0"/>
        <v>5.9071062000000003</v>
      </c>
      <c r="D24" s="84">
        <f t="shared" si="1"/>
        <v>1.1814212399999999</v>
      </c>
      <c r="E24" s="42" t="str">
        <f t="shared" si="12"/>
        <v>1</v>
      </c>
      <c r="F24" s="51">
        <f t="shared" si="2"/>
        <v>-148.24057145500001</v>
      </c>
      <c r="G24" s="42" t="str">
        <f t="shared" si="13"/>
        <v>0</v>
      </c>
      <c r="H24" s="51">
        <f t="shared" si="3"/>
        <v>-33.120285727500004</v>
      </c>
      <c r="I24" s="42" t="str">
        <f t="shared" si="14"/>
        <v>0</v>
      </c>
      <c r="J24" s="51">
        <f t="shared" si="4"/>
        <v>90.36624862938271</v>
      </c>
      <c r="K24" s="42" t="str">
        <f t="shared" si="15"/>
        <v>0</v>
      </c>
      <c r="L24" s="51">
        <f t="shared" si="5"/>
        <v>81.978399480000007</v>
      </c>
      <c r="M24" s="55" t="str">
        <f t="shared" si="16"/>
        <v>0</v>
      </c>
      <c r="N24" s="129">
        <f t="shared" si="6"/>
        <v>1.1814212399999999</v>
      </c>
      <c r="O24" s="59">
        <v>260</v>
      </c>
      <c r="Q24" s="53" t="str">
        <f t="shared" si="17"/>
        <v>1</v>
      </c>
      <c r="R24" s="53">
        <f t="shared" si="7"/>
        <v>1</v>
      </c>
      <c r="S24" s="53" t="str">
        <f t="shared" si="18"/>
        <v>0</v>
      </c>
      <c r="T24" s="53">
        <f t="shared" si="8"/>
        <v>0</v>
      </c>
      <c r="U24" s="53" t="str">
        <f t="shared" si="19"/>
        <v>0</v>
      </c>
      <c r="V24" s="53">
        <f t="shared" si="9"/>
        <v>0</v>
      </c>
      <c r="W24" s="53" t="str">
        <f t="shared" si="20"/>
        <v>0</v>
      </c>
      <c r="X24" s="53">
        <f t="shared" si="10"/>
        <v>0</v>
      </c>
      <c r="Y24" s="53" t="str">
        <f t="shared" si="21"/>
        <v>0</v>
      </c>
      <c r="Z24" s="53">
        <f t="shared" si="11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85">
        <f>Parâmetros!A14</f>
        <v>44105.5</v>
      </c>
      <c r="B25" s="59">
        <f>Parâmetros!G14*0.04*46.0055</f>
        <v>6.2751502000000006</v>
      </c>
      <c r="C25" s="80">
        <f t="shared" si="0"/>
        <v>6.2751502000000006</v>
      </c>
      <c r="D25" s="84">
        <f t="shared" si="1"/>
        <v>1.2550300400000001</v>
      </c>
      <c r="E25" s="42" t="str">
        <f t="shared" si="12"/>
        <v>1</v>
      </c>
      <c r="F25" s="51">
        <f t="shared" si="2"/>
        <v>-147.881728555</v>
      </c>
      <c r="G25" s="42" t="str">
        <f t="shared" si="13"/>
        <v>0</v>
      </c>
      <c r="H25" s="51">
        <f t="shared" si="3"/>
        <v>-32.940864277499998</v>
      </c>
      <c r="I25" s="42" t="str">
        <f t="shared" si="14"/>
        <v>0</v>
      </c>
      <c r="J25" s="51">
        <f t="shared" si="4"/>
        <v>90.402144278765434</v>
      </c>
      <c r="K25" s="42" t="str">
        <f t="shared" si="15"/>
        <v>0</v>
      </c>
      <c r="L25" s="51">
        <f t="shared" si="5"/>
        <v>82.017368844705899</v>
      </c>
      <c r="M25" s="55" t="str">
        <f t="shared" si="16"/>
        <v>0</v>
      </c>
      <c r="N25" s="129">
        <f t="shared" si="6"/>
        <v>1.2550300400000001</v>
      </c>
      <c r="O25" s="59">
        <v>260</v>
      </c>
      <c r="Q25" s="53" t="str">
        <f t="shared" si="17"/>
        <v>1</v>
      </c>
      <c r="R25" s="53">
        <f t="shared" si="7"/>
        <v>1</v>
      </c>
      <c r="S25" s="53" t="str">
        <f t="shared" si="18"/>
        <v>0</v>
      </c>
      <c r="T25" s="53">
        <f t="shared" si="8"/>
        <v>0</v>
      </c>
      <c r="U25" s="53" t="str">
        <f t="shared" si="19"/>
        <v>0</v>
      </c>
      <c r="V25" s="53">
        <f t="shared" si="9"/>
        <v>0</v>
      </c>
      <c r="W25" s="53" t="str">
        <f t="shared" si="20"/>
        <v>0</v>
      </c>
      <c r="X25" s="53">
        <f t="shared" si="10"/>
        <v>0</v>
      </c>
      <c r="Y25" s="53" t="str">
        <f t="shared" si="21"/>
        <v>0</v>
      </c>
      <c r="Z25" s="53">
        <f t="shared" si="11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85">
        <f>Parâmetros!A15</f>
        <v>44105.541666666664</v>
      </c>
      <c r="B26" s="59">
        <f>Parâmetros!G15*0.04*46.0055</f>
        <v>5.6862797999999994</v>
      </c>
      <c r="C26" s="80">
        <f t="shared" si="0"/>
        <v>5.6862797999999994</v>
      </c>
      <c r="D26" s="84">
        <f t="shared" si="1"/>
        <v>1.1372559599999998</v>
      </c>
      <c r="E26" s="42" t="str">
        <f t="shared" si="12"/>
        <v>1</v>
      </c>
      <c r="F26" s="51">
        <f t="shared" si="2"/>
        <v>-148.455877195</v>
      </c>
      <c r="G26" s="42" t="str">
        <f t="shared" si="13"/>
        <v>0</v>
      </c>
      <c r="H26" s="51">
        <f t="shared" si="3"/>
        <v>-33.2279385975</v>
      </c>
      <c r="I26" s="42" t="str">
        <f t="shared" si="14"/>
        <v>0</v>
      </c>
      <c r="J26" s="51">
        <f t="shared" si="4"/>
        <v>90.344711239753082</v>
      </c>
      <c r="K26" s="42" t="str">
        <f t="shared" si="15"/>
        <v>0</v>
      </c>
      <c r="L26" s="51">
        <f t="shared" si="5"/>
        <v>81.955017861176472</v>
      </c>
      <c r="M26" s="55" t="str">
        <f t="shared" si="16"/>
        <v>0</v>
      </c>
      <c r="N26" s="129">
        <f t="shared" si="6"/>
        <v>1.1372559599999998</v>
      </c>
      <c r="O26" s="59">
        <v>260</v>
      </c>
      <c r="Q26" s="53" t="str">
        <f t="shared" si="17"/>
        <v>1</v>
      </c>
      <c r="R26" s="53">
        <f t="shared" si="7"/>
        <v>1</v>
      </c>
      <c r="S26" s="53" t="str">
        <f t="shared" si="18"/>
        <v>0</v>
      </c>
      <c r="T26" s="53">
        <f t="shared" si="8"/>
        <v>0</v>
      </c>
      <c r="U26" s="53" t="str">
        <f t="shared" si="19"/>
        <v>0</v>
      </c>
      <c r="V26" s="53">
        <f t="shared" si="9"/>
        <v>0</v>
      </c>
      <c r="W26" s="53" t="str">
        <f t="shared" si="20"/>
        <v>0</v>
      </c>
      <c r="X26" s="53">
        <f t="shared" si="10"/>
        <v>0</v>
      </c>
      <c r="Y26" s="53" t="str">
        <f t="shared" si="21"/>
        <v>0</v>
      </c>
      <c r="Z26" s="53">
        <f t="shared" si="11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85">
        <f>Parâmetros!A16</f>
        <v>44105.583333333336</v>
      </c>
      <c r="B27" s="59">
        <f>Parâmetros!G16*0.04*46.0055</f>
        <v>3.7172443999999998</v>
      </c>
      <c r="C27" s="80">
        <f t="shared" si="0"/>
        <v>3.7172443999999998</v>
      </c>
      <c r="D27" s="84">
        <f t="shared" si="1"/>
        <v>0.74344887999999998</v>
      </c>
      <c r="E27" s="42" t="str">
        <f t="shared" si="12"/>
        <v>1</v>
      </c>
      <c r="F27" s="51">
        <f t="shared" si="2"/>
        <v>-150.37568671</v>
      </c>
      <c r="G27" s="42" t="str">
        <f t="shared" si="13"/>
        <v>0</v>
      </c>
      <c r="H27" s="51">
        <f t="shared" si="3"/>
        <v>-34.187843354999998</v>
      </c>
      <c r="I27" s="42" t="str">
        <f t="shared" si="14"/>
        <v>0</v>
      </c>
      <c r="J27" s="51">
        <f t="shared" si="4"/>
        <v>90.152669515555559</v>
      </c>
      <c r="K27" s="42" t="str">
        <f t="shared" si="15"/>
        <v>0</v>
      </c>
      <c r="L27" s="51">
        <f t="shared" si="5"/>
        <v>81.746531759999996</v>
      </c>
      <c r="M27" s="55" t="str">
        <f t="shared" si="16"/>
        <v>0</v>
      </c>
      <c r="N27" s="129">
        <f t="shared" si="6"/>
        <v>0.74344887999999998</v>
      </c>
      <c r="O27" s="59">
        <v>260</v>
      </c>
      <c r="Q27" s="53" t="str">
        <f t="shared" si="17"/>
        <v>1</v>
      </c>
      <c r="R27" s="53">
        <f t="shared" si="7"/>
        <v>1</v>
      </c>
      <c r="S27" s="53" t="str">
        <f t="shared" si="18"/>
        <v>0</v>
      </c>
      <c r="T27" s="53">
        <f t="shared" si="8"/>
        <v>0</v>
      </c>
      <c r="U27" s="53" t="str">
        <f t="shared" si="19"/>
        <v>0</v>
      </c>
      <c r="V27" s="53">
        <f t="shared" si="9"/>
        <v>0</v>
      </c>
      <c r="W27" s="53" t="str">
        <f t="shared" si="20"/>
        <v>0</v>
      </c>
      <c r="X27" s="53">
        <f t="shared" si="10"/>
        <v>0</v>
      </c>
      <c r="Y27" s="53" t="str">
        <f t="shared" si="21"/>
        <v>0</v>
      </c>
      <c r="Z27" s="53">
        <f t="shared" si="11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85">
        <f>Parâmetros!A17</f>
        <v>44105.625</v>
      </c>
      <c r="B28" s="59">
        <f>Parâmetros!G17*0.04*46.0055</f>
        <v>4.0300817999999996</v>
      </c>
      <c r="C28" s="80">
        <f t="shared" si="0"/>
        <v>4.0300817999999996</v>
      </c>
      <c r="D28" s="84">
        <f t="shared" si="1"/>
        <v>0.80601635999999988</v>
      </c>
      <c r="E28" s="42" t="str">
        <f t="shared" si="12"/>
        <v>1</v>
      </c>
      <c r="F28" s="51">
        <f t="shared" si="2"/>
        <v>-150.070670245</v>
      </c>
      <c r="G28" s="42" t="str">
        <f t="shared" si="13"/>
        <v>0</v>
      </c>
      <c r="H28" s="51">
        <f t="shared" si="3"/>
        <v>-34.035335122500001</v>
      </c>
      <c r="I28" s="42" t="str">
        <f t="shared" si="14"/>
        <v>0</v>
      </c>
      <c r="J28" s="51">
        <f t="shared" si="4"/>
        <v>90.183180817530868</v>
      </c>
      <c r="K28" s="42" t="str">
        <f t="shared" si="15"/>
        <v>0</v>
      </c>
      <c r="L28" s="51">
        <f t="shared" si="5"/>
        <v>81.779655720000008</v>
      </c>
      <c r="M28" s="55" t="str">
        <f t="shared" si="16"/>
        <v>0</v>
      </c>
      <c r="N28" s="129">
        <f t="shared" si="6"/>
        <v>0.80601635999999988</v>
      </c>
      <c r="O28" s="59">
        <v>260</v>
      </c>
      <c r="Q28" s="53" t="str">
        <f t="shared" si="17"/>
        <v>1</v>
      </c>
      <c r="R28" s="53">
        <f t="shared" si="7"/>
        <v>1</v>
      </c>
      <c r="S28" s="53" t="str">
        <f t="shared" si="18"/>
        <v>0</v>
      </c>
      <c r="T28" s="53">
        <f t="shared" si="8"/>
        <v>0</v>
      </c>
      <c r="U28" s="53" t="str">
        <f t="shared" si="19"/>
        <v>0</v>
      </c>
      <c r="V28" s="53">
        <f t="shared" si="9"/>
        <v>0</v>
      </c>
      <c r="W28" s="53" t="str">
        <f t="shared" si="20"/>
        <v>0</v>
      </c>
      <c r="X28" s="53">
        <f t="shared" si="10"/>
        <v>0</v>
      </c>
      <c r="Y28" s="53" t="str">
        <f t="shared" si="21"/>
        <v>0</v>
      </c>
      <c r="Z28" s="53">
        <f t="shared" si="11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85">
        <f>Parâmetros!A18</f>
        <v>44105.666666666664</v>
      </c>
      <c r="B29" s="59">
        <f>Parâmetros!G18*0.04*46.0055</f>
        <v>4.5269411999999996</v>
      </c>
      <c r="C29" s="80">
        <f t="shared" si="0"/>
        <v>4.5269411999999996</v>
      </c>
      <c r="D29" s="84">
        <f t="shared" si="1"/>
        <v>0.90538823999999996</v>
      </c>
      <c r="E29" s="42" t="str">
        <f t="shared" si="12"/>
        <v>1</v>
      </c>
      <c r="F29" s="51">
        <f t="shared" si="2"/>
        <v>-149.58623233</v>
      </c>
      <c r="G29" s="42" t="str">
        <f t="shared" si="13"/>
        <v>0</v>
      </c>
      <c r="H29" s="51">
        <f t="shared" si="3"/>
        <v>-33.793116165000001</v>
      </c>
      <c r="I29" s="42" t="str">
        <f t="shared" si="14"/>
        <v>0</v>
      </c>
      <c r="J29" s="51">
        <f t="shared" si="4"/>
        <v>90.231639944197525</v>
      </c>
      <c r="K29" s="42" t="str">
        <f t="shared" si="15"/>
        <v>0</v>
      </c>
      <c r="L29" s="51">
        <f t="shared" si="5"/>
        <v>81.832264362352944</v>
      </c>
      <c r="M29" s="55" t="str">
        <f t="shared" si="16"/>
        <v>0</v>
      </c>
      <c r="N29" s="129">
        <f t="shared" si="6"/>
        <v>0.90538823999999996</v>
      </c>
      <c r="O29" s="59">
        <v>260</v>
      </c>
      <c r="Q29" s="53" t="str">
        <f t="shared" si="17"/>
        <v>1</v>
      </c>
      <c r="R29" s="53">
        <f t="shared" si="7"/>
        <v>1</v>
      </c>
      <c r="S29" s="53" t="str">
        <f t="shared" si="18"/>
        <v>0</v>
      </c>
      <c r="T29" s="53">
        <f t="shared" si="8"/>
        <v>0</v>
      </c>
      <c r="U29" s="53" t="str">
        <f t="shared" si="19"/>
        <v>0</v>
      </c>
      <c r="V29" s="53">
        <f t="shared" si="9"/>
        <v>0</v>
      </c>
      <c r="W29" s="53" t="str">
        <f t="shared" si="20"/>
        <v>0</v>
      </c>
      <c r="X29" s="53">
        <f t="shared" si="10"/>
        <v>0</v>
      </c>
      <c r="Y29" s="53" t="str">
        <f t="shared" si="21"/>
        <v>0</v>
      </c>
      <c r="Z29" s="53">
        <f t="shared" si="11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85">
        <f>Parâmetros!A19</f>
        <v>44105.708333333336</v>
      </c>
      <c r="B30" s="59">
        <f>Parâmetros!G19*0.04*46.0055</f>
        <v>4.7293653999999998</v>
      </c>
      <c r="C30" s="80">
        <f t="shared" si="0"/>
        <v>4.7293653999999998</v>
      </c>
      <c r="D30" s="84">
        <f t="shared" si="1"/>
        <v>0.94587307999999992</v>
      </c>
      <c r="E30" s="42" t="str">
        <f t="shared" si="12"/>
        <v>1</v>
      </c>
      <c r="F30" s="51">
        <f t="shared" si="2"/>
        <v>-149.38886873500002</v>
      </c>
      <c r="G30" s="42" t="str">
        <f t="shared" si="13"/>
        <v>0</v>
      </c>
      <c r="H30" s="51">
        <f t="shared" si="3"/>
        <v>-33.694434367500008</v>
      </c>
      <c r="I30" s="42" t="str">
        <f t="shared" si="14"/>
        <v>0</v>
      </c>
      <c r="J30" s="51">
        <f t="shared" si="4"/>
        <v>90.25138255135802</v>
      </c>
      <c r="K30" s="42" t="str">
        <f t="shared" si="15"/>
        <v>0</v>
      </c>
      <c r="L30" s="51">
        <f t="shared" si="5"/>
        <v>81.853697512941181</v>
      </c>
      <c r="M30" s="55" t="str">
        <f t="shared" si="16"/>
        <v>0</v>
      </c>
      <c r="N30" s="129">
        <f t="shared" si="6"/>
        <v>0.94587307999999992</v>
      </c>
      <c r="O30" s="59">
        <v>260</v>
      </c>
      <c r="Q30" s="53" t="str">
        <f t="shared" si="17"/>
        <v>1</v>
      </c>
      <c r="R30" s="53">
        <f t="shared" si="7"/>
        <v>1</v>
      </c>
      <c r="S30" s="53" t="str">
        <f t="shared" si="18"/>
        <v>0</v>
      </c>
      <c r="T30" s="53">
        <f t="shared" si="8"/>
        <v>0</v>
      </c>
      <c r="U30" s="53" t="str">
        <f t="shared" si="19"/>
        <v>0</v>
      </c>
      <c r="V30" s="53">
        <f t="shared" si="9"/>
        <v>0</v>
      </c>
      <c r="W30" s="53" t="str">
        <f t="shared" si="20"/>
        <v>0</v>
      </c>
      <c r="X30" s="53">
        <f t="shared" si="10"/>
        <v>0</v>
      </c>
      <c r="Y30" s="53" t="str">
        <f t="shared" si="21"/>
        <v>0</v>
      </c>
      <c r="Z30" s="53">
        <f t="shared" si="11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85">
        <f>Parâmetros!A20</f>
        <v>44105.75</v>
      </c>
      <c r="B31" s="59">
        <f>Parâmetros!G20*0.04*46.0055</f>
        <v>7.471293199999999</v>
      </c>
      <c r="C31" s="80">
        <f t="shared" si="0"/>
        <v>7.471293199999999</v>
      </c>
      <c r="D31" s="84">
        <f t="shared" si="1"/>
        <v>1.49425864</v>
      </c>
      <c r="E31" s="42" t="str">
        <f t="shared" si="12"/>
        <v>1</v>
      </c>
      <c r="F31" s="51">
        <f t="shared" si="2"/>
        <v>-146.71548913000001</v>
      </c>
      <c r="G31" s="42" t="str">
        <f t="shared" si="13"/>
        <v>0</v>
      </c>
      <c r="H31" s="51">
        <f t="shared" si="3"/>
        <v>-32.357744565000004</v>
      </c>
      <c r="I31" s="42" t="str">
        <f t="shared" si="14"/>
        <v>0</v>
      </c>
      <c r="J31" s="51">
        <f t="shared" si="4"/>
        <v>90.518805139259257</v>
      </c>
      <c r="K31" s="42" t="str">
        <f t="shared" si="15"/>
        <v>0</v>
      </c>
      <c r="L31" s="51">
        <f t="shared" si="5"/>
        <v>82.144019279999995</v>
      </c>
      <c r="M31" s="55" t="str">
        <f t="shared" si="16"/>
        <v>0</v>
      </c>
      <c r="N31" s="129">
        <f t="shared" si="6"/>
        <v>1.49425864</v>
      </c>
      <c r="O31" s="59">
        <v>260</v>
      </c>
      <c r="Q31" s="53" t="str">
        <f t="shared" si="17"/>
        <v>1</v>
      </c>
      <c r="R31" s="53">
        <f t="shared" si="7"/>
        <v>1</v>
      </c>
      <c r="S31" s="53" t="str">
        <f t="shared" si="18"/>
        <v>0</v>
      </c>
      <c r="T31" s="53">
        <f t="shared" si="8"/>
        <v>0</v>
      </c>
      <c r="U31" s="53" t="str">
        <f t="shared" si="19"/>
        <v>0</v>
      </c>
      <c r="V31" s="53">
        <f t="shared" si="9"/>
        <v>0</v>
      </c>
      <c r="W31" s="53" t="str">
        <f t="shared" si="20"/>
        <v>0</v>
      </c>
      <c r="X31" s="53">
        <f t="shared" si="10"/>
        <v>0</v>
      </c>
      <c r="Y31" s="53" t="str">
        <f t="shared" si="21"/>
        <v>0</v>
      </c>
      <c r="Z31" s="53">
        <f t="shared" si="11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85">
        <f>Parâmetros!A21</f>
        <v>44105.791666666664</v>
      </c>
      <c r="B32" s="59">
        <f>Parâmetros!G21*0.04*46.0055</f>
        <v>6.5143788000000002</v>
      </c>
      <c r="C32" s="80">
        <f t="shared" si="0"/>
        <v>6.5143788000000002</v>
      </c>
      <c r="D32" s="84">
        <f t="shared" si="1"/>
        <v>1.30287576</v>
      </c>
      <c r="E32" s="42" t="str">
        <f t="shared" si="12"/>
        <v>1</v>
      </c>
      <c r="F32" s="51">
        <f t="shared" si="2"/>
        <v>-147.64848067</v>
      </c>
      <c r="G32" s="42" t="str">
        <f t="shared" si="13"/>
        <v>0</v>
      </c>
      <c r="H32" s="51">
        <f t="shared" si="3"/>
        <v>-32.824240334999999</v>
      </c>
      <c r="I32" s="42" t="str">
        <f t="shared" si="14"/>
        <v>0</v>
      </c>
      <c r="J32" s="51">
        <f t="shared" si="4"/>
        <v>90.425476450864195</v>
      </c>
      <c r="K32" s="42" t="str">
        <f t="shared" si="15"/>
        <v>0</v>
      </c>
      <c r="L32" s="51">
        <f t="shared" si="5"/>
        <v>82.042698931764704</v>
      </c>
      <c r="M32" s="55" t="str">
        <f t="shared" si="16"/>
        <v>0</v>
      </c>
      <c r="N32" s="129">
        <f t="shared" si="6"/>
        <v>1.30287576</v>
      </c>
      <c r="O32" s="59">
        <v>260</v>
      </c>
      <c r="Q32" s="53" t="str">
        <f t="shared" si="17"/>
        <v>1</v>
      </c>
      <c r="R32" s="53">
        <f t="shared" si="7"/>
        <v>1</v>
      </c>
      <c r="S32" s="53" t="str">
        <f t="shared" si="18"/>
        <v>0</v>
      </c>
      <c r="T32" s="53">
        <f t="shared" si="8"/>
        <v>0</v>
      </c>
      <c r="U32" s="53" t="str">
        <f t="shared" si="19"/>
        <v>0</v>
      </c>
      <c r="V32" s="53">
        <f t="shared" si="9"/>
        <v>0</v>
      </c>
      <c r="W32" s="53" t="str">
        <f t="shared" si="20"/>
        <v>0</v>
      </c>
      <c r="X32" s="53">
        <f t="shared" si="10"/>
        <v>0</v>
      </c>
      <c r="Y32" s="53" t="str">
        <f t="shared" si="21"/>
        <v>0</v>
      </c>
      <c r="Z32" s="53">
        <f t="shared" si="11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85">
        <f>Parâmetros!A22</f>
        <v>44105.833333333336</v>
      </c>
      <c r="B33" s="59">
        <f>Parâmetros!G22*0.04*46.0055</f>
        <v>6.2383457999999994</v>
      </c>
      <c r="C33" s="80">
        <f t="shared" si="0"/>
        <v>6.2383457999999994</v>
      </c>
      <c r="D33" s="84">
        <f t="shared" si="1"/>
        <v>1.2476691599999998</v>
      </c>
      <c r="E33" s="42" t="str">
        <f t="shared" si="12"/>
        <v>1</v>
      </c>
      <c r="F33" s="51">
        <f t="shared" si="2"/>
        <v>-147.91761284500001</v>
      </c>
      <c r="G33" s="42" t="str">
        <f t="shared" si="13"/>
        <v>0</v>
      </c>
      <c r="H33" s="51">
        <f t="shared" si="3"/>
        <v>-32.958806422500004</v>
      </c>
      <c r="I33" s="42" t="str">
        <f t="shared" si="14"/>
        <v>0</v>
      </c>
      <c r="J33" s="51">
        <f t="shared" si="4"/>
        <v>90.398554713827167</v>
      </c>
      <c r="K33" s="42" t="str">
        <f t="shared" si="15"/>
        <v>0</v>
      </c>
      <c r="L33" s="51">
        <f t="shared" si="5"/>
        <v>82.013471908235289</v>
      </c>
      <c r="M33" s="55" t="str">
        <f t="shared" si="16"/>
        <v>0</v>
      </c>
      <c r="N33" s="129">
        <f t="shared" si="6"/>
        <v>1.2476691599999998</v>
      </c>
      <c r="O33" s="59">
        <v>260</v>
      </c>
      <c r="Q33" s="53" t="str">
        <f t="shared" si="17"/>
        <v>1</v>
      </c>
      <c r="R33" s="53">
        <f t="shared" si="7"/>
        <v>1</v>
      </c>
      <c r="S33" s="53" t="str">
        <f t="shared" si="18"/>
        <v>0</v>
      </c>
      <c r="T33" s="53">
        <f t="shared" si="8"/>
        <v>0</v>
      </c>
      <c r="U33" s="53" t="str">
        <f t="shared" si="19"/>
        <v>0</v>
      </c>
      <c r="V33" s="53">
        <f t="shared" si="9"/>
        <v>0</v>
      </c>
      <c r="W33" s="53" t="str">
        <f t="shared" si="20"/>
        <v>0</v>
      </c>
      <c r="X33" s="53">
        <f t="shared" si="10"/>
        <v>0</v>
      </c>
      <c r="Y33" s="53" t="str">
        <f t="shared" si="21"/>
        <v>0</v>
      </c>
      <c r="Z33" s="53">
        <f t="shared" si="11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85">
        <f>Parâmetros!A23</f>
        <v>44105.875</v>
      </c>
      <c r="B34" s="59">
        <f>Parâmetros!G23*0.04*46.0055</f>
        <v>4.4533323999999999</v>
      </c>
      <c r="C34" s="80">
        <f t="shared" si="0"/>
        <v>4.4533323999999999</v>
      </c>
      <c r="D34" s="84">
        <f t="shared" si="1"/>
        <v>0.89066647999999993</v>
      </c>
      <c r="E34" s="42" t="str">
        <f t="shared" si="12"/>
        <v>1</v>
      </c>
      <c r="F34" s="51">
        <f t="shared" si="2"/>
        <v>-149.65800091</v>
      </c>
      <c r="G34" s="42" t="str">
        <f t="shared" si="13"/>
        <v>0</v>
      </c>
      <c r="H34" s="51">
        <f t="shared" si="3"/>
        <v>-33.829000454999999</v>
      </c>
      <c r="I34" s="42" t="str">
        <f t="shared" si="14"/>
        <v>0</v>
      </c>
      <c r="J34" s="51">
        <f t="shared" si="4"/>
        <v>90.224460814320992</v>
      </c>
      <c r="K34" s="42" t="str">
        <f t="shared" si="15"/>
        <v>0</v>
      </c>
      <c r="L34" s="51">
        <f t="shared" si="5"/>
        <v>81.824470489411766</v>
      </c>
      <c r="M34" s="55" t="str">
        <f t="shared" si="16"/>
        <v>0</v>
      </c>
      <c r="N34" s="129">
        <f t="shared" si="6"/>
        <v>0.89066647999999993</v>
      </c>
      <c r="O34" s="59">
        <v>260</v>
      </c>
      <c r="Q34" s="53" t="str">
        <f t="shared" si="17"/>
        <v>1</v>
      </c>
      <c r="R34" s="53">
        <f t="shared" si="7"/>
        <v>1</v>
      </c>
      <c r="S34" s="53" t="str">
        <f t="shared" si="18"/>
        <v>0</v>
      </c>
      <c r="T34" s="53">
        <f t="shared" si="8"/>
        <v>0</v>
      </c>
      <c r="U34" s="53" t="str">
        <f t="shared" si="19"/>
        <v>0</v>
      </c>
      <c r="V34" s="53">
        <f t="shared" si="9"/>
        <v>0</v>
      </c>
      <c r="W34" s="53" t="str">
        <f t="shared" si="20"/>
        <v>0</v>
      </c>
      <c r="X34" s="53">
        <f t="shared" si="10"/>
        <v>0</v>
      </c>
      <c r="Y34" s="53" t="str">
        <f t="shared" si="21"/>
        <v>0</v>
      </c>
      <c r="Z34" s="53">
        <f t="shared" si="11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85">
        <f>Parâmetros!A24</f>
        <v>44105.916666666664</v>
      </c>
      <c r="B35" s="59">
        <f>Parâmetros!G24*0.04*46.0055</f>
        <v>3.0731674</v>
      </c>
      <c r="C35" s="80">
        <f t="shared" si="0"/>
        <v>3.0731674</v>
      </c>
      <c r="D35" s="84">
        <f t="shared" si="1"/>
        <v>0.61463347999999995</v>
      </c>
      <c r="E35" s="42" t="str">
        <f t="shared" si="12"/>
        <v>1</v>
      </c>
      <c r="F35" s="51">
        <f t="shared" si="2"/>
        <v>-151.00366178500002</v>
      </c>
      <c r="G35" s="42" t="str">
        <f t="shared" si="13"/>
        <v>0</v>
      </c>
      <c r="H35" s="51">
        <f t="shared" si="3"/>
        <v>-34.50183089250001</v>
      </c>
      <c r="I35" s="42" t="str">
        <f t="shared" si="14"/>
        <v>0</v>
      </c>
      <c r="J35" s="51">
        <f t="shared" si="4"/>
        <v>90.089852129135807</v>
      </c>
      <c r="K35" s="42" t="str">
        <f t="shared" si="15"/>
        <v>0</v>
      </c>
      <c r="L35" s="51">
        <f t="shared" si="5"/>
        <v>81.678335371764717</v>
      </c>
      <c r="M35" s="55" t="str">
        <f t="shared" si="16"/>
        <v>0</v>
      </c>
      <c r="N35" s="129">
        <f t="shared" si="6"/>
        <v>0.61463347999999995</v>
      </c>
      <c r="O35" s="59">
        <v>260</v>
      </c>
      <c r="Q35" s="53" t="str">
        <f t="shared" si="17"/>
        <v>1</v>
      </c>
      <c r="R35" s="53">
        <f t="shared" si="7"/>
        <v>1</v>
      </c>
      <c r="S35" s="53" t="str">
        <f t="shared" si="18"/>
        <v>0</v>
      </c>
      <c r="T35" s="53">
        <f t="shared" si="8"/>
        <v>0</v>
      </c>
      <c r="U35" s="53" t="str">
        <f t="shared" si="19"/>
        <v>0</v>
      </c>
      <c r="V35" s="53">
        <f t="shared" si="9"/>
        <v>0</v>
      </c>
      <c r="W35" s="53" t="str">
        <f t="shared" si="20"/>
        <v>0</v>
      </c>
      <c r="X35" s="53">
        <f t="shared" si="10"/>
        <v>0</v>
      </c>
      <c r="Y35" s="53" t="str">
        <f t="shared" si="21"/>
        <v>0</v>
      </c>
      <c r="Z35" s="53">
        <f t="shared" si="11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85">
        <f>Parâmetros!A25</f>
        <v>44105.958333333336</v>
      </c>
      <c r="B36" s="59">
        <f>Parâmetros!G25*0.04*46.0055</f>
        <v>2.2266661999999999</v>
      </c>
      <c r="C36" s="80">
        <f t="shared" si="0"/>
        <v>2.2266661999999999</v>
      </c>
      <c r="D36" s="84">
        <f t="shared" si="1"/>
        <v>0.44533323999999996</v>
      </c>
      <c r="E36" s="42" t="str">
        <f t="shared" si="12"/>
        <v>1</v>
      </c>
      <c r="F36" s="51">
        <f t="shared" si="2"/>
        <v>-151.82900045499997</v>
      </c>
      <c r="G36" s="42" t="str">
        <f t="shared" si="13"/>
        <v>0</v>
      </c>
      <c r="H36" s="51">
        <f t="shared" si="3"/>
        <v>-34.914500227499985</v>
      </c>
      <c r="I36" s="42" t="str">
        <f t="shared" si="14"/>
        <v>0</v>
      </c>
      <c r="J36" s="51">
        <f t="shared" si="4"/>
        <v>90.007292135555559</v>
      </c>
      <c r="K36" s="42" t="str">
        <f t="shared" si="15"/>
        <v>0</v>
      </c>
      <c r="L36" s="51">
        <f t="shared" si="5"/>
        <v>81.588705832941173</v>
      </c>
      <c r="M36" s="55" t="str">
        <f t="shared" si="16"/>
        <v>0</v>
      </c>
      <c r="N36" s="129">
        <f t="shared" si="6"/>
        <v>0.44533323999999996</v>
      </c>
      <c r="O36" s="59">
        <v>260</v>
      </c>
      <c r="Q36" s="53" t="str">
        <f t="shared" si="17"/>
        <v>1</v>
      </c>
      <c r="R36" s="53">
        <f t="shared" si="7"/>
        <v>1</v>
      </c>
      <c r="S36" s="53" t="str">
        <f t="shared" si="18"/>
        <v>0</v>
      </c>
      <c r="T36" s="53">
        <f t="shared" si="8"/>
        <v>0</v>
      </c>
      <c r="U36" s="53" t="str">
        <f t="shared" si="19"/>
        <v>0</v>
      </c>
      <c r="V36" s="53">
        <f t="shared" si="9"/>
        <v>0</v>
      </c>
      <c r="W36" s="53" t="str">
        <f t="shared" si="20"/>
        <v>0</v>
      </c>
      <c r="X36" s="53">
        <f t="shared" si="10"/>
        <v>0</v>
      </c>
      <c r="Y36" s="53" t="str">
        <f t="shared" si="21"/>
        <v>0</v>
      </c>
      <c r="Z36" s="53">
        <f t="shared" si="11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85">
        <f>Parâmetros!A26</f>
        <v>44105</v>
      </c>
      <c r="B37" s="59">
        <f>Parâmetros!G26*0.04*46.0055</f>
        <v>1.6193936</v>
      </c>
      <c r="C37" s="80">
        <f t="shared" si="0"/>
        <v>1.6193936</v>
      </c>
      <c r="D37" s="84">
        <f t="shared" si="1"/>
        <v>0.32387871999999995</v>
      </c>
      <c r="E37" s="42" t="str">
        <f t="shared" si="12"/>
        <v>1</v>
      </c>
      <c r="F37" s="51">
        <f t="shared" si="2"/>
        <v>-152.42109124000001</v>
      </c>
      <c r="G37" s="42" t="str">
        <f t="shared" si="13"/>
        <v>0</v>
      </c>
      <c r="H37" s="51">
        <f t="shared" si="3"/>
        <v>-35.210545620000005</v>
      </c>
      <c r="I37" s="42" t="str">
        <f t="shared" si="14"/>
        <v>0</v>
      </c>
      <c r="J37" s="51">
        <f t="shared" si="4"/>
        <v>89.948064314074074</v>
      </c>
      <c r="K37" s="42" t="str">
        <f t="shared" si="15"/>
        <v>0</v>
      </c>
      <c r="L37" s="51">
        <f t="shared" si="5"/>
        <v>81.524406381176462</v>
      </c>
      <c r="M37" s="55" t="str">
        <f t="shared" si="16"/>
        <v>0</v>
      </c>
      <c r="N37" s="129">
        <f t="shared" si="6"/>
        <v>0.32387871999999995</v>
      </c>
      <c r="O37" s="59">
        <v>260</v>
      </c>
      <c r="Q37" s="53" t="str">
        <f t="shared" si="17"/>
        <v>1</v>
      </c>
      <c r="R37" s="53">
        <f t="shared" si="7"/>
        <v>1</v>
      </c>
      <c r="S37" s="53" t="str">
        <f t="shared" si="18"/>
        <v>0</v>
      </c>
      <c r="T37" s="53">
        <f t="shared" si="8"/>
        <v>0</v>
      </c>
      <c r="U37" s="53" t="str">
        <f t="shared" si="19"/>
        <v>0</v>
      </c>
      <c r="V37" s="53">
        <f t="shared" si="9"/>
        <v>0</v>
      </c>
      <c r="W37" s="53" t="str">
        <f t="shared" si="20"/>
        <v>0</v>
      </c>
      <c r="X37" s="53">
        <f t="shared" si="10"/>
        <v>0</v>
      </c>
      <c r="Y37" s="53" t="str">
        <f t="shared" si="21"/>
        <v>0</v>
      </c>
      <c r="Z37" s="53">
        <f t="shared" si="11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85">
        <f>Parâmetros!A27</f>
        <v>44106.041666666664</v>
      </c>
      <c r="B38" s="59">
        <f>Parâmetros!G27*0.04*46.0055</f>
        <v>1.0857298</v>
      </c>
      <c r="C38" s="80">
        <f t="shared" si="0"/>
        <v>1.0857298</v>
      </c>
      <c r="D38" s="84">
        <f t="shared" si="1"/>
        <v>0.21714596</v>
      </c>
      <c r="E38" s="42" t="str">
        <f t="shared" si="12"/>
        <v>1</v>
      </c>
      <c r="F38" s="51">
        <f t="shared" si="2"/>
        <v>-152.94141344500002</v>
      </c>
      <c r="G38" s="42" t="str">
        <f t="shared" si="13"/>
        <v>0</v>
      </c>
      <c r="H38" s="51">
        <f t="shared" si="3"/>
        <v>-35.470706722500012</v>
      </c>
      <c r="I38" s="42" t="str">
        <f t="shared" si="14"/>
        <v>0</v>
      </c>
      <c r="J38" s="51">
        <f t="shared" si="4"/>
        <v>89.896015622469136</v>
      </c>
      <c r="K38" s="42" t="str">
        <f t="shared" si="15"/>
        <v>0</v>
      </c>
      <c r="L38" s="51">
        <f t="shared" si="5"/>
        <v>81.467900802352958</v>
      </c>
      <c r="M38" s="55" t="str">
        <f t="shared" si="16"/>
        <v>0</v>
      </c>
      <c r="N38" s="129">
        <f t="shared" si="6"/>
        <v>0.21714596</v>
      </c>
      <c r="O38" s="59">
        <v>260</v>
      </c>
      <c r="Q38" s="53" t="str">
        <f t="shared" si="17"/>
        <v>1</v>
      </c>
      <c r="R38" s="53">
        <f t="shared" si="7"/>
        <v>1</v>
      </c>
      <c r="S38" s="53" t="str">
        <f t="shared" si="18"/>
        <v>0</v>
      </c>
      <c r="T38" s="53">
        <f t="shared" si="8"/>
        <v>0</v>
      </c>
      <c r="U38" s="53" t="str">
        <f t="shared" si="19"/>
        <v>0</v>
      </c>
      <c r="V38" s="53">
        <f t="shared" si="9"/>
        <v>0</v>
      </c>
      <c r="W38" s="53" t="str">
        <f t="shared" si="20"/>
        <v>0</v>
      </c>
      <c r="X38" s="53">
        <f t="shared" si="10"/>
        <v>0</v>
      </c>
      <c r="Y38" s="53" t="str">
        <f t="shared" si="21"/>
        <v>0</v>
      </c>
      <c r="Z38" s="53">
        <f t="shared" si="11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85">
        <f>Parâmetros!A28</f>
        <v>44106.083333333336</v>
      </c>
      <c r="B39" s="59">
        <f>Parâmetros!G28*0.04*46.0055</f>
        <v>0.66247919999999993</v>
      </c>
      <c r="C39" s="80">
        <f t="shared" si="0"/>
        <v>0.66247919999999993</v>
      </c>
      <c r="D39" s="84">
        <f t="shared" si="1"/>
        <v>0.13249583999999998</v>
      </c>
      <c r="E39" s="42" t="str">
        <f t="shared" si="12"/>
        <v>1</v>
      </c>
      <c r="F39" s="51">
        <f t="shared" si="2"/>
        <v>-153.35408277999997</v>
      </c>
      <c r="G39" s="42" t="str">
        <f t="shared" si="13"/>
        <v>0</v>
      </c>
      <c r="H39" s="51">
        <f t="shared" si="3"/>
        <v>-35.677041389999985</v>
      </c>
      <c r="I39" s="42" t="str">
        <f t="shared" si="14"/>
        <v>0</v>
      </c>
      <c r="J39" s="51">
        <f t="shared" si="4"/>
        <v>89.854735625679012</v>
      </c>
      <c r="K39" s="42" t="str">
        <f t="shared" si="15"/>
        <v>0</v>
      </c>
      <c r="L39" s="51">
        <f t="shared" si="5"/>
        <v>81.423086032941185</v>
      </c>
      <c r="M39" s="55" t="str">
        <f t="shared" si="16"/>
        <v>0</v>
      </c>
      <c r="N39" s="129">
        <f t="shared" si="6"/>
        <v>0.13249583999999998</v>
      </c>
      <c r="O39" s="59">
        <v>260</v>
      </c>
      <c r="Q39" s="53" t="str">
        <f t="shared" si="17"/>
        <v>1</v>
      </c>
      <c r="R39" s="53">
        <f t="shared" si="7"/>
        <v>1</v>
      </c>
      <c r="S39" s="53" t="str">
        <f t="shared" si="18"/>
        <v>0</v>
      </c>
      <c r="T39" s="53">
        <f t="shared" si="8"/>
        <v>0</v>
      </c>
      <c r="U39" s="53" t="str">
        <f t="shared" si="19"/>
        <v>0</v>
      </c>
      <c r="V39" s="53">
        <f t="shared" si="9"/>
        <v>0</v>
      </c>
      <c r="W39" s="53" t="str">
        <f t="shared" si="20"/>
        <v>0</v>
      </c>
      <c r="X39" s="53">
        <f t="shared" si="10"/>
        <v>0</v>
      </c>
      <c r="Y39" s="53" t="str">
        <f t="shared" si="21"/>
        <v>0</v>
      </c>
      <c r="Z39" s="53">
        <f t="shared" si="11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85">
        <f>Parâmetros!A29</f>
        <v>44106.125</v>
      </c>
      <c r="B40" s="59">
        <f>Parâmetros!G29*0.04*46.0055</f>
        <v>0.60727260000000005</v>
      </c>
      <c r="C40" s="80">
        <f t="shared" si="0"/>
        <v>0.60727260000000005</v>
      </c>
      <c r="D40" s="84">
        <f t="shared" si="1"/>
        <v>0.12145452000000001</v>
      </c>
      <c r="E40" s="42" t="str">
        <f t="shared" si="12"/>
        <v>1</v>
      </c>
      <c r="F40" s="51">
        <f t="shared" si="2"/>
        <v>-153.40790921499999</v>
      </c>
      <c r="G40" s="42" t="str">
        <f t="shared" si="13"/>
        <v>0</v>
      </c>
      <c r="H40" s="51">
        <f t="shared" si="3"/>
        <v>-35.703954607499995</v>
      </c>
      <c r="I40" s="42" t="str">
        <f t="shared" si="14"/>
        <v>0</v>
      </c>
      <c r="J40" s="51">
        <f t="shared" si="4"/>
        <v>89.849351278271598</v>
      </c>
      <c r="K40" s="42" t="str">
        <f t="shared" si="15"/>
        <v>0</v>
      </c>
      <c r="L40" s="51">
        <f t="shared" si="5"/>
        <v>81.417240628235291</v>
      </c>
      <c r="M40" s="55" t="str">
        <f t="shared" si="16"/>
        <v>0</v>
      </c>
      <c r="N40" s="129">
        <f t="shared" si="6"/>
        <v>0.12145452000000001</v>
      </c>
      <c r="O40" s="59">
        <v>260</v>
      </c>
      <c r="Q40" s="53" t="str">
        <f t="shared" si="17"/>
        <v>1</v>
      </c>
      <c r="R40" s="53">
        <f t="shared" si="7"/>
        <v>1</v>
      </c>
      <c r="S40" s="53" t="str">
        <f t="shared" si="18"/>
        <v>0</v>
      </c>
      <c r="T40" s="53">
        <f t="shared" si="8"/>
        <v>0</v>
      </c>
      <c r="U40" s="53" t="str">
        <f t="shared" si="19"/>
        <v>0</v>
      </c>
      <c r="V40" s="53">
        <f t="shared" si="9"/>
        <v>0</v>
      </c>
      <c r="W40" s="53" t="str">
        <f t="shared" si="20"/>
        <v>0</v>
      </c>
      <c r="X40" s="53">
        <f t="shared" si="10"/>
        <v>0</v>
      </c>
      <c r="Y40" s="53" t="str">
        <f t="shared" si="21"/>
        <v>0</v>
      </c>
      <c r="Z40" s="53">
        <f t="shared" si="11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>
      <c r="A41" s="85">
        <f>Parâmetros!A30</f>
        <v>44106.166666666664</v>
      </c>
      <c r="B41" s="59">
        <f>Parâmetros!G30*0.04*46.0055</f>
        <v>0.97531659999999998</v>
      </c>
      <c r="C41" s="80">
        <f t="shared" si="0"/>
        <v>0.97531659999999998</v>
      </c>
      <c r="D41" s="84">
        <f t="shared" si="1"/>
        <v>0.19506332000000001</v>
      </c>
      <c r="E41" s="42" t="str">
        <f t="shared" si="12"/>
        <v>1</v>
      </c>
      <c r="F41" s="51">
        <f t="shared" si="2"/>
        <v>-153.04906631499998</v>
      </c>
      <c r="G41" s="42" t="str">
        <f t="shared" si="13"/>
        <v>0</v>
      </c>
      <c r="H41" s="51">
        <f t="shared" si="3"/>
        <v>-35.524533157499988</v>
      </c>
      <c r="I41" s="42" t="str">
        <f t="shared" si="14"/>
        <v>0</v>
      </c>
      <c r="J41" s="51">
        <f t="shared" si="4"/>
        <v>89.885246927654322</v>
      </c>
      <c r="K41" s="42" t="str">
        <f t="shared" si="15"/>
        <v>0</v>
      </c>
      <c r="L41" s="51">
        <f t="shared" si="5"/>
        <v>81.456209992941183</v>
      </c>
      <c r="M41" s="55" t="str">
        <f t="shared" si="16"/>
        <v>0</v>
      </c>
      <c r="N41" s="129">
        <f t="shared" si="6"/>
        <v>0.19506332000000001</v>
      </c>
      <c r="O41" s="59">
        <v>260</v>
      </c>
      <c r="Q41" s="53" t="str">
        <f t="shared" si="17"/>
        <v>1</v>
      </c>
      <c r="R41" s="53">
        <f t="shared" si="7"/>
        <v>1</v>
      </c>
      <c r="S41" s="53" t="str">
        <f t="shared" si="18"/>
        <v>0</v>
      </c>
      <c r="T41" s="53">
        <f t="shared" si="8"/>
        <v>0</v>
      </c>
      <c r="U41" s="53" t="str">
        <f t="shared" si="19"/>
        <v>0</v>
      </c>
      <c r="V41" s="53">
        <f t="shared" si="9"/>
        <v>0</v>
      </c>
      <c r="W41" s="53" t="str">
        <f t="shared" si="20"/>
        <v>0</v>
      </c>
      <c r="X41" s="53">
        <f t="shared" si="10"/>
        <v>0</v>
      </c>
      <c r="Y41" s="53" t="str">
        <f t="shared" si="21"/>
        <v>0</v>
      </c>
      <c r="Z41" s="53">
        <f t="shared" si="11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>
      <c r="A42" s="85">
        <f>Parâmetros!A31</f>
        <v>44106.208333333336</v>
      </c>
      <c r="B42" s="59">
        <f>Parâmetros!G31*0.04*46.0055</f>
        <v>2.9995585999999994</v>
      </c>
      <c r="C42" s="80">
        <f t="shared" si="0"/>
        <v>2.9995585999999994</v>
      </c>
      <c r="D42" s="84">
        <f t="shared" si="1"/>
        <v>0.59991171999999993</v>
      </c>
      <c r="E42" s="42" t="str">
        <f t="shared" si="12"/>
        <v>1</v>
      </c>
      <c r="F42" s="51">
        <f t="shared" si="2"/>
        <v>-151.07543036499999</v>
      </c>
      <c r="G42" s="42" t="str">
        <f t="shared" si="13"/>
        <v>0</v>
      </c>
      <c r="H42" s="51">
        <f t="shared" si="3"/>
        <v>-34.537715182499994</v>
      </c>
      <c r="I42" s="42" t="str">
        <f t="shared" si="14"/>
        <v>0</v>
      </c>
      <c r="J42" s="51">
        <f t="shared" si="4"/>
        <v>90.082672999259259</v>
      </c>
      <c r="K42" s="42" t="str">
        <f t="shared" si="15"/>
        <v>0</v>
      </c>
      <c r="L42" s="51">
        <f t="shared" si="5"/>
        <v>81.670541498823525</v>
      </c>
      <c r="M42" s="55" t="str">
        <f t="shared" si="16"/>
        <v>0</v>
      </c>
      <c r="N42" s="129">
        <f t="shared" si="6"/>
        <v>0.59991171999999993</v>
      </c>
      <c r="O42" s="59">
        <v>260</v>
      </c>
      <c r="Q42" s="53" t="str">
        <f t="shared" si="17"/>
        <v>1</v>
      </c>
      <c r="R42" s="53">
        <f t="shared" si="7"/>
        <v>1</v>
      </c>
      <c r="S42" s="53" t="str">
        <f t="shared" si="18"/>
        <v>0</v>
      </c>
      <c r="T42" s="53">
        <f t="shared" si="8"/>
        <v>0</v>
      </c>
      <c r="U42" s="53" t="str">
        <f t="shared" si="19"/>
        <v>0</v>
      </c>
      <c r="V42" s="53">
        <f t="shared" si="9"/>
        <v>0</v>
      </c>
      <c r="W42" s="53" t="str">
        <f t="shared" si="20"/>
        <v>0</v>
      </c>
      <c r="X42" s="53">
        <f t="shared" si="10"/>
        <v>0</v>
      </c>
      <c r="Y42" s="53" t="str">
        <f t="shared" si="21"/>
        <v>0</v>
      </c>
      <c r="Z42" s="53">
        <f t="shared" si="11"/>
        <v>0</v>
      </c>
      <c r="AA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>
      <c r="A43" s="85">
        <f>Parâmetros!A32</f>
        <v>44106.25</v>
      </c>
      <c r="B43" s="59">
        <f>Parâmetros!G32*0.04*46.0055</f>
        <v>9.9555901999999996</v>
      </c>
      <c r="C43" s="80">
        <f t="shared" si="0"/>
        <v>9.9555901999999996</v>
      </c>
      <c r="D43" s="84">
        <f t="shared" si="1"/>
        <v>1.9911180399999999</v>
      </c>
      <c r="E43" s="42" t="str">
        <f t="shared" si="12"/>
        <v>1</v>
      </c>
      <c r="F43" s="51">
        <f t="shared" si="2"/>
        <v>-144.293299555</v>
      </c>
      <c r="G43" s="42" t="str">
        <f t="shared" si="13"/>
        <v>0</v>
      </c>
      <c r="H43" s="51">
        <f t="shared" si="3"/>
        <v>-31.146649777500002</v>
      </c>
      <c r="I43" s="42" t="str">
        <f t="shared" si="14"/>
        <v>0</v>
      </c>
      <c r="J43" s="51">
        <f t="shared" si="4"/>
        <v>90.761100772592599</v>
      </c>
      <c r="K43" s="42" t="str">
        <f t="shared" si="15"/>
        <v>0</v>
      </c>
      <c r="L43" s="51">
        <f t="shared" si="5"/>
        <v>82.407062491764691</v>
      </c>
      <c r="M43" s="55" t="str">
        <f t="shared" si="16"/>
        <v>0</v>
      </c>
      <c r="N43" s="129">
        <f t="shared" si="6"/>
        <v>1.9911180399999999</v>
      </c>
      <c r="O43" s="59">
        <v>260</v>
      </c>
      <c r="Q43" s="53" t="str">
        <f t="shared" si="17"/>
        <v>1</v>
      </c>
      <c r="R43" s="53">
        <f t="shared" si="7"/>
        <v>1</v>
      </c>
      <c r="S43" s="53" t="str">
        <f t="shared" si="18"/>
        <v>0</v>
      </c>
      <c r="T43" s="53">
        <f t="shared" si="8"/>
        <v>0</v>
      </c>
      <c r="U43" s="53" t="str">
        <f t="shared" si="19"/>
        <v>0</v>
      </c>
      <c r="V43" s="53">
        <f t="shared" si="9"/>
        <v>0</v>
      </c>
      <c r="W43" s="53" t="str">
        <f t="shared" si="20"/>
        <v>0</v>
      </c>
      <c r="X43" s="53">
        <f t="shared" si="10"/>
        <v>0</v>
      </c>
      <c r="Y43" s="53" t="str">
        <f t="shared" si="21"/>
        <v>0</v>
      </c>
      <c r="Z43" s="53">
        <f t="shared" si="11"/>
        <v>0</v>
      </c>
      <c r="AA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85">
        <f>Parâmetros!A33</f>
        <v>44106.291666666664</v>
      </c>
      <c r="B44" s="59">
        <f>Parâmetros!G33*0.04*46.0055</f>
        <v>11.666994799999999</v>
      </c>
      <c r="C44" s="80">
        <f t="shared" si="0"/>
        <v>11.666994799999999</v>
      </c>
      <c r="D44" s="84">
        <f t="shared" si="1"/>
        <v>2.3333989599999998</v>
      </c>
      <c r="E44" s="42" t="str">
        <f t="shared" si="12"/>
        <v>1</v>
      </c>
      <c r="F44" s="51">
        <f t="shared" si="2"/>
        <v>-142.62468007000001</v>
      </c>
      <c r="G44" s="42" t="str">
        <f t="shared" si="13"/>
        <v>0</v>
      </c>
      <c r="H44" s="51">
        <f t="shared" si="3"/>
        <v>-30.312340035000005</v>
      </c>
      <c r="I44" s="42" t="str">
        <f t="shared" si="14"/>
        <v>0</v>
      </c>
      <c r="J44" s="51">
        <f t="shared" si="4"/>
        <v>90.928015542222226</v>
      </c>
      <c r="K44" s="42" t="str">
        <f t="shared" si="15"/>
        <v>0</v>
      </c>
      <c r="L44" s="51">
        <f t="shared" si="5"/>
        <v>82.588270037647078</v>
      </c>
      <c r="M44" s="55" t="str">
        <f t="shared" si="16"/>
        <v>0</v>
      </c>
      <c r="N44" s="129">
        <f t="shared" si="6"/>
        <v>2.3333989599999998</v>
      </c>
      <c r="O44" s="59">
        <v>260</v>
      </c>
      <c r="Q44" s="53" t="str">
        <f t="shared" si="17"/>
        <v>1</v>
      </c>
      <c r="R44" s="53">
        <f t="shared" si="7"/>
        <v>1</v>
      </c>
      <c r="S44" s="53" t="str">
        <f t="shared" si="18"/>
        <v>0</v>
      </c>
      <c r="T44" s="53">
        <f t="shared" si="8"/>
        <v>0</v>
      </c>
      <c r="U44" s="53" t="str">
        <f t="shared" si="19"/>
        <v>0</v>
      </c>
      <c r="V44" s="53">
        <f t="shared" si="9"/>
        <v>0</v>
      </c>
      <c r="W44" s="53" t="str">
        <f t="shared" si="20"/>
        <v>0</v>
      </c>
      <c r="X44" s="53">
        <f t="shared" si="10"/>
        <v>0</v>
      </c>
      <c r="Y44" s="53" t="str">
        <f t="shared" si="21"/>
        <v>0</v>
      </c>
      <c r="Z44" s="53">
        <f t="shared" si="11"/>
        <v>0</v>
      </c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85">
        <f>Parâmetros!A34</f>
        <v>44106.333333333336</v>
      </c>
      <c r="B45" s="59">
        <f>Parâmetros!G34*0.04*46.0055</f>
        <v>8.0233592000000016</v>
      </c>
      <c r="C45" s="80">
        <f t="shared" si="0"/>
        <v>8.0233592000000016</v>
      </c>
      <c r="D45" s="84">
        <f t="shared" si="1"/>
        <v>1.6046718400000004</v>
      </c>
      <c r="E45" s="42" t="str">
        <f t="shared" si="12"/>
        <v>1</v>
      </c>
      <c r="F45" s="51">
        <f t="shared" si="2"/>
        <v>-146.17722477999999</v>
      </c>
      <c r="G45" s="42" t="str">
        <f t="shared" si="13"/>
        <v>0</v>
      </c>
      <c r="H45" s="51">
        <f t="shared" si="3"/>
        <v>-32.088612389999994</v>
      </c>
      <c r="I45" s="42" t="str">
        <f t="shared" si="14"/>
        <v>0</v>
      </c>
      <c r="J45" s="51">
        <f t="shared" si="4"/>
        <v>90.572648613333342</v>
      </c>
      <c r="K45" s="42" t="str">
        <f t="shared" si="15"/>
        <v>0</v>
      </c>
      <c r="L45" s="51">
        <f t="shared" si="5"/>
        <v>82.202473327058811</v>
      </c>
      <c r="M45" s="55" t="str">
        <f t="shared" si="16"/>
        <v>0</v>
      </c>
      <c r="N45" s="129">
        <f t="shared" si="6"/>
        <v>1.6046718400000004</v>
      </c>
      <c r="O45" s="59">
        <v>260</v>
      </c>
      <c r="Q45" s="53" t="str">
        <f t="shared" si="17"/>
        <v>1</v>
      </c>
      <c r="R45" s="53">
        <f t="shared" si="7"/>
        <v>1</v>
      </c>
      <c r="S45" s="53" t="str">
        <f t="shared" si="18"/>
        <v>0</v>
      </c>
      <c r="T45" s="53">
        <f t="shared" si="8"/>
        <v>0</v>
      </c>
      <c r="U45" s="53" t="str">
        <f t="shared" si="19"/>
        <v>0</v>
      </c>
      <c r="V45" s="53">
        <f t="shared" si="9"/>
        <v>0</v>
      </c>
      <c r="W45" s="53" t="str">
        <f t="shared" si="20"/>
        <v>0</v>
      </c>
      <c r="X45" s="53">
        <f t="shared" si="10"/>
        <v>0</v>
      </c>
      <c r="Y45" s="53" t="str">
        <f t="shared" si="21"/>
        <v>0</v>
      </c>
      <c r="Z45" s="53">
        <f t="shared" si="11"/>
        <v>0</v>
      </c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85">
        <f>Parâmetros!A35</f>
        <v>44106.375</v>
      </c>
      <c r="B46" s="59">
        <f>Parâmetros!G35*0.04*46.0055</f>
        <v>7.6737174000000001</v>
      </c>
      <c r="C46" s="80">
        <f t="shared" si="0"/>
        <v>7.6737174000000001</v>
      </c>
      <c r="D46" s="84">
        <f t="shared" si="1"/>
        <v>1.5347434800000002</v>
      </c>
      <c r="E46" s="42" t="str">
        <f t="shared" si="12"/>
        <v>1</v>
      </c>
      <c r="F46" s="51">
        <f t="shared" si="2"/>
        <v>-146.51812553500002</v>
      </c>
      <c r="G46" s="42" t="str">
        <f t="shared" si="13"/>
        <v>0</v>
      </c>
      <c r="H46" s="51">
        <f t="shared" si="3"/>
        <v>-32.259062767500012</v>
      </c>
      <c r="I46" s="42" t="str">
        <f t="shared" si="14"/>
        <v>0</v>
      </c>
      <c r="J46" s="51">
        <f t="shared" si="4"/>
        <v>90.538547746419752</v>
      </c>
      <c r="K46" s="42" t="str">
        <f t="shared" si="15"/>
        <v>0</v>
      </c>
      <c r="L46" s="51">
        <f t="shared" si="5"/>
        <v>82.165452430588232</v>
      </c>
      <c r="M46" s="55" t="str">
        <f t="shared" si="16"/>
        <v>0</v>
      </c>
      <c r="N46" s="129">
        <f t="shared" si="6"/>
        <v>1.5347434800000002</v>
      </c>
      <c r="O46" s="59">
        <v>260</v>
      </c>
      <c r="Q46" s="53" t="str">
        <f t="shared" si="17"/>
        <v>1</v>
      </c>
      <c r="R46" s="53">
        <f t="shared" si="7"/>
        <v>1</v>
      </c>
      <c r="S46" s="53" t="str">
        <f t="shared" si="18"/>
        <v>0</v>
      </c>
      <c r="T46" s="53">
        <f t="shared" si="8"/>
        <v>0</v>
      </c>
      <c r="U46" s="53" t="str">
        <f t="shared" si="19"/>
        <v>0</v>
      </c>
      <c r="V46" s="53">
        <f t="shared" si="9"/>
        <v>0</v>
      </c>
      <c r="W46" s="53" t="str">
        <f t="shared" si="20"/>
        <v>0</v>
      </c>
      <c r="X46" s="53">
        <f t="shared" si="10"/>
        <v>0</v>
      </c>
      <c r="Y46" s="53" t="str">
        <f t="shared" si="21"/>
        <v>0</v>
      </c>
      <c r="Z46" s="53">
        <f t="shared" si="11"/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85">
        <f>Parâmetros!A36</f>
        <v>44106.416666666664</v>
      </c>
      <c r="B47" s="59">
        <f>Parâmetros!G36*0.04*46.0055</f>
        <v>6.256748</v>
      </c>
      <c r="C47" s="80">
        <f t="shared" si="0"/>
        <v>6.256748</v>
      </c>
      <c r="D47" s="84">
        <f t="shared" si="1"/>
        <v>1.2513496</v>
      </c>
      <c r="E47" s="42" t="str">
        <f t="shared" si="12"/>
        <v>1</v>
      </c>
      <c r="F47" s="51">
        <f t="shared" si="2"/>
        <v>-147.8996707</v>
      </c>
      <c r="G47" s="42" t="str">
        <f t="shared" si="13"/>
        <v>0</v>
      </c>
      <c r="H47" s="51">
        <f t="shared" si="3"/>
        <v>-32.949835350000001</v>
      </c>
      <c r="I47" s="42" t="str">
        <f t="shared" si="14"/>
        <v>0</v>
      </c>
      <c r="J47" s="51">
        <f t="shared" si="4"/>
        <v>90.4003494962963</v>
      </c>
      <c r="K47" s="42" t="str">
        <f t="shared" si="15"/>
        <v>0</v>
      </c>
      <c r="L47" s="51">
        <f t="shared" si="5"/>
        <v>82.015420376470601</v>
      </c>
      <c r="M47" s="55" t="str">
        <f t="shared" si="16"/>
        <v>0</v>
      </c>
      <c r="N47" s="129">
        <f t="shared" si="6"/>
        <v>1.2513496</v>
      </c>
      <c r="O47" s="59">
        <v>260</v>
      </c>
      <c r="Q47" s="53" t="str">
        <f t="shared" si="17"/>
        <v>1</v>
      </c>
      <c r="R47" s="53">
        <f t="shared" si="7"/>
        <v>1</v>
      </c>
      <c r="S47" s="53" t="str">
        <f t="shared" si="18"/>
        <v>0</v>
      </c>
      <c r="T47" s="53">
        <f t="shared" si="8"/>
        <v>0</v>
      </c>
      <c r="U47" s="53" t="str">
        <f t="shared" si="19"/>
        <v>0</v>
      </c>
      <c r="V47" s="53">
        <f t="shared" si="9"/>
        <v>0</v>
      </c>
      <c r="W47" s="53" t="str">
        <f t="shared" si="20"/>
        <v>0</v>
      </c>
      <c r="X47" s="53">
        <f t="shared" si="10"/>
        <v>0</v>
      </c>
      <c r="Y47" s="53" t="str">
        <f t="shared" si="21"/>
        <v>0</v>
      </c>
      <c r="Z47" s="53">
        <f t="shared" si="11"/>
        <v>0</v>
      </c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85">
        <f>Parâmetros!A37</f>
        <v>44106.458333333336</v>
      </c>
      <c r="B48" s="59">
        <f>Parâmetros!G37*0.04*46.0055</f>
        <v>4.0648950819600005</v>
      </c>
      <c r="C48" s="80">
        <f t="shared" si="0"/>
        <v>4.0648950819600005</v>
      </c>
      <c r="D48" s="84">
        <f t="shared" si="1"/>
        <v>0.8129790163920001</v>
      </c>
      <c r="E48" s="42" t="str">
        <f t="shared" si="12"/>
        <v>1</v>
      </c>
      <c r="F48" s="51">
        <f t="shared" si="2"/>
        <v>-150.03672729508901</v>
      </c>
      <c r="G48" s="42" t="str">
        <f t="shared" si="13"/>
        <v>0</v>
      </c>
      <c r="H48" s="51">
        <f t="shared" si="3"/>
        <v>-34.018363647544504</v>
      </c>
      <c r="I48" s="42" t="str">
        <f t="shared" si="14"/>
        <v>0</v>
      </c>
      <c r="J48" s="51">
        <f t="shared" si="4"/>
        <v>90.186576187005983</v>
      </c>
      <c r="K48" s="42" t="str">
        <f t="shared" si="15"/>
        <v>0</v>
      </c>
      <c r="L48" s="51">
        <f t="shared" si="5"/>
        <v>81.78334183220754</v>
      </c>
      <c r="M48" s="55" t="str">
        <f t="shared" si="16"/>
        <v>0</v>
      </c>
      <c r="N48" s="129">
        <f t="shared" si="6"/>
        <v>0.8129790163920001</v>
      </c>
      <c r="O48" s="59">
        <v>260</v>
      </c>
      <c r="Q48" s="53" t="str">
        <f t="shared" si="17"/>
        <v>1</v>
      </c>
      <c r="R48" s="53">
        <f t="shared" si="7"/>
        <v>1</v>
      </c>
      <c r="S48" s="53" t="str">
        <f t="shared" si="18"/>
        <v>0</v>
      </c>
      <c r="T48" s="53">
        <f t="shared" si="8"/>
        <v>0</v>
      </c>
      <c r="U48" s="53" t="str">
        <f t="shared" si="19"/>
        <v>0</v>
      </c>
      <c r="V48" s="53">
        <f t="shared" si="9"/>
        <v>0</v>
      </c>
      <c r="W48" s="53" t="str">
        <f t="shared" si="20"/>
        <v>0</v>
      </c>
      <c r="X48" s="53">
        <f t="shared" si="10"/>
        <v>0</v>
      </c>
      <c r="Y48" s="53" t="str">
        <f t="shared" si="21"/>
        <v>0</v>
      </c>
      <c r="Z48" s="53">
        <f t="shared" si="11"/>
        <v>0</v>
      </c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85">
        <f>Parâmetros!A38</f>
        <v>44106.5</v>
      </c>
      <c r="B49" s="59">
        <f>Parâmetros!G38*0.04*46.0055</f>
        <v>4.5000261422800003</v>
      </c>
      <c r="C49" s="80">
        <f t="shared" si="0"/>
        <v>4.5000261422800003</v>
      </c>
      <c r="D49" s="84">
        <f t="shared" si="1"/>
        <v>0.90000522845600006</v>
      </c>
      <c r="E49" s="42" t="str">
        <f t="shared" si="12"/>
        <v>1</v>
      </c>
      <c r="F49" s="51">
        <f t="shared" si="2"/>
        <v>-149.61247451127699</v>
      </c>
      <c r="G49" s="42" t="str">
        <f t="shared" si="13"/>
        <v>0</v>
      </c>
      <c r="H49" s="51">
        <f t="shared" si="3"/>
        <v>-33.806237255638493</v>
      </c>
      <c r="I49" s="42" t="str">
        <f t="shared" si="14"/>
        <v>0</v>
      </c>
      <c r="J49" s="51">
        <f t="shared" si="4"/>
        <v>90.229014895358176</v>
      </c>
      <c r="K49" s="42" t="str">
        <f t="shared" si="15"/>
        <v>0</v>
      </c>
      <c r="L49" s="51">
        <f t="shared" si="5"/>
        <v>81.829414532711979</v>
      </c>
      <c r="M49" s="55" t="str">
        <f t="shared" si="16"/>
        <v>0</v>
      </c>
      <c r="N49" s="129">
        <f t="shared" si="6"/>
        <v>0.90000522845600006</v>
      </c>
      <c r="O49" s="59">
        <v>260</v>
      </c>
      <c r="Q49" s="53" t="str">
        <f t="shared" si="17"/>
        <v>1</v>
      </c>
      <c r="R49" s="53">
        <f t="shared" si="7"/>
        <v>1</v>
      </c>
      <c r="S49" s="53" t="str">
        <f t="shared" si="18"/>
        <v>0</v>
      </c>
      <c r="T49" s="53">
        <f t="shared" si="8"/>
        <v>0</v>
      </c>
      <c r="U49" s="53" t="str">
        <f t="shared" si="19"/>
        <v>0</v>
      </c>
      <c r="V49" s="53">
        <f t="shared" si="9"/>
        <v>0</v>
      </c>
      <c r="W49" s="53" t="str">
        <f t="shared" si="20"/>
        <v>0</v>
      </c>
      <c r="X49" s="53">
        <f t="shared" si="10"/>
        <v>0</v>
      </c>
      <c r="Y49" s="53" t="str">
        <f t="shared" si="21"/>
        <v>0</v>
      </c>
      <c r="Z49" s="53">
        <f t="shared" si="11"/>
        <v>0</v>
      </c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85">
        <f>Parâmetros!A39</f>
        <v>44106.541666666664</v>
      </c>
      <c r="B50" s="59">
        <f>Parâmetros!G39*0.04*46.0055</f>
        <v>3.6922762950400005</v>
      </c>
      <c r="C50" s="80">
        <f t="shared" si="0"/>
        <v>3.6922762950400005</v>
      </c>
      <c r="D50" s="84">
        <f t="shared" si="1"/>
        <v>0.73845525900800013</v>
      </c>
      <c r="E50" s="42" t="str">
        <f t="shared" si="12"/>
        <v>1</v>
      </c>
      <c r="F50" s="51">
        <f t="shared" si="2"/>
        <v>-150.400030612336</v>
      </c>
      <c r="G50" s="42" t="str">
        <f t="shared" si="13"/>
        <v>0</v>
      </c>
      <c r="H50" s="51">
        <f t="shared" si="3"/>
        <v>-34.200015306167998</v>
      </c>
      <c r="I50" s="42" t="str">
        <f t="shared" si="14"/>
        <v>0</v>
      </c>
      <c r="J50" s="51">
        <f t="shared" si="4"/>
        <v>90.150234354701439</v>
      </c>
      <c r="K50" s="42" t="str">
        <f t="shared" si="15"/>
        <v>0</v>
      </c>
      <c r="L50" s="51">
        <f t="shared" si="5"/>
        <v>81.743888078298355</v>
      </c>
      <c r="M50" s="55" t="str">
        <f t="shared" si="16"/>
        <v>0</v>
      </c>
      <c r="N50" s="129">
        <f t="shared" si="6"/>
        <v>0.73845525900800013</v>
      </c>
      <c r="O50" s="59">
        <v>260</v>
      </c>
      <c r="Q50" s="53" t="str">
        <f t="shared" si="17"/>
        <v>1</v>
      </c>
      <c r="R50" s="53">
        <f t="shared" si="7"/>
        <v>1</v>
      </c>
      <c r="S50" s="53" t="str">
        <f t="shared" si="18"/>
        <v>0</v>
      </c>
      <c r="T50" s="53">
        <f t="shared" si="8"/>
        <v>0</v>
      </c>
      <c r="U50" s="53" t="str">
        <f t="shared" si="19"/>
        <v>0</v>
      </c>
      <c r="V50" s="53">
        <f t="shared" si="9"/>
        <v>0</v>
      </c>
      <c r="W50" s="53" t="str">
        <f t="shared" si="20"/>
        <v>0</v>
      </c>
      <c r="X50" s="53">
        <f t="shared" si="10"/>
        <v>0</v>
      </c>
      <c r="Y50" s="53" t="str">
        <f t="shared" si="21"/>
        <v>0</v>
      </c>
      <c r="Z50" s="53">
        <f t="shared" si="11"/>
        <v>0</v>
      </c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85">
        <f>Parâmetros!A40</f>
        <v>44106.583333333336</v>
      </c>
      <c r="B51" s="59">
        <f>Parâmetros!G40*0.04*46.0055</f>
        <v>3.7908531999999999</v>
      </c>
      <c r="C51" s="80">
        <f t="shared" si="0"/>
        <v>3.7908531999999999</v>
      </c>
      <c r="D51" s="84">
        <f t="shared" si="1"/>
        <v>0.75817064000000001</v>
      </c>
      <c r="E51" s="42" t="str">
        <f t="shared" si="12"/>
        <v>1</v>
      </c>
      <c r="F51" s="51">
        <f t="shared" si="2"/>
        <v>-150.30391813000003</v>
      </c>
      <c r="G51" s="42" t="str">
        <f t="shared" si="13"/>
        <v>0</v>
      </c>
      <c r="H51" s="51">
        <f t="shared" si="3"/>
        <v>-34.151959065000014</v>
      </c>
      <c r="I51" s="42" t="str">
        <f t="shared" si="14"/>
        <v>0</v>
      </c>
      <c r="J51" s="51">
        <f t="shared" si="4"/>
        <v>90.159848645432106</v>
      </c>
      <c r="K51" s="42" t="str">
        <f t="shared" si="15"/>
        <v>0</v>
      </c>
      <c r="L51" s="51">
        <f t="shared" si="5"/>
        <v>81.754325632941161</v>
      </c>
      <c r="M51" s="55" t="str">
        <f t="shared" si="16"/>
        <v>0</v>
      </c>
      <c r="N51" s="129">
        <f t="shared" si="6"/>
        <v>0.75817064000000001</v>
      </c>
      <c r="O51" s="59">
        <v>260</v>
      </c>
      <c r="Q51" s="53" t="str">
        <f t="shared" si="17"/>
        <v>1</v>
      </c>
      <c r="R51" s="53">
        <f t="shared" si="7"/>
        <v>1</v>
      </c>
      <c r="S51" s="53" t="str">
        <f t="shared" si="18"/>
        <v>0</v>
      </c>
      <c r="T51" s="53">
        <f t="shared" si="8"/>
        <v>0</v>
      </c>
      <c r="U51" s="53" t="str">
        <f t="shared" si="19"/>
        <v>0</v>
      </c>
      <c r="V51" s="53">
        <f t="shared" si="9"/>
        <v>0</v>
      </c>
      <c r="W51" s="53" t="str">
        <f t="shared" si="20"/>
        <v>0</v>
      </c>
      <c r="X51" s="53">
        <f t="shared" si="10"/>
        <v>0</v>
      </c>
      <c r="Y51" s="53" t="str">
        <f t="shared" si="21"/>
        <v>0</v>
      </c>
      <c r="Z51" s="53">
        <f t="shared" si="11"/>
        <v>0</v>
      </c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85">
        <f>Parâmetros!A41</f>
        <v>44106.625</v>
      </c>
      <c r="B52" s="59">
        <f>Parâmetros!G41*0.04*46.0055</f>
        <v>4.7293653999999998</v>
      </c>
      <c r="C52" s="80">
        <f t="shared" si="0"/>
        <v>4.7293653999999998</v>
      </c>
      <c r="D52" s="84">
        <f t="shared" si="1"/>
        <v>0.94587307999999992</v>
      </c>
      <c r="E52" s="42" t="str">
        <f t="shared" si="12"/>
        <v>1</v>
      </c>
      <c r="F52" s="51">
        <f t="shared" si="2"/>
        <v>-149.38886873500002</v>
      </c>
      <c r="G52" s="42" t="str">
        <f t="shared" si="13"/>
        <v>0</v>
      </c>
      <c r="H52" s="51">
        <f t="shared" si="3"/>
        <v>-33.694434367500008</v>
      </c>
      <c r="I52" s="42" t="str">
        <f t="shared" si="14"/>
        <v>0</v>
      </c>
      <c r="J52" s="51">
        <f t="shared" si="4"/>
        <v>90.25138255135802</v>
      </c>
      <c r="K52" s="42" t="str">
        <f t="shared" si="15"/>
        <v>0</v>
      </c>
      <c r="L52" s="51">
        <f t="shared" si="5"/>
        <v>81.853697512941181</v>
      </c>
      <c r="M52" s="55" t="str">
        <f t="shared" si="16"/>
        <v>0</v>
      </c>
      <c r="N52" s="129">
        <f t="shared" si="6"/>
        <v>0.94587307999999992</v>
      </c>
      <c r="O52" s="59">
        <v>260</v>
      </c>
      <c r="Q52" s="53" t="str">
        <f t="shared" si="17"/>
        <v>1</v>
      </c>
      <c r="R52" s="53">
        <f t="shared" si="7"/>
        <v>1</v>
      </c>
      <c r="S52" s="53" t="str">
        <f t="shared" si="18"/>
        <v>0</v>
      </c>
      <c r="T52" s="53">
        <f t="shared" si="8"/>
        <v>0</v>
      </c>
      <c r="U52" s="53" t="str">
        <f t="shared" si="19"/>
        <v>0</v>
      </c>
      <c r="V52" s="53">
        <f t="shared" si="9"/>
        <v>0</v>
      </c>
      <c r="W52" s="53" t="str">
        <f t="shared" si="20"/>
        <v>0</v>
      </c>
      <c r="X52" s="53">
        <f t="shared" si="10"/>
        <v>0</v>
      </c>
      <c r="Y52" s="53" t="str">
        <f t="shared" si="21"/>
        <v>0</v>
      </c>
      <c r="Z52" s="53">
        <f t="shared" si="11"/>
        <v>0</v>
      </c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85">
        <f>Parâmetros!A42</f>
        <v>44106.666666666664</v>
      </c>
      <c r="B53" s="59">
        <f>Parâmetros!G42*0.04*46.0055</f>
        <v>5.3918446000000007</v>
      </c>
      <c r="C53" s="80">
        <f t="shared" si="0"/>
        <v>5.3918446000000007</v>
      </c>
      <c r="D53" s="84">
        <f t="shared" si="1"/>
        <v>1.0783689200000002</v>
      </c>
      <c r="E53" s="42" t="str">
        <f t="shared" si="12"/>
        <v>1</v>
      </c>
      <c r="F53" s="51">
        <f t="shared" si="2"/>
        <v>-148.74295151499999</v>
      </c>
      <c r="G53" s="42" t="str">
        <f t="shared" si="13"/>
        <v>0</v>
      </c>
      <c r="H53" s="51">
        <f t="shared" si="3"/>
        <v>-33.371475757499994</v>
      </c>
      <c r="I53" s="42" t="str">
        <f t="shared" si="14"/>
        <v>0</v>
      </c>
      <c r="J53" s="51">
        <f t="shared" si="4"/>
        <v>90.31599472024692</v>
      </c>
      <c r="K53" s="42" t="str">
        <f t="shared" si="15"/>
        <v>0</v>
      </c>
      <c r="L53" s="51">
        <f t="shared" si="5"/>
        <v>81.923842369411773</v>
      </c>
      <c r="M53" s="55" t="str">
        <f t="shared" si="16"/>
        <v>0</v>
      </c>
      <c r="N53" s="129">
        <f t="shared" si="6"/>
        <v>1.0783689200000002</v>
      </c>
      <c r="O53" s="59">
        <v>260</v>
      </c>
      <c r="Q53" s="53" t="str">
        <f t="shared" si="17"/>
        <v>1</v>
      </c>
      <c r="R53" s="53">
        <f t="shared" si="7"/>
        <v>1</v>
      </c>
      <c r="S53" s="53" t="str">
        <f t="shared" si="18"/>
        <v>0</v>
      </c>
      <c r="T53" s="53">
        <f t="shared" si="8"/>
        <v>0</v>
      </c>
      <c r="U53" s="53" t="str">
        <f t="shared" si="19"/>
        <v>0</v>
      </c>
      <c r="V53" s="53">
        <f t="shared" si="9"/>
        <v>0</v>
      </c>
      <c r="W53" s="53" t="str">
        <f t="shared" si="20"/>
        <v>0</v>
      </c>
      <c r="X53" s="53">
        <f t="shared" si="10"/>
        <v>0</v>
      </c>
      <c r="Y53" s="53" t="str">
        <f t="shared" si="21"/>
        <v>0</v>
      </c>
      <c r="Z53" s="53">
        <f t="shared" si="11"/>
        <v>0</v>
      </c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85">
        <f>Parâmetros!A43</f>
        <v>44106.708333333336</v>
      </c>
      <c r="B54" s="59">
        <f>Parâmetros!G43*0.04*46.0055</f>
        <v>6.3119546000000009</v>
      </c>
      <c r="C54" s="80">
        <f t="shared" si="0"/>
        <v>6.3119546000000009</v>
      </c>
      <c r="D54" s="84">
        <f t="shared" si="1"/>
        <v>1.2623909200000003</v>
      </c>
      <c r="E54" s="42" t="str">
        <f t="shared" si="12"/>
        <v>1</v>
      </c>
      <c r="F54" s="51">
        <f t="shared" si="2"/>
        <v>-147.84584426499998</v>
      </c>
      <c r="G54" s="42" t="str">
        <f t="shared" si="13"/>
        <v>0</v>
      </c>
      <c r="H54" s="51">
        <f t="shared" si="3"/>
        <v>-32.922922132499991</v>
      </c>
      <c r="I54" s="42" t="str">
        <f t="shared" si="14"/>
        <v>0</v>
      </c>
      <c r="J54" s="51">
        <f t="shared" si="4"/>
        <v>90.4057338437037</v>
      </c>
      <c r="K54" s="42" t="str">
        <f t="shared" si="15"/>
        <v>0</v>
      </c>
      <c r="L54" s="51">
        <f t="shared" si="5"/>
        <v>82.021265781176467</v>
      </c>
      <c r="M54" s="55" t="str">
        <f t="shared" si="16"/>
        <v>0</v>
      </c>
      <c r="N54" s="129">
        <f t="shared" si="6"/>
        <v>1.2623909200000003</v>
      </c>
      <c r="O54" s="59">
        <v>260</v>
      </c>
      <c r="Q54" s="53" t="str">
        <f t="shared" si="17"/>
        <v>1</v>
      </c>
      <c r="R54" s="53">
        <f t="shared" si="7"/>
        <v>1</v>
      </c>
      <c r="S54" s="53" t="str">
        <f t="shared" si="18"/>
        <v>0</v>
      </c>
      <c r="T54" s="53">
        <f t="shared" si="8"/>
        <v>0</v>
      </c>
      <c r="U54" s="53" t="str">
        <f t="shared" si="19"/>
        <v>0</v>
      </c>
      <c r="V54" s="53">
        <f t="shared" si="9"/>
        <v>0</v>
      </c>
      <c r="W54" s="53" t="str">
        <f t="shared" si="20"/>
        <v>0</v>
      </c>
      <c r="X54" s="53">
        <f t="shared" si="10"/>
        <v>0</v>
      </c>
      <c r="Y54" s="53" t="str">
        <f t="shared" si="21"/>
        <v>0</v>
      </c>
      <c r="Z54" s="53">
        <f t="shared" si="11"/>
        <v>0</v>
      </c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85">
        <f>Parâmetros!A44</f>
        <v>44106.75</v>
      </c>
      <c r="B55" s="59">
        <f>Parâmetros!G44*0.04*46.0055</f>
        <v>12.642311399999999</v>
      </c>
      <c r="C55" s="80">
        <f t="shared" si="0"/>
        <v>12.642311399999999</v>
      </c>
      <c r="D55" s="84">
        <f t="shared" si="1"/>
        <v>2.5284622799999994</v>
      </c>
      <c r="E55" s="42" t="str">
        <f t="shared" si="12"/>
        <v>1</v>
      </c>
      <c r="F55" s="51">
        <f t="shared" si="2"/>
        <v>-141.67374638500002</v>
      </c>
      <c r="G55" s="42" t="str">
        <f t="shared" si="13"/>
        <v>0</v>
      </c>
      <c r="H55" s="51">
        <f t="shared" si="3"/>
        <v>-29.836873192500008</v>
      </c>
      <c r="I55" s="42" t="str">
        <f t="shared" si="14"/>
        <v>0</v>
      </c>
      <c r="J55" s="51">
        <f t="shared" si="4"/>
        <v>91.023139013086421</v>
      </c>
      <c r="K55" s="42" t="str">
        <f t="shared" si="15"/>
        <v>0</v>
      </c>
      <c r="L55" s="51">
        <f t="shared" si="5"/>
        <v>82.691538854117638</v>
      </c>
      <c r="M55" s="55" t="str">
        <f t="shared" si="16"/>
        <v>0</v>
      </c>
      <c r="N55" s="129">
        <f t="shared" si="6"/>
        <v>2.5284622799999994</v>
      </c>
      <c r="O55" s="59">
        <v>260</v>
      </c>
      <c r="Q55" s="53" t="str">
        <f t="shared" si="17"/>
        <v>1</v>
      </c>
      <c r="R55" s="53">
        <f t="shared" si="7"/>
        <v>1</v>
      </c>
      <c r="S55" s="53" t="str">
        <f t="shared" si="18"/>
        <v>0</v>
      </c>
      <c r="T55" s="53">
        <f t="shared" si="8"/>
        <v>0</v>
      </c>
      <c r="U55" s="53" t="str">
        <f t="shared" si="19"/>
        <v>0</v>
      </c>
      <c r="V55" s="53">
        <f t="shared" si="9"/>
        <v>0</v>
      </c>
      <c r="W55" s="53" t="str">
        <f t="shared" si="20"/>
        <v>0</v>
      </c>
      <c r="X55" s="53">
        <f t="shared" si="10"/>
        <v>0</v>
      </c>
      <c r="Y55" s="53" t="str">
        <f t="shared" si="21"/>
        <v>0</v>
      </c>
      <c r="Z55" s="53">
        <f t="shared" si="11"/>
        <v>0</v>
      </c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85">
        <f>Parâmetros!A45</f>
        <v>44106.791666666664</v>
      </c>
      <c r="B56" s="59">
        <f>Parâmetros!G45*0.04*46.0055</f>
        <v>9.7899703999999996</v>
      </c>
      <c r="C56" s="80">
        <f t="shared" si="0"/>
        <v>9.7899703999999996</v>
      </c>
      <c r="D56" s="84">
        <f t="shared" si="1"/>
        <v>1.9579940799999997</v>
      </c>
      <c r="E56" s="42" t="str">
        <f t="shared" si="12"/>
        <v>1</v>
      </c>
      <c r="F56" s="51">
        <f t="shared" si="2"/>
        <v>-144.45477886</v>
      </c>
      <c r="G56" s="42" t="str">
        <f t="shared" si="13"/>
        <v>0</v>
      </c>
      <c r="H56" s="51">
        <f t="shared" si="3"/>
        <v>-31.227389430000002</v>
      </c>
      <c r="I56" s="42" t="str">
        <f t="shared" si="14"/>
        <v>0</v>
      </c>
      <c r="J56" s="51">
        <f t="shared" si="4"/>
        <v>90.74494773037037</v>
      </c>
      <c r="K56" s="42" t="str">
        <f t="shared" si="15"/>
        <v>0</v>
      </c>
      <c r="L56" s="51">
        <f t="shared" si="5"/>
        <v>82.38952627764705</v>
      </c>
      <c r="M56" s="55" t="str">
        <f t="shared" si="16"/>
        <v>0</v>
      </c>
      <c r="N56" s="129">
        <f t="shared" si="6"/>
        <v>1.9579940799999997</v>
      </c>
      <c r="O56" s="59">
        <v>260</v>
      </c>
      <c r="Q56" s="53" t="str">
        <f t="shared" si="17"/>
        <v>1</v>
      </c>
      <c r="R56" s="53">
        <f t="shared" si="7"/>
        <v>1</v>
      </c>
      <c r="S56" s="53" t="str">
        <f t="shared" si="18"/>
        <v>0</v>
      </c>
      <c r="T56" s="53">
        <f t="shared" si="8"/>
        <v>0</v>
      </c>
      <c r="U56" s="53" t="str">
        <f t="shared" si="19"/>
        <v>0</v>
      </c>
      <c r="V56" s="53">
        <f t="shared" si="9"/>
        <v>0</v>
      </c>
      <c r="W56" s="53" t="str">
        <f t="shared" si="20"/>
        <v>0</v>
      </c>
      <c r="X56" s="53">
        <f t="shared" si="10"/>
        <v>0</v>
      </c>
      <c r="Y56" s="53" t="str">
        <f t="shared" si="21"/>
        <v>0</v>
      </c>
      <c r="Z56" s="53">
        <f t="shared" si="11"/>
        <v>0</v>
      </c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85">
        <f>Parâmetros!A46</f>
        <v>44106.833333333336</v>
      </c>
      <c r="B57" s="59">
        <f>Parâmetros!G46*0.04*46.0055</f>
        <v>6.7904118000000002</v>
      </c>
      <c r="C57" s="80">
        <f t="shared" si="0"/>
        <v>6.7904118000000002</v>
      </c>
      <c r="D57" s="84">
        <f t="shared" si="1"/>
        <v>1.35808236</v>
      </c>
      <c r="E57" s="42" t="str">
        <f t="shared" si="12"/>
        <v>1</v>
      </c>
      <c r="F57" s="51">
        <f t="shared" si="2"/>
        <v>-147.37934849500002</v>
      </c>
      <c r="G57" s="42" t="str">
        <f t="shared" si="13"/>
        <v>0</v>
      </c>
      <c r="H57" s="51">
        <f t="shared" si="3"/>
        <v>-32.689674247500008</v>
      </c>
      <c r="I57" s="42" t="str">
        <f t="shared" si="14"/>
        <v>0</v>
      </c>
      <c r="J57" s="51">
        <f t="shared" si="4"/>
        <v>90.452398187901238</v>
      </c>
      <c r="K57" s="42" t="str">
        <f t="shared" si="15"/>
        <v>0</v>
      </c>
      <c r="L57" s="51">
        <f t="shared" si="5"/>
        <v>82.071925955294105</v>
      </c>
      <c r="M57" s="55" t="str">
        <f t="shared" si="16"/>
        <v>0</v>
      </c>
      <c r="N57" s="129">
        <f t="shared" si="6"/>
        <v>1.35808236</v>
      </c>
      <c r="O57" s="59">
        <v>260</v>
      </c>
      <c r="Q57" s="53" t="str">
        <f t="shared" si="17"/>
        <v>1</v>
      </c>
      <c r="R57" s="53">
        <f t="shared" si="7"/>
        <v>1</v>
      </c>
      <c r="S57" s="53" t="str">
        <f t="shared" si="18"/>
        <v>0</v>
      </c>
      <c r="T57" s="53">
        <f t="shared" si="8"/>
        <v>0</v>
      </c>
      <c r="U57" s="53" t="str">
        <f t="shared" si="19"/>
        <v>0</v>
      </c>
      <c r="V57" s="53">
        <f t="shared" si="9"/>
        <v>0</v>
      </c>
      <c r="W57" s="53" t="str">
        <f t="shared" si="20"/>
        <v>0</v>
      </c>
      <c r="X57" s="53">
        <f t="shared" si="10"/>
        <v>0</v>
      </c>
      <c r="Y57" s="53" t="str">
        <f t="shared" si="21"/>
        <v>0</v>
      </c>
      <c r="Z57" s="53">
        <f t="shared" si="11"/>
        <v>0</v>
      </c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85">
        <f>Parâmetros!A47</f>
        <v>44106.875</v>
      </c>
      <c r="B58" s="59">
        <f>Parâmetros!G47*0.04*46.0055</f>
        <v>5.1158115999999998</v>
      </c>
      <c r="C58" s="80">
        <f t="shared" si="0"/>
        <v>5.1158115999999998</v>
      </c>
      <c r="D58" s="84">
        <f t="shared" si="1"/>
        <v>1.02316232</v>
      </c>
      <c r="E58" s="42" t="str">
        <f t="shared" si="12"/>
        <v>1</v>
      </c>
      <c r="F58" s="51">
        <f t="shared" si="2"/>
        <v>-149.01208369000003</v>
      </c>
      <c r="G58" s="42" t="str">
        <f t="shared" si="13"/>
        <v>0</v>
      </c>
      <c r="H58" s="51">
        <f t="shared" si="3"/>
        <v>-33.506041845000013</v>
      </c>
      <c r="I58" s="42" t="str">
        <f t="shared" si="14"/>
        <v>0</v>
      </c>
      <c r="J58" s="51">
        <f t="shared" si="4"/>
        <v>90.289072983209877</v>
      </c>
      <c r="K58" s="42" t="str">
        <f t="shared" si="15"/>
        <v>0</v>
      </c>
      <c r="L58" s="51">
        <f t="shared" si="5"/>
        <v>81.894615345882357</v>
      </c>
      <c r="M58" s="55" t="str">
        <f t="shared" si="16"/>
        <v>0</v>
      </c>
      <c r="N58" s="129">
        <f t="shared" si="6"/>
        <v>1.02316232</v>
      </c>
      <c r="O58" s="59">
        <v>260</v>
      </c>
      <c r="Q58" s="53" t="str">
        <f t="shared" si="17"/>
        <v>1</v>
      </c>
      <c r="R58" s="53">
        <f t="shared" si="7"/>
        <v>1</v>
      </c>
      <c r="S58" s="53" t="str">
        <f t="shared" si="18"/>
        <v>0</v>
      </c>
      <c r="T58" s="53">
        <f t="shared" si="8"/>
        <v>0</v>
      </c>
      <c r="U58" s="53" t="str">
        <f t="shared" si="19"/>
        <v>0</v>
      </c>
      <c r="V58" s="53">
        <f t="shared" si="9"/>
        <v>0</v>
      </c>
      <c r="W58" s="53" t="str">
        <f t="shared" si="20"/>
        <v>0</v>
      </c>
      <c r="X58" s="53">
        <f t="shared" si="10"/>
        <v>0</v>
      </c>
      <c r="Y58" s="53" t="str">
        <f t="shared" si="21"/>
        <v>0</v>
      </c>
      <c r="Z58" s="53">
        <f t="shared" si="11"/>
        <v>0</v>
      </c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85">
        <f>Parâmetros!A48</f>
        <v>44106.916666666664</v>
      </c>
      <c r="B59" s="59">
        <f>Parâmetros!G48*0.04*46.0055</f>
        <v>3.2571894000000001</v>
      </c>
      <c r="C59" s="80">
        <f t="shared" si="0"/>
        <v>3.2571894000000001</v>
      </c>
      <c r="D59" s="84">
        <f t="shared" si="1"/>
        <v>0.65143788000000002</v>
      </c>
      <c r="E59" s="42" t="str">
        <f t="shared" si="12"/>
        <v>1</v>
      </c>
      <c r="F59" s="51">
        <f t="shared" si="2"/>
        <v>-150.82424033500001</v>
      </c>
      <c r="G59" s="42" t="str">
        <f t="shared" si="13"/>
        <v>0</v>
      </c>
      <c r="H59" s="51">
        <f t="shared" si="3"/>
        <v>-34.412120167500007</v>
      </c>
      <c r="I59" s="42" t="str">
        <f t="shared" si="14"/>
        <v>0</v>
      </c>
      <c r="J59" s="51">
        <f t="shared" si="4"/>
        <v>90.107799953827168</v>
      </c>
      <c r="K59" s="42" t="str">
        <f t="shared" si="15"/>
        <v>0</v>
      </c>
      <c r="L59" s="51">
        <f t="shared" si="5"/>
        <v>81.697820054117642</v>
      </c>
      <c r="M59" s="55" t="str">
        <f t="shared" si="16"/>
        <v>0</v>
      </c>
      <c r="N59" s="129">
        <f t="shared" si="6"/>
        <v>0.65143788000000002</v>
      </c>
      <c r="O59" s="59">
        <v>260</v>
      </c>
      <c r="Q59" s="53" t="str">
        <f t="shared" si="17"/>
        <v>1</v>
      </c>
      <c r="R59" s="53">
        <f t="shared" si="7"/>
        <v>1</v>
      </c>
      <c r="S59" s="53" t="str">
        <f t="shared" si="18"/>
        <v>0</v>
      </c>
      <c r="T59" s="53">
        <f t="shared" si="8"/>
        <v>0</v>
      </c>
      <c r="U59" s="53" t="str">
        <f t="shared" si="19"/>
        <v>0</v>
      </c>
      <c r="V59" s="53">
        <f t="shared" si="9"/>
        <v>0</v>
      </c>
      <c r="W59" s="53" t="str">
        <f t="shared" si="20"/>
        <v>0</v>
      </c>
      <c r="X59" s="53">
        <f t="shared" si="10"/>
        <v>0</v>
      </c>
      <c r="Y59" s="53" t="str">
        <f t="shared" si="21"/>
        <v>0</v>
      </c>
      <c r="Z59" s="53">
        <f t="shared" si="11"/>
        <v>0</v>
      </c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85">
        <f>Parâmetros!A49</f>
        <v>44106.958333333336</v>
      </c>
      <c r="B60" s="59">
        <f>Parâmetros!G49*0.04*46.0055</f>
        <v>2.7419278</v>
      </c>
      <c r="C60" s="80">
        <f t="shared" si="0"/>
        <v>2.7419278</v>
      </c>
      <c r="D60" s="84">
        <f t="shared" si="1"/>
        <v>0.54838556000000005</v>
      </c>
      <c r="E60" s="42" t="str">
        <f t="shared" si="12"/>
        <v>1</v>
      </c>
      <c r="F60" s="51">
        <f t="shared" si="2"/>
        <v>-151.32662039499999</v>
      </c>
      <c r="G60" s="42" t="str">
        <f t="shared" si="13"/>
        <v>0</v>
      </c>
      <c r="H60" s="51">
        <f t="shared" si="3"/>
        <v>-34.663310197499996</v>
      </c>
      <c r="I60" s="42" t="str">
        <f t="shared" si="14"/>
        <v>0</v>
      </c>
      <c r="J60" s="51">
        <f t="shared" si="4"/>
        <v>90.05754604469135</v>
      </c>
      <c r="K60" s="42" t="str">
        <f t="shared" si="15"/>
        <v>0</v>
      </c>
      <c r="L60" s="51">
        <f t="shared" si="5"/>
        <v>81.643262943529422</v>
      </c>
      <c r="M60" s="55" t="str">
        <f t="shared" si="16"/>
        <v>0</v>
      </c>
      <c r="N60" s="129">
        <f t="shared" si="6"/>
        <v>0.54838556000000005</v>
      </c>
      <c r="O60" s="59">
        <v>260</v>
      </c>
      <c r="Q60" s="53" t="str">
        <f t="shared" si="17"/>
        <v>1</v>
      </c>
      <c r="R60" s="53">
        <f t="shared" si="7"/>
        <v>1</v>
      </c>
      <c r="S60" s="53" t="str">
        <f t="shared" si="18"/>
        <v>0</v>
      </c>
      <c r="T60" s="53">
        <f t="shared" si="8"/>
        <v>0</v>
      </c>
      <c r="U60" s="53" t="str">
        <f t="shared" si="19"/>
        <v>0</v>
      </c>
      <c r="V60" s="53">
        <f t="shared" si="9"/>
        <v>0</v>
      </c>
      <c r="W60" s="53" t="str">
        <f t="shared" si="20"/>
        <v>0</v>
      </c>
      <c r="X60" s="53">
        <f t="shared" si="10"/>
        <v>0</v>
      </c>
      <c r="Y60" s="53" t="str">
        <f t="shared" si="21"/>
        <v>0</v>
      </c>
      <c r="Z60" s="53">
        <f t="shared" si="11"/>
        <v>0</v>
      </c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85">
        <f>Parâmetros!A50</f>
        <v>44106</v>
      </c>
      <c r="B61" s="59">
        <f>Parâmetros!G50*0.04*46.0055</f>
        <v>1.9138288000000001</v>
      </c>
      <c r="C61" s="80">
        <f t="shared" si="0"/>
        <v>1.9138288000000001</v>
      </c>
      <c r="D61" s="84">
        <f t="shared" si="1"/>
        <v>0.38276576000000001</v>
      </c>
      <c r="E61" s="42" t="str">
        <f t="shared" si="12"/>
        <v>1</v>
      </c>
      <c r="F61" s="51">
        <f t="shared" si="2"/>
        <v>-152.13401692000002</v>
      </c>
      <c r="G61" s="42" t="str">
        <f t="shared" si="13"/>
        <v>0</v>
      </c>
      <c r="H61" s="51">
        <f t="shared" si="3"/>
        <v>-35.067008460000011</v>
      </c>
      <c r="I61" s="42" t="str">
        <f t="shared" si="14"/>
        <v>0</v>
      </c>
      <c r="J61" s="51">
        <f t="shared" si="4"/>
        <v>89.97678083358025</v>
      </c>
      <c r="K61" s="42" t="str">
        <f t="shared" si="15"/>
        <v>0</v>
      </c>
      <c r="L61" s="51">
        <f t="shared" si="5"/>
        <v>81.555581872941161</v>
      </c>
      <c r="M61" s="55" t="str">
        <f t="shared" si="16"/>
        <v>0</v>
      </c>
      <c r="N61" s="129">
        <f t="shared" si="6"/>
        <v>0.38276576000000001</v>
      </c>
      <c r="O61" s="59">
        <v>260</v>
      </c>
      <c r="Q61" s="53" t="str">
        <f t="shared" si="17"/>
        <v>1</v>
      </c>
      <c r="R61" s="53">
        <f t="shared" si="7"/>
        <v>1</v>
      </c>
      <c r="S61" s="53" t="str">
        <f t="shared" si="18"/>
        <v>0</v>
      </c>
      <c r="T61" s="53">
        <f t="shared" si="8"/>
        <v>0</v>
      </c>
      <c r="U61" s="53" t="str">
        <f t="shared" si="19"/>
        <v>0</v>
      </c>
      <c r="V61" s="53">
        <f t="shared" si="9"/>
        <v>0</v>
      </c>
      <c r="W61" s="53" t="str">
        <f t="shared" si="20"/>
        <v>0</v>
      </c>
      <c r="X61" s="53">
        <f t="shared" si="10"/>
        <v>0</v>
      </c>
      <c r="Y61" s="53" t="str">
        <f t="shared" si="21"/>
        <v>0</v>
      </c>
      <c r="Z61" s="53">
        <f t="shared" si="11"/>
        <v>0</v>
      </c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85">
        <f>Parâmetros!A51</f>
        <v>44107.041666666664</v>
      </c>
      <c r="B62" s="59">
        <f>Parâmetros!G51*0.04*46.0055</f>
        <v>1.564187</v>
      </c>
      <c r="C62" s="80">
        <f t="shared" si="0"/>
        <v>1.564187</v>
      </c>
      <c r="D62" s="84">
        <f t="shared" si="1"/>
        <v>0.31283739999999999</v>
      </c>
      <c r="E62" s="42" t="str">
        <f t="shared" si="12"/>
        <v>1</v>
      </c>
      <c r="F62" s="51">
        <f t="shared" si="2"/>
        <v>-152.474917675</v>
      </c>
      <c r="G62" s="42" t="str">
        <f t="shared" si="13"/>
        <v>0</v>
      </c>
      <c r="H62" s="51">
        <f t="shared" si="3"/>
        <v>-35.2374588375</v>
      </c>
      <c r="I62" s="42" t="str">
        <f t="shared" si="14"/>
        <v>0</v>
      </c>
      <c r="J62" s="51">
        <f t="shared" si="4"/>
        <v>89.942679966666674</v>
      </c>
      <c r="K62" s="42" t="str">
        <f t="shared" si="15"/>
        <v>0</v>
      </c>
      <c r="L62" s="51">
        <f t="shared" si="5"/>
        <v>81.518560976470582</v>
      </c>
      <c r="M62" s="55" t="str">
        <f t="shared" si="16"/>
        <v>0</v>
      </c>
      <c r="N62" s="129">
        <f t="shared" si="6"/>
        <v>0.31283739999999999</v>
      </c>
      <c r="O62" s="59">
        <v>260</v>
      </c>
      <c r="Q62" s="53" t="str">
        <f t="shared" si="17"/>
        <v>1</v>
      </c>
      <c r="R62" s="53">
        <f t="shared" si="7"/>
        <v>1</v>
      </c>
      <c r="S62" s="53" t="str">
        <f t="shared" si="18"/>
        <v>0</v>
      </c>
      <c r="T62" s="53">
        <f t="shared" si="8"/>
        <v>0</v>
      </c>
      <c r="U62" s="53" t="str">
        <f t="shared" si="19"/>
        <v>0</v>
      </c>
      <c r="V62" s="53">
        <f t="shared" si="9"/>
        <v>0</v>
      </c>
      <c r="W62" s="53" t="str">
        <f t="shared" si="20"/>
        <v>0</v>
      </c>
      <c r="X62" s="53">
        <f t="shared" si="10"/>
        <v>0</v>
      </c>
      <c r="Y62" s="53" t="str">
        <f t="shared" si="21"/>
        <v>0</v>
      </c>
      <c r="Z62" s="53">
        <f t="shared" si="11"/>
        <v>0</v>
      </c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85">
        <f>Parâmetros!A52</f>
        <v>44107.083333333336</v>
      </c>
      <c r="B63" s="59">
        <f>Parâmetros!G52*0.04*46.0055</f>
        <v>0.55206599999999995</v>
      </c>
      <c r="C63" s="80">
        <f t="shared" si="0"/>
        <v>0.55206599999999995</v>
      </c>
      <c r="D63" s="84">
        <f t="shared" si="1"/>
        <v>0.11041319999999999</v>
      </c>
      <c r="E63" s="42" t="str">
        <f t="shared" si="12"/>
        <v>1</v>
      </c>
      <c r="F63" s="51">
        <f t="shared" si="2"/>
        <v>-153.46173565000001</v>
      </c>
      <c r="G63" s="42" t="str">
        <f t="shared" si="13"/>
        <v>0</v>
      </c>
      <c r="H63" s="51">
        <f t="shared" si="3"/>
        <v>-35.730867825000004</v>
      </c>
      <c r="I63" s="42" t="str">
        <f t="shared" si="14"/>
        <v>0</v>
      </c>
      <c r="J63" s="51">
        <f t="shared" si="4"/>
        <v>89.843966930864198</v>
      </c>
      <c r="K63" s="42" t="str">
        <f t="shared" si="15"/>
        <v>0</v>
      </c>
      <c r="L63" s="51">
        <f t="shared" si="5"/>
        <v>81.411395223529411</v>
      </c>
      <c r="M63" s="55" t="str">
        <f t="shared" si="16"/>
        <v>0</v>
      </c>
      <c r="N63" s="129">
        <f t="shared" si="6"/>
        <v>0.11041319999999999</v>
      </c>
      <c r="O63" s="59">
        <v>260</v>
      </c>
      <c r="Q63" s="53" t="str">
        <f t="shared" si="17"/>
        <v>1</v>
      </c>
      <c r="R63" s="53">
        <f t="shared" si="7"/>
        <v>1</v>
      </c>
      <c r="S63" s="53" t="str">
        <f t="shared" si="18"/>
        <v>0</v>
      </c>
      <c r="T63" s="53">
        <f t="shared" si="8"/>
        <v>0</v>
      </c>
      <c r="U63" s="53" t="str">
        <f t="shared" si="19"/>
        <v>0</v>
      </c>
      <c r="V63" s="53">
        <f t="shared" si="9"/>
        <v>0</v>
      </c>
      <c r="W63" s="53" t="str">
        <f t="shared" si="20"/>
        <v>0</v>
      </c>
      <c r="X63" s="53">
        <f t="shared" si="10"/>
        <v>0</v>
      </c>
      <c r="Y63" s="53" t="str">
        <f t="shared" si="21"/>
        <v>0</v>
      </c>
      <c r="Z63" s="53">
        <f t="shared" si="11"/>
        <v>0</v>
      </c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85">
        <f>Parâmetros!A53</f>
        <v>44107.125</v>
      </c>
      <c r="B64" s="59">
        <f>Parâmetros!G53*0.04*46.0055</f>
        <v>0.31283739999999999</v>
      </c>
      <c r="C64" s="80">
        <f t="shared" si="0"/>
        <v>0.31283739999999999</v>
      </c>
      <c r="D64" s="84">
        <f t="shared" si="1"/>
        <v>6.2567479999999995E-2</v>
      </c>
      <c r="E64" s="42" t="str">
        <f t="shared" si="12"/>
        <v>1</v>
      </c>
      <c r="F64" s="51">
        <f t="shared" si="2"/>
        <v>-153.69498353500001</v>
      </c>
      <c r="G64" s="42" t="str">
        <f t="shared" si="13"/>
        <v>0</v>
      </c>
      <c r="H64" s="51">
        <f t="shared" si="3"/>
        <v>-35.847491767500003</v>
      </c>
      <c r="I64" s="42" t="str">
        <f t="shared" si="14"/>
        <v>0</v>
      </c>
      <c r="J64" s="51">
        <f t="shared" si="4"/>
        <v>89.820634758765436</v>
      </c>
      <c r="K64" s="42" t="str">
        <f t="shared" si="15"/>
        <v>0</v>
      </c>
      <c r="L64" s="51">
        <f t="shared" si="5"/>
        <v>81.386065136470577</v>
      </c>
      <c r="M64" s="55" t="str">
        <f t="shared" si="16"/>
        <v>0</v>
      </c>
      <c r="N64" s="129">
        <f t="shared" si="6"/>
        <v>6.2567479999999995E-2</v>
      </c>
      <c r="O64" s="59">
        <v>260</v>
      </c>
      <c r="Q64" s="53" t="str">
        <f t="shared" si="17"/>
        <v>1</v>
      </c>
      <c r="R64" s="53">
        <f t="shared" si="7"/>
        <v>1</v>
      </c>
      <c r="S64" s="53" t="str">
        <f t="shared" si="18"/>
        <v>0</v>
      </c>
      <c r="T64" s="53">
        <f t="shared" si="8"/>
        <v>0</v>
      </c>
      <c r="U64" s="53" t="str">
        <f t="shared" si="19"/>
        <v>0</v>
      </c>
      <c r="V64" s="53">
        <f t="shared" si="9"/>
        <v>0</v>
      </c>
      <c r="W64" s="53" t="str">
        <f t="shared" si="20"/>
        <v>0</v>
      </c>
      <c r="X64" s="53">
        <f t="shared" si="10"/>
        <v>0</v>
      </c>
      <c r="Y64" s="53" t="str">
        <f t="shared" si="21"/>
        <v>0</v>
      </c>
      <c r="Z64" s="53">
        <f t="shared" si="11"/>
        <v>0</v>
      </c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85">
        <f>Parâmetros!A54</f>
        <v>44107.166666666664</v>
      </c>
      <c r="B65" s="59">
        <f>Parâmetros!G54*0.04*46.0055</f>
        <v>0.31283739999999999</v>
      </c>
      <c r="C65" s="80">
        <f t="shared" si="0"/>
        <v>0.31283739999999999</v>
      </c>
      <c r="D65" s="84">
        <f t="shared" si="1"/>
        <v>6.2567479999999995E-2</v>
      </c>
      <c r="E65" s="42" t="str">
        <f t="shared" si="12"/>
        <v>1</v>
      </c>
      <c r="F65" s="51">
        <f t="shared" si="2"/>
        <v>-153.69498353500001</v>
      </c>
      <c r="G65" s="42" t="str">
        <f t="shared" si="13"/>
        <v>0</v>
      </c>
      <c r="H65" s="51">
        <f t="shared" si="3"/>
        <v>-35.847491767500003</v>
      </c>
      <c r="I65" s="42" t="str">
        <f t="shared" si="14"/>
        <v>0</v>
      </c>
      <c r="J65" s="51">
        <f t="shared" si="4"/>
        <v>89.820634758765436</v>
      </c>
      <c r="K65" s="42" t="str">
        <f t="shared" si="15"/>
        <v>0</v>
      </c>
      <c r="L65" s="51">
        <f t="shared" si="5"/>
        <v>81.386065136470577</v>
      </c>
      <c r="M65" s="55" t="str">
        <f t="shared" si="16"/>
        <v>0</v>
      </c>
      <c r="N65" s="129">
        <f t="shared" si="6"/>
        <v>6.2567479999999995E-2</v>
      </c>
      <c r="O65" s="59">
        <v>260</v>
      </c>
      <c r="Q65" s="53" t="str">
        <f t="shared" si="17"/>
        <v>1</v>
      </c>
      <c r="R65" s="53">
        <f t="shared" si="7"/>
        <v>1</v>
      </c>
      <c r="S65" s="53" t="str">
        <f t="shared" si="18"/>
        <v>0</v>
      </c>
      <c r="T65" s="53">
        <f t="shared" si="8"/>
        <v>0</v>
      </c>
      <c r="U65" s="53" t="str">
        <f t="shared" si="19"/>
        <v>0</v>
      </c>
      <c r="V65" s="53">
        <f t="shared" si="9"/>
        <v>0</v>
      </c>
      <c r="W65" s="53" t="str">
        <f t="shared" si="20"/>
        <v>0</v>
      </c>
      <c r="X65" s="53">
        <f t="shared" si="10"/>
        <v>0</v>
      </c>
      <c r="Y65" s="53" t="str">
        <f t="shared" si="21"/>
        <v>0</v>
      </c>
      <c r="Z65" s="53">
        <f t="shared" si="11"/>
        <v>0</v>
      </c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85">
        <f>Parâmetros!A55</f>
        <v>44107.208333333336</v>
      </c>
      <c r="B66" s="59">
        <f>Parâmetros!G55*0.04*46.0055</f>
        <v>1.0489253999999999</v>
      </c>
      <c r="C66" s="80">
        <f t="shared" si="0"/>
        <v>1.0489253999999999</v>
      </c>
      <c r="D66" s="84">
        <f t="shared" si="1"/>
        <v>0.20978507999999996</v>
      </c>
      <c r="E66" s="42" t="str">
        <f t="shared" si="12"/>
        <v>1</v>
      </c>
      <c r="F66" s="51">
        <f t="shared" si="2"/>
        <v>-152.97729773499998</v>
      </c>
      <c r="G66" s="42" t="str">
        <f t="shared" si="13"/>
        <v>0</v>
      </c>
      <c r="H66" s="51">
        <f t="shared" si="3"/>
        <v>-35.48864886749999</v>
      </c>
      <c r="I66" s="42" t="str">
        <f t="shared" si="14"/>
        <v>0</v>
      </c>
      <c r="J66" s="51">
        <f t="shared" si="4"/>
        <v>89.892426057530855</v>
      </c>
      <c r="K66" s="42" t="str">
        <f t="shared" si="15"/>
        <v>0</v>
      </c>
      <c r="L66" s="51">
        <f t="shared" si="5"/>
        <v>81.464003865882347</v>
      </c>
      <c r="M66" s="55" t="str">
        <f t="shared" si="16"/>
        <v>0</v>
      </c>
      <c r="N66" s="129">
        <f t="shared" si="6"/>
        <v>0.20978507999999996</v>
      </c>
      <c r="O66" s="59">
        <v>260</v>
      </c>
      <c r="Q66" s="53" t="str">
        <f t="shared" si="17"/>
        <v>1</v>
      </c>
      <c r="R66" s="53">
        <f t="shared" si="7"/>
        <v>1</v>
      </c>
      <c r="S66" s="53" t="str">
        <f t="shared" si="18"/>
        <v>0</v>
      </c>
      <c r="T66" s="53">
        <f t="shared" si="8"/>
        <v>0</v>
      </c>
      <c r="U66" s="53" t="str">
        <f t="shared" si="19"/>
        <v>0</v>
      </c>
      <c r="V66" s="53">
        <f t="shared" si="9"/>
        <v>0</v>
      </c>
      <c r="W66" s="53" t="str">
        <f t="shared" si="20"/>
        <v>0</v>
      </c>
      <c r="X66" s="53">
        <f t="shared" si="10"/>
        <v>0</v>
      </c>
      <c r="Y66" s="53" t="str">
        <f t="shared" si="21"/>
        <v>0</v>
      </c>
      <c r="Z66" s="53">
        <f t="shared" si="11"/>
        <v>0</v>
      </c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85">
        <f>Parâmetros!A56</f>
        <v>44107.25</v>
      </c>
      <c r="B67" s="59">
        <f>Parâmetros!G56*0.04*46.0055</f>
        <v>2.9259498000000002</v>
      </c>
      <c r="C67" s="80">
        <f t="shared" si="0"/>
        <v>2.9259498000000002</v>
      </c>
      <c r="D67" s="84">
        <f t="shared" si="1"/>
        <v>0.58518996000000001</v>
      </c>
      <c r="E67" s="42" t="str">
        <f t="shared" si="12"/>
        <v>1</v>
      </c>
      <c r="F67" s="51">
        <f t="shared" si="2"/>
        <v>-151.14719894499999</v>
      </c>
      <c r="G67" s="42" t="str">
        <f t="shared" si="13"/>
        <v>0</v>
      </c>
      <c r="H67" s="51">
        <f t="shared" si="3"/>
        <v>-34.573599472499993</v>
      </c>
      <c r="I67" s="42" t="str">
        <f t="shared" si="14"/>
        <v>0</v>
      </c>
      <c r="J67" s="51">
        <f t="shared" si="4"/>
        <v>90.075493869382711</v>
      </c>
      <c r="K67" s="42" t="str">
        <f t="shared" si="15"/>
        <v>0</v>
      </c>
      <c r="L67" s="51">
        <f t="shared" si="5"/>
        <v>81.662747625882346</v>
      </c>
      <c r="M67" s="55" t="str">
        <f t="shared" si="16"/>
        <v>0</v>
      </c>
      <c r="N67" s="129">
        <f t="shared" si="6"/>
        <v>0.58518996000000001</v>
      </c>
      <c r="O67" s="59">
        <v>260</v>
      </c>
      <c r="Q67" s="53" t="str">
        <f t="shared" si="17"/>
        <v>1</v>
      </c>
      <c r="R67" s="53">
        <f t="shared" si="7"/>
        <v>1</v>
      </c>
      <c r="S67" s="53" t="str">
        <f t="shared" si="18"/>
        <v>0</v>
      </c>
      <c r="T67" s="53">
        <f t="shared" si="8"/>
        <v>0</v>
      </c>
      <c r="U67" s="53" t="str">
        <f t="shared" si="19"/>
        <v>0</v>
      </c>
      <c r="V67" s="53">
        <f t="shared" si="9"/>
        <v>0</v>
      </c>
      <c r="W67" s="53" t="str">
        <f t="shared" si="20"/>
        <v>0</v>
      </c>
      <c r="X67" s="53">
        <f t="shared" si="10"/>
        <v>0</v>
      </c>
      <c r="Y67" s="53" t="str">
        <f t="shared" si="21"/>
        <v>0</v>
      </c>
      <c r="Z67" s="53">
        <f t="shared" si="11"/>
        <v>0</v>
      </c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85">
        <f>Parâmetros!A57</f>
        <v>44107.291666666664</v>
      </c>
      <c r="B68" s="59">
        <f>Parâmetros!G57*0.04*46.0055</f>
        <v>8.7778493999999991</v>
      </c>
      <c r="C68" s="80">
        <f t="shared" si="0"/>
        <v>8.7778493999999991</v>
      </c>
      <c r="D68" s="84">
        <f t="shared" si="1"/>
        <v>1.7555698799999997</v>
      </c>
      <c r="E68" s="42" t="str">
        <f t="shared" si="12"/>
        <v>1</v>
      </c>
      <c r="F68" s="51">
        <f t="shared" si="2"/>
        <v>-145.44159683499998</v>
      </c>
      <c r="G68" s="42" t="str">
        <f t="shared" si="13"/>
        <v>0</v>
      </c>
      <c r="H68" s="51">
        <f t="shared" si="3"/>
        <v>-31.720798417499992</v>
      </c>
      <c r="I68" s="42" t="str">
        <f t="shared" si="14"/>
        <v>0</v>
      </c>
      <c r="J68" s="51">
        <f t="shared" si="4"/>
        <v>90.646234694567895</v>
      </c>
      <c r="K68" s="42" t="str">
        <f t="shared" si="15"/>
        <v>0</v>
      </c>
      <c r="L68" s="51">
        <f t="shared" si="5"/>
        <v>82.282360524705879</v>
      </c>
      <c r="M68" s="55" t="str">
        <f t="shared" si="16"/>
        <v>0</v>
      </c>
      <c r="N68" s="129">
        <f t="shared" si="6"/>
        <v>1.7555698799999997</v>
      </c>
      <c r="O68" s="59">
        <v>260</v>
      </c>
      <c r="Q68" s="53" t="str">
        <f t="shared" si="17"/>
        <v>1</v>
      </c>
      <c r="R68" s="53">
        <f t="shared" si="7"/>
        <v>1</v>
      </c>
      <c r="S68" s="53" t="str">
        <f t="shared" si="18"/>
        <v>0</v>
      </c>
      <c r="T68" s="53">
        <f t="shared" si="8"/>
        <v>0</v>
      </c>
      <c r="U68" s="53" t="str">
        <f t="shared" si="19"/>
        <v>0</v>
      </c>
      <c r="V68" s="53">
        <f t="shared" si="9"/>
        <v>0</v>
      </c>
      <c r="W68" s="53" t="str">
        <f t="shared" si="20"/>
        <v>0</v>
      </c>
      <c r="X68" s="53">
        <f t="shared" si="10"/>
        <v>0</v>
      </c>
      <c r="Y68" s="53" t="str">
        <f t="shared" si="21"/>
        <v>0</v>
      </c>
      <c r="Z68" s="53">
        <f t="shared" si="11"/>
        <v>0</v>
      </c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85">
        <f>Parâmetros!A58</f>
        <v>44107.333333333336</v>
      </c>
      <c r="B69" s="59">
        <f>Parâmetros!G58*0.04*46.0055</f>
        <v>5.9071062000000003</v>
      </c>
      <c r="C69" s="80">
        <f t="shared" si="0"/>
        <v>5.9071062000000003</v>
      </c>
      <c r="D69" s="84">
        <f t="shared" si="1"/>
        <v>1.1814212399999999</v>
      </c>
      <c r="E69" s="42" t="str">
        <f t="shared" si="12"/>
        <v>1</v>
      </c>
      <c r="F69" s="51">
        <f t="shared" si="2"/>
        <v>-148.24057145500001</v>
      </c>
      <c r="G69" s="42" t="str">
        <f t="shared" si="13"/>
        <v>0</v>
      </c>
      <c r="H69" s="51">
        <f t="shared" si="3"/>
        <v>-33.120285727500004</v>
      </c>
      <c r="I69" s="42" t="str">
        <f t="shared" si="14"/>
        <v>0</v>
      </c>
      <c r="J69" s="51">
        <f t="shared" si="4"/>
        <v>90.36624862938271</v>
      </c>
      <c r="K69" s="42" t="str">
        <f t="shared" si="15"/>
        <v>0</v>
      </c>
      <c r="L69" s="51">
        <f t="shared" si="5"/>
        <v>81.978399480000007</v>
      </c>
      <c r="M69" s="55" t="str">
        <f t="shared" si="16"/>
        <v>0</v>
      </c>
      <c r="N69" s="129">
        <f t="shared" si="6"/>
        <v>1.1814212399999999</v>
      </c>
      <c r="O69" s="59">
        <v>260</v>
      </c>
      <c r="Q69" s="53" t="str">
        <f t="shared" si="17"/>
        <v>1</v>
      </c>
      <c r="R69" s="53">
        <f t="shared" si="7"/>
        <v>1</v>
      </c>
      <c r="S69" s="53" t="str">
        <f t="shared" si="18"/>
        <v>0</v>
      </c>
      <c r="T69" s="53">
        <f t="shared" si="8"/>
        <v>0</v>
      </c>
      <c r="U69" s="53" t="str">
        <f t="shared" si="19"/>
        <v>0</v>
      </c>
      <c r="V69" s="53">
        <f t="shared" si="9"/>
        <v>0</v>
      </c>
      <c r="W69" s="53" t="str">
        <f t="shared" si="20"/>
        <v>0</v>
      </c>
      <c r="X69" s="53">
        <f t="shared" si="10"/>
        <v>0</v>
      </c>
      <c r="Y69" s="53" t="str">
        <f t="shared" si="21"/>
        <v>0</v>
      </c>
      <c r="Z69" s="53">
        <f t="shared" si="11"/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85">
        <f>Parâmetros!A59</f>
        <v>44107.375</v>
      </c>
      <c r="B70" s="59">
        <f>Parâmetros!G59*0.04*46.0055</f>
        <v>4.4533323999999999</v>
      </c>
      <c r="C70" s="80">
        <f t="shared" si="0"/>
        <v>4.4533323999999999</v>
      </c>
      <c r="D70" s="84">
        <f t="shared" si="1"/>
        <v>0.89066647999999993</v>
      </c>
      <c r="E70" s="42" t="str">
        <f t="shared" si="12"/>
        <v>1</v>
      </c>
      <c r="F70" s="51">
        <f t="shared" si="2"/>
        <v>-149.65800091</v>
      </c>
      <c r="G70" s="42" t="str">
        <f t="shared" si="13"/>
        <v>0</v>
      </c>
      <c r="H70" s="51">
        <f t="shared" si="3"/>
        <v>-33.829000454999999</v>
      </c>
      <c r="I70" s="42" t="str">
        <f t="shared" si="14"/>
        <v>0</v>
      </c>
      <c r="J70" s="51">
        <f t="shared" si="4"/>
        <v>90.224460814320992</v>
      </c>
      <c r="K70" s="42" t="str">
        <f t="shared" si="15"/>
        <v>0</v>
      </c>
      <c r="L70" s="51">
        <f t="shared" si="5"/>
        <v>81.824470489411766</v>
      </c>
      <c r="M70" s="55" t="str">
        <f t="shared" si="16"/>
        <v>0</v>
      </c>
      <c r="N70" s="129">
        <f t="shared" si="6"/>
        <v>0.89066647999999993</v>
      </c>
      <c r="O70" s="59">
        <v>260</v>
      </c>
      <c r="Q70" s="53" t="str">
        <f t="shared" si="17"/>
        <v>1</v>
      </c>
      <c r="R70" s="53">
        <f t="shared" si="7"/>
        <v>1</v>
      </c>
      <c r="S70" s="53" t="str">
        <f t="shared" si="18"/>
        <v>0</v>
      </c>
      <c r="T70" s="53">
        <f t="shared" si="8"/>
        <v>0</v>
      </c>
      <c r="U70" s="53" t="str">
        <f t="shared" si="19"/>
        <v>0</v>
      </c>
      <c r="V70" s="53">
        <f t="shared" si="9"/>
        <v>0</v>
      </c>
      <c r="W70" s="53" t="str">
        <f t="shared" si="20"/>
        <v>0</v>
      </c>
      <c r="X70" s="53">
        <f t="shared" si="10"/>
        <v>0</v>
      </c>
      <c r="Y70" s="53" t="str">
        <f t="shared" si="21"/>
        <v>0</v>
      </c>
      <c r="Z70" s="53">
        <f t="shared" si="11"/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85">
        <f>Parâmetros!A60</f>
        <v>44107.416666666664</v>
      </c>
      <c r="B71" s="59">
        <f>Parâmetros!G60*0.04*46.0055</f>
        <v>4.1036906000000002</v>
      </c>
      <c r="C71" s="80">
        <f t="shared" si="0"/>
        <v>4.1036906000000002</v>
      </c>
      <c r="D71" s="84">
        <f t="shared" si="1"/>
        <v>0.82073812000000013</v>
      </c>
      <c r="E71" s="42" t="str">
        <f t="shared" si="12"/>
        <v>1</v>
      </c>
      <c r="F71" s="51">
        <f t="shared" si="2"/>
        <v>-149.99890166500001</v>
      </c>
      <c r="G71" s="42" t="str">
        <f t="shared" si="13"/>
        <v>0</v>
      </c>
      <c r="H71" s="51">
        <f t="shared" si="3"/>
        <v>-33.999450832500003</v>
      </c>
      <c r="I71" s="42" t="str">
        <f t="shared" si="14"/>
        <v>0</v>
      </c>
      <c r="J71" s="51">
        <f t="shared" si="4"/>
        <v>90.190359947407416</v>
      </c>
      <c r="K71" s="42" t="str">
        <f t="shared" si="15"/>
        <v>0</v>
      </c>
      <c r="L71" s="51">
        <f t="shared" si="5"/>
        <v>81.787449592941172</v>
      </c>
      <c r="M71" s="55" t="str">
        <f t="shared" si="16"/>
        <v>0</v>
      </c>
      <c r="N71" s="129">
        <f t="shared" si="6"/>
        <v>0.82073812000000013</v>
      </c>
      <c r="O71" s="59">
        <v>260</v>
      </c>
      <c r="Q71" s="53" t="str">
        <f t="shared" si="17"/>
        <v>1</v>
      </c>
      <c r="R71" s="53">
        <f t="shared" si="7"/>
        <v>1</v>
      </c>
      <c r="S71" s="53" t="str">
        <f t="shared" si="18"/>
        <v>0</v>
      </c>
      <c r="T71" s="53">
        <f t="shared" si="8"/>
        <v>0</v>
      </c>
      <c r="U71" s="53" t="str">
        <f t="shared" si="19"/>
        <v>0</v>
      </c>
      <c r="V71" s="53">
        <f t="shared" si="9"/>
        <v>0</v>
      </c>
      <c r="W71" s="53" t="str">
        <f t="shared" si="20"/>
        <v>0</v>
      </c>
      <c r="X71" s="53">
        <f t="shared" si="10"/>
        <v>0</v>
      </c>
      <c r="Y71" s="53" t="str">
        <f t="shared" si="21"/>
        <v>0</v>
      </c>
      <c r="Z71" s="53">
        <f t="shared" si="11"/>
        <v>0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85">
        <f>Parâmetros!A61</f>
        <v>44107.458333333336</v>
      </c>
      <c r="B72" s="59">
        <f>Parâmetros!G61*0.04*46.0055</f>
        <v>3.5516246000000002</v>
      </c>
      <c r="C72" s="80">
        <f t="shared" si="0"/>
        <v>3.5516246000000002</v>
      </c>
      <c r="D72" s="84">
        <f t="shared" si="1"/>
        <v>0.71032492000000003</v>
      </c>
      <c r="E72" s="42" t="str">
        <f t="shared" si="12"/>
        <v>1</v>
      </c>
      <c r="F72" s="51">
        <f t="shared" si="2"/>
        <v>-150.537166015</v>
      </c>
      <c r="G72" s="42" t="str">
        <f t="shared" si="13"/>
        <v>0</v>
      </c>
      <c r="H72" s="51">
        <f t="shared" si="3"/>
        <v>-34.268583007499998</v>
      </c>
      <c r="I72" s="42" t="str">
        <f t="shared" si="14"/>
        <v>0</v>
      </c>
      <c r="J72" s="51">
        <f t="shared" si="4"/>
        <v>90.13651647333333</v>
      </c>
      <c r="K72" s="42" t="str">
        <f t="shared" si="15"/>
        <v>0</v>
      </c>
      <c r="L72" s="51">
        <f t="shared" si="5"/>
        <v>81.728995545882341</v>
      </c>
      <c r="M72" s="55" t="str">
        <f t="shared" si="16"/>
        <v>0</v>
      </c>
      <c r="N72" s="129">
        <f t="shared" si="6"/>
        <v>0.71032492000000003</v>
      </c>
      <c r="O72" s="59">
        <v>260</v>
      </c>
      <c r="Q72" s="53" t="str">
        <f t="shared" si="17"/>
        <v>1</v>
      </c>
      <c r="R72" s="53">
        <f t="shared" si="7"/>
        <v>1</v>
      </c>
      <c r="S72" s="53" t="str">
        <f t="shared" si="18"/>
        <v>0</v>
      </c>
      <c r="T72" s="53">
        <f t="shared" si="8"/>
        <v>0</v>
      </c>
      <c r="U72" s="53" t="str">
        <f t="shared" si="19"/>
        <v>0</v>
      </c>
      <c r="V72" s="53">
        <f t="shared" si="9"/>
        <v>0</v>
      </c>
      <c r="W72" s="53" t="str">
        <f t="shared" si="20"/>
        <v>0</v>
      </c>
      <c r="X72" s="53">
        <f t="shared" si="10"/>
        <v>0</v>
      </c>
      <c r="Y72" s="53" t="str">
        <f t="shared" si="21"/>
        <v>0</v>
      </c>
      <c r="Z72" s="53">
        <f t="shared" si="11"/>
        <v>0</v>
      </c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85">
        <f>Parâmetros!A62</f>
        <v>44107.5</v>
      </c>
      <c r="B73" s="59">
        <f>Parâmetros!G62*0.04*46.0055</f>
        <v>2.7419278</v>
      </c>
      <c r="C73" s="80">
        <f t="shared" si="0"/>
        <v>2.7419278</v>
      </c>
      <c r="D73" s="84">
        <f t="shared" si="1"/>
        <v>0.54838556000000005</v>
      </c>
      <c r="E73" s="42" t="str">
        <f t="shared" si="12"/>
        <v>1</v>
      </c>
      <c r="F73" s="51">
        <f t="shared" si="2"/>
        <v>-151.32662039499999</v>
      </c>
      <c r="G73" s="42" t="str">
        <f t="shared" si="13"/>
        <v>0</v>
      </c>
      <c r="H73" s="51">
        <f t="shared" si="3"/>
        <v>-34.663310197499996</v>
      </c>
      <c r="I73" s="42" t="str">
        <f t="shared" si="14"/>
        <v>0</v>
      </c>
      <c r="J73" s="51">
        <f t="shared" si="4"/>
        <v>90.05754604469135</v>
      </c>
      <c r="K73" s="42" t="str">
        <f t="shared" si="15"/>
        <v>0</v>
      </c>
      <c r="L73" s="51">
        <f t="shared" si="5"/>
        <v>81.643262943529422</v>
      </c>
      <c r="M73" s="55" t="str">
        <f t="shared" si="16"/>
        <v>0</v>
      </c>
      <c r="N73" s="129">
        <f t="shared" si="6"/>
        <v>0.54838556000000005</v>
      </c>
      <c r="O73" s="59">
        <v>260</v>
      </c>
      <c r="Q73" s="53" t="str">
        <f t="shared" si="17"/>
        <v>1</v>
      </c>
      <c r="R73" s="53">
        <f t="shared" si="7"/>
        <v>1</v>
      </c>
      <c r="S73" s="53" t="str">
        <f t="shared" si="18"/>
        <v>0</v>
      </c>
      <c r="T73" s="53">
        <f t="shared" si="8"/>
        <v>0</v>
      </c>
      <c r="U73" s="53" t="str">
        <f t="shared" si="19"/>
        <v>0</v>
      </c>
      <c r="V73" s="53">
        <f t="shared" si="9"/>
        <v>0</v>
      </c>
      <c r="W73" s="53" t="str">
        <f t="shared" si="20"/>
        <v>0</v>
      </c>
      <c r="X73" s="53">
        <f t="shared" si="10"/>
        <v>0</v>
      </c>
      <c r="Y73" s="53" t="str">
        <f t="shared" si="21"/>
        <v>0</v>
      </c>
      <c r="Z73" s="53">
        <f t="shared" si="11"/>
        <v>0</v>
      </c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85">
        <f>Parâmetros!A63</f>
        <v>44107.541666666664</v>
      </c>
      <c r="B74" s="59">
        <f>Parâmetros!G63*0.04*46.0055</f>
        <v>2.6499167999999997</v>
      </c>
      <c r="C74" s="80">
        <f t="shared" si="0"/>
        <v>2.6499167999999997</v>
      </c>
      <c r="D74" s="84">
        <f t="shared" si="1"/>
        <v>0.5299833599999999</v>
      </c>
      <c r="E74" s="42" t="str">
        <f t="shared" si="12"/>
        <v>1</v>
      </c>
      <c r="F74" s="51">
        <f t="shared" si="2"/>
        <v>-151.41633112</v>
      </c>
      <c r="G74" s="42" t="str">
        <f t="shared" si="13"/>
        <v>0</v>
      </c>
      <c r="H74" s="51">
        <f t="shared" si="3"/>
        <v>-34.708165559999998</v>
      </c>
      <c r="I74" s="42" t="str">
        <f t="shared" si="14"/>
        <v>0</v>
      </c>
      <c r="J74" s="51">
        <f t="shared" si="4"/>
        <v>90.048572132345683</v>
      </c>
      <c r="K74" s="42" t="str">
        <f t="shared" si="15"/>
        <v>0</v>
      </c>
      <c r="L74" s="51">
        <f t="shared" si="5"/>
        <v>81.633520602352945</v>
      </c>
      <c r="M74" s="55" t="str">
        <f t="shared" si="16"/>
        <v>0</v>
      </c>
      <c r="N74" s="129">
        <f t="shared" si="6"/>
        <v>0.5299833599999999</v>
      </c>
      <c r="O74" s="59">
        <v>260</v>
      </c>
      <c r="Q74" s="53" t="str">
        <f t="shared" si="17"/>
        <v>1</v>
      </c>
      <c r="R74" s="53">
        <f t="shared" si="7"/>
        <v>1</v>
      </c>
      <c r="S74" s="53" t="str">
        <f t="shared" si="18"/>
        <v>0</v>
      </c>
      <c r="T74" s="53">
        <f t="shared" si="8"/>
        <v>0</v>
      </c>
      <c r="U74" s="53" t="str">
        <f t="shared" si="19"/>
        <v>0</v>
      </c>
      <c r="V74" s="53">
        <f t="shared" si="9"/>
        <v>0</v>
      </c>
      <c r="W74" s="53" t="str">
        <f t="shared" si="20"/>
        <v>0</v>
      </c>
      <c r="X74" s="53">
        <f t="shared" si="10"/>
        <v>0</v>
      </c>
      <c r="Y74" s="53" t="str">
        <f t="shared" si="21"/>
        <v>0</v>
      </c>
      <c r="Z74" s="53">
        <f t="shared" si="11"/>
        <v>0</v>
      </c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85">
        <f>Parâmetros!A64</f>
        <v>44107.583333333336</v>
      </c>
      <c r="B75" s="59">
        <f>Parâmetros!G64*0.04*46.0055</f>
        <v>2.3370793999999999</v>
      </c>
      <c r="C75" s="80">
        <f t="shared" si="0"/>
        <v>2.3370793999999999</v>
      </c>
      <c r="D75" s="84">
        <f t="shared" si="1"/>
        <v>0.46741588000000001</v>
      </c>
      <c r="E75" s="42" t="str">
        <f t="shared" si="12"/>
        <v>1</v>
      </c>
      <c r="F75" s="51">
        <f t="shared" si="2"/>
        <v>-151.72134758500002</v>
      </c>
      <c r="G75" s="42" t="str">
        <f t="shared" si="13"/>
        <v>0</v>
      </c>
      <c r="H75" s="51">
        <f t="shared" si="3"/>
        <v>-34.860673792500009</v>
      </c>
      <c r="I75" s="42" t="str">
        <f t="shared" si="14"/>
        <v>0</v>
      </c>
      <c r="J75" s="51">
        <f t="shared" si="4"/>
        <v>90.018060830370374</v>
      </c>
      <c r="K75" s="42" t="str">
        <f t="shared" si="15"/>
        <v>0</v>
      </c>
      <c r="L75" s="51">
        <f t="shared" si="5"/>
        <v>81.600396642352933</v>
      </c>
      <c r="M75" s="55" t="str">
        <f t="shared" si="16"/>
        <v>0</v>
      </c>
      <c r="N75" s="129">
        <f t="shared" si="6"/>
        <v>0.46741588000000001</v>
      </c>
      <c r="O75" s="59">
        <v>260</v>
      </c>
      <c r="Q75" s="53" t="str">
        <f t="shared" si="17"/>
        <v>1</v>
      </c>
      <c r="R75" s="53">
        <f t="shared" si="7"/>
        <v>1</v>
      </c>
      <c r="S75" s="53" t="str">
        <f t="shared" si="18"/>
        <v>0</v>
      </c>
      <c r="T75" s="53">
        <f t="shared" si="8"/>
        <v>0</v>
      </c>
      <c r="U75" s="53" t="str">
        <f t="shared" si="19"/>
        <v>0</v>
      </c>
      <c r="V75" s="53">
        <f t="shared" si="9"/>
        <v>0</v>
      </c>
      <c r="W75" s="53" t="str">
        <f t="shared" si="20"/>
        <v>0</v>
      </c>
      <c r="X75" s="53">
        <f t="shared" si="10"/>
        <v>0</v>
      </c>
      <c r="Y75" s="53" t="str">
        <f t="shared" si="21"/>
        <v>0</v>
      </c>
      <c r="Z75" s="53">
        <f t="shared" si="11"/>
        <v>0</v>
      </c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85">
        <f>Parâmetros!A65</f>
        <v>44107.625</v>
      </c>
      <c r="B76" s="59">
        <f>Parâmetros!G65*0.04*46.0055</f>
        <v>3.7356465999999995</v>
      </c>
      <c r="C76" s="80">
        <f t="shared" si="0"/>
        <v>3.7356465999999995</v>
      </c>
      <c r="D76" s="84">
        <f t="shared" si="1"/>
        <v>0.74712931999999999</v>
      </c>
      <c r="E76" s="42" t="str">
        <f t="shared" si="12"/>
        <v>1</v>
      </c>
      <c r="F76" s="51">
        <f t="shared" si="2"/>
        <v>-150.35774456500002</v>
      </c>
      <c r="G76" s="42" t="str">
        <f t="shared" si="13"/>
        <v>0</v>
      </c>
      <c r="H76" s="51">
        <f t="shared" si="3"/>
        <v>-34.178872282500009</v>
      </c>
      <c r="I76" s="42" t="str">
        <f t="shared" si="14"/>
        <v>0</v>
      </c>
      <c r="J76" s="51">
        <f t="shared" si="4"/>
        <v>90.154464298024692</v>
      </c>
      <c r="K76" s="42" t="str">
        <f t="shared" si="15"/>
        <v>0</v>
      </c>
      <c r="L76" s="51">
        <f t="shared" si="5"/>
        <v>81.748480228235309</v>
      </c>
      <c r="M76" s="55" t="str">
        <f t="shared" si="16"/>
        <v>0</v>
      </c>
      <c r="N76" s="129">
        <f t="shared" si="6"/>
        <v>0.74712931999999999</v>
      </c>
      <c r="O76" s="59">
        <v>260</v>
      </c>
      <c r="Q76" s="53" t="str">
        <f t="shared" si="17"/>
        <v>1</v>
      </c>
      <c r="R76" s="53">
        <f t="shared" si="7"/>
        <v>1</v>
      </c>
      <c r="S76" s="53" t="str">
        <f t="shared" si="18"/>
        <v>0</v>
      </c>
      <c r="T76" s="53">
        <f t="shared" si="8"/>
        <v>0</v>
      </c>
      <c r="U76" s="53" t="str">
        <f t="shared" si="19"/>
        <v>0</v>
      </c>
      <c r="V76" s="53">
        <f t="shared" si="9"/>
        <v>0</v>
      </c>
      <c r="W76" s="53" t="str">
        <f t="shared" si="20"/>
        <v>0</v>
      </c>
      <c r="X76" s="53">
        <f t="shared" si="10"/>
        <v>0</v>
      </c>
      <c r="Y76" s="53" t="str">
        <f t="shared" si="21"/>
        <v>0</v>
      </c>
      <c r="Z76" s="53">
        <f t="shared" si="11"/>
        <v>0</v>
      </c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85">
        <f>Parâmetros!A66</f>
        <v>44107.666666666664</v>
      </c>
      <c r="B77" s="59">
        <f>Parâmetros!G66*0.04*46.0055</f>
        <v>2.6131123999999999</v>
      </c>
      <c r="C77" s="80">
        <f t="shared" si="0"/>
        <v>2.6131123999999999</v>
      </c>
      <c r="D77" s="84">
        <f t="shared" ref="D77:D140" si="22">(((C77-$B$4)/($B$5-$B$4))*($B$7-$B$6))+$B$6</f>
        <v>0.52262248</v>
      </c>
      <c r="E77" s="42" t="str">
        <f t="shared" si="12"/>
        <v>1</v>
      </c>
      <c r="F77" s="51">
        <f t="shared" ref="F77:F140" si="23">(((C77-$C$4)/($C$5-$C$4))*($C$7-$C$6))+$C$6</f>
        <v>-151.45221540999998</v>
      </c>
      <c r="G77" s="42" t="str">
        <f t="shared" si="13"/>
        <v>0</v>
      </c>
      <c r="H77" s="51">
        <f t="shared" ref="H77:H140" si="24">(((C77-$D$4)/($D$5-$D$4))*($D$7-$D$6))+$D$6</f>
        <v>-34.72610770499999</v>
      </c>
      <c r="I77" s="42" t="str">
        <f t="shared" si="14"/>
        <v>0</v>
      </c>
      <c r="J77" s="51">
        <f t="shared" ref="J77:J140" si="25">(((C77-$E$4)/($E$5-$E$4))*($E$7-$E$6))+$E$6</f>
        <v>90.044982567407402</v>
      </c>
      <c r="K77" s="42" t="str">
        <f t="shared" si="15"/>
        <v>0</v>
      </c>
      <c r="L77" s="51">
        <f t="shared" ref="L77:L140" si="26">(((C77-$F$4)/($F$5-$F$4))*($F$7-$F$6))+$F$6</f>
        <v>81.629623665882349</v>
      </c>
      <c r="M77" s="55" t="str">
        <f t="shared" si="16"/>
        <v>0</v>
      </c>
      <c r="N77" s="129">
        <f t="shared" ref="N77:N140" si="27">(D77*E77)+(F77*G77)+(H77*I77)+(J77*K77)+(L77*M77)</f>
        <v>0.52262248</v>
      </c>
      <c r="O77" s="59">
        <v>260</v>
      </c>
      <c r="Q77" s="53" t="str">
        <f t="shared" si="17"/>
        <v>1</v>
      </c>
      <c r="R77" s="53">
        <f t="shared" ref="R77:R140" si="28">Q77*1</f>
        <v>1</v>
      </c>
      <c r="S77" s="53" t="str">
        <f t="shared" si="18"/>
        <v>0</v>
      </c>
      <c r="T77" s="53">
        <f t="shared" ref="T77:T140" si="29">S77*1</f>
        <v>0</v>
      </c>
      <c r="U77" s="53" t="str">
        <f t="shared" si="19"/>
        <v>0</v>
      </c>
      <c r="V77" s="53">
        <f t="shared" ref="V77:V140" si="30">U77*1</f>
        <v>0</v>
      </c>
      <c r="W77" s="53" t="str">
        <f t="shared" si="20"/>
        <v>0</v>
      </c>
      <c r="X77" s="53">
        <f t="shared" ref="X77:X140" si="31">W77*1</f>
        <v>0</v>
      </c>
      <c r="Y77" s="53" t="str">
        <f t="shared" si="21"/>
        <v>0</v>
      </c>
      <c r="Z77" s="53">
        <f t="shared" ref="Z77:Z140" si="32">Y77*1</f>
        <v>0</v>
      </c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85">
        <f>Parâmetros!A67</f>
        <v>44107.708333333336</v>
      </c>
      <c r="B78" s="59">
        <f>Parâmetros!G67*0.04*46.0055</f>
        <v>3.7356465999999995</v>
      </c>
      <c r="C78" s="80">
        <f t="shared" si="0"/>
        <v>3.7356465999999995</v>
      </c>
      <c r="D78" s="84">
        <f t="shared" si="22"/>
        <v>0.74712931999999999</v>
      </c>
      <c r="E78" s="42" t="str">
        <f t="shared" ref="E78:E141" si="33">IF(AND(D78&lt;=40,D78&gt;=0),"1","0")</f>
        <v>1</v>
      </c>
      <c r="F78" s="51">
        <f t="shared" si="23"/>
        <v>-150.35774456500002</v>
      </c>
      <c r="G78" s="42" t="str">
        <f t="shared" ref="G78:G141" si="34">IF(AND(F78&lt;=80,F78&gt;41),"1","0")</f>
        <v>0</v>
      </c>
      <c r="H78" s="51">
        <f t="shared" si="24"/>
        <v>-34.178872282500009</v>
      </c>
      <c r="I78" s="42" t="str">
        <f t="shared" ref="I78:I141" si="35">IF(AND(H78&lt;=120,H78&gt;81),"1","0")</f>
        <v>0</v>
      </c>
      <c r="J78" s="51">
        <f t="shared" si="25"/>
        <v>90.154464298024692</v>
      </c>
      <c r="K78" s="42" t="str">
        <f t="shared" ref="K78:K141" si="36">IF(AND(J78&lt;=200,J78&gt;121),"1","0")</f>
        <v>0</v>
      </c>
      <c r="L78" s="51">
        <f t="shared" si="26"/>
        <v>81.748480228235309</v>
      </c>
      <c r="M78" s="55" t="str">
        <f t="shared" ref="M78:M141" si="37">IF(AND(L78&lt;999,L78&gt;201),"1","0")</f>
        <v>0</v>
      </c>
      <c r="N78" s="129">
        <f t="shared" si="27"/>
        <v>0.74712931999999999</v>
      </c>
      <c r="O78" s="59">
        <v>260</v>
      </c>
      <c r="Q78" s="53" t="str">
        <f t="shared" ref="Q78:Q141" si="38">IF(AND(N78&lt;40.5,N78&gt;=0),"1","0")</f>
        <v>1</v>
      </c>
      <c r="R78" s="53">
        <f t="shared" si="28"/>
        <v>1</v>
      </c>
      <c r="S78" s="53" t="str">
        <f t="shared" ref="S78:S141" si="39">IF(AND(N78&lt;80.5,N78&gt;=40.5),"1","0")</f>
        <v>0</v>
      </c>
      <c r="T78" s="53">
        <f t="shared" si="29"/>
        <v>0</v>
      </c>
      <c r="U78" s="53" t="str">
        <f t="shared" ref="U78:U141" si="40">IF(AND(N78&lt;120.5,N78&gt;=80.5),"1","0")</f>
        <v>0</v>
      </c>
      <c r="V78" s="53">
        <f t="shared" si="30"/>
        <v>0</v>
      </c>
      <c r="W78" s="53" t="str">
        <f t="shared" ref="W78:W141" si="41">IF(AND(N78&lt;200.5,N78&gt;=120.5),"1","0")</f>
        <v>0</v>
      </c>
      <c r="X78" s="53">
        <f t="shared" si="31"/>
        <v>0</v>
      </c>
      <c r="Y78" s="53" t="str">
        <f t="shared" ref="Y78:Y141" si="42">IF(AND(N78&lt;999,N78&gt;=200.5),"1","0")</f>
        <v>0</v>
      </c>
      <c r="Z78" s="53">
        <f t="shared" si="32"/>
        <v>0</v>
      </c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85">
        <f>Parâmetros!A68</f>
        <v>44107.75</v>
      </c>
      <c r="B79" s="59">
        <f>Parâmetros!G68*0.04*46.0055</f>
        <v>4.9685940000000004</v>
      </c>
      <c r="C79" s="80">
        <f t="shared" ref="C79:C142" si="43">B79</f>
        <v>4.9685940000000004</v>
      </c>
      <c r="D79" s="84">
        <f t="shared" si="22"/>
        <v>0.99371880000000012</v>
      </c>
      <c r="E79" s="42" t="str">
        <f t="shared" si="33"/>
        <v>1</v>
      </c>
      <c r="F79" s="51">
        <f t="shared" si="23"/>
        <v>-149.15562085000002</v>
      </c>
      <c r="G79" s="42" t="str">
        <f t="shared" si="34"/>
        <v>0</v>
      </c>
      <c r="H79" s="51">
        <f t="shared" si="24"/>
        <v>-33.57781042500001</v>
      </c>
      <c r="I79" s="42" t="str">
        <f t="shared" si="35"/>
        <v>0</v>
      </c>
      <c r="J79" s="51">
        <f t="shared" si="25"/>
        <v>90.274714723456796</v>
      </c>
      <c r="K79" s="42" t="str">
        <f t="shared" si="36"/>
        <v>0</v>
      </c>
      <c r="L79" s="51">
        <f t="shared" si="26"/>
        <v>81.879027600000001</v>
      </c>
      <c r="M79" s="55" t="str">
        <f t="shared" si="37"/>
        <v>0</v>
      </c>
      <c r="N79" s="129">
        <f t="shared" si="27"/>
        <v>0.99371880000000012</v>
      </c>
      <c r="O79" s="59">
        <v>260</v>
      </c>
      <c r="Q79" s="53" t="str">
        <f t="shared" si="38"/>
        <v>1</v>
      </c>
      <c r="R79" s="53">
        <f t="shared" si="28"/>
        <v>1</v>
      </c>
      <c r="S79" s="53" t="str">
        <f t="shared" si="39"/>
        <v>0</v>
      </c>
      <c r="T79" s="53">
        <f t="shared" si="29"/>
        <v>0</v>
      </c>
      <c r="U79" s="53" t="str">
        <f t="shared" si="40"/>
        <v>0</v>
      </c>
      <c r="V79" s="53">
        <f t="shared" si="30"/>
        <v>0</v>
      </c>
      <c r="W79" s="53" t="str">
        <f t="shared" si="41"/>
        <v>0</v>
      </c>
      <c r="X79" s="53">
        <f t="shared" si="31"/>
        <v>0</v>
      </c>
      <c r="Y79" s="53" t="str">
        <f t="shared" si="42"/>
        <v>0</v>
      </c>
      <c r="Z79" s="53">
        <f t="shared" si="32"/>
        <v>0</v>
      </c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85">
        <f>Parâmetros!A69</f>
        <v>44107.791666666664</v>
      </c>
      <c r="B80" s="59">
        <f>Parâmetros!G69*0.04*46.0055</f>
        <v>4.5085389999999999</v>
      </c>
      <c r="C80" s="80">
        <f t="shared" si="43"/>
        <v>4.5085389999999999</v>
      </c>
      <c r="D80" s="84">
        <f t="shared" si="22"/>
        <v>0.90170779999999995</v>
      </c>
      <c r="E80" s="42" t="str">
        <f t="shared" si="33"/>
        <v>1</v>
      </c>
      <c r="F80" s="51">
        <f t="shared" si="23"/>
        <v>-149.60417447499998</v>
      </c>
      <c r="G80" s="42" t="str">
        <f t="shared" si="34"/>
        <v>0</v>
      </c>
      <c r="H80" s="51">
        <f t="shared" si="24"/>
        <v>-33.80208723749999</v>
      </c>
      <c r="I80" s="42" t="str">
        <f t="shared" si="35"/>
        <v>0</v>
      </c>
      <c r="J80" s="51">
        <f t="shared" si="25"/>
        <v>90.229845161728392</v>
      </c>
      <c r="K80" s="42" t="str">
        <f t="shared" si="36"/>
        <v>0</v>
      </c>
      <c r="L80" s="51">
        <f t="shared" si="26"/>
        <v>81.830315894117632</v>
      </c>
      <c r="M80" s="55" t="str">
        <f t="shared" si="37"/>
        <v>0</v>
      </c>
      <c r="N80" s="129">
        <f t="shared" si="27"/>
        <v>0.90170779999999995</v>
      </c>
      <c r="O80" s="59">
        <v>260</v>
      </c>
      <c r="Q80" s="53" t="str">
        <f t="shared" si="38"/>
        <v>1</v>
      </c>
      <c r="R80" s="53">
        <f t="shared" si="28"/>
        <v>1</v>
      </c>
      <c r="S80" s="53" t="str">
        <f t="shared" si="39"/>
        <v>0</v>
      </c>
      <c r="T80" s="53">
        <f t="shared" si="29"/>
        <v>0</v>
      </c>
      <c r="U80" s="53" t="str">
        <f t="shared" si="40"/>
        <v>0</v>
      </c>
      <c r="V80" s="53">
        <f t="shared" si="30"/>
        <v>0</v>
      </c>
      <c r="W80" s="53" t="str">
        <f t="shared" si="41"/>
        <v>0</v>
      </c>
      <c r="X80" s="53">
        <f t="shared" si="31"/>
        <v>0</v>
      </c>
      <c r="Y80" s="53" t="str">
        <f t="shared" si="42"/>
        <v>0</v>
      </c>
      <c r="Z80" s="53">
        <f t="shared" si="32"/>
        <v>0</v>
      </c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85">
        <f>Parâmetros!A70</f>
        <v>44107.833333333336</v>
      </c>
      <c r="B81" s="59">
        <f>Parâmetros!G70*0.04*46.0055</f>
        <v>3.6252333999999995</v>
      </c>
      <c r="C81" s="80">
        <f t="shared" si="43"/>
        <v>3.6252333999999995</v>
      </c>
      <c r="D81" s="84">
        <f t="shared" si="22"/>
        <v>0.72504667999999994</v>
      </c>
      <c r="E81" s="42" t="str">
        <f t="shared" si="33"/>
        <v>1</v>
      </c>
      <c r="F81" s="51">
        <f t="shared" si="23"/>
        <v>-150.46539743499997</v>
      </c>
      <c r="G81" s="42" t="str">
        <f t="shared" si="34"/>
        <v>0</v>
      </c>
      <c r="H81" s="51">
        <f t="shared" si="24"/>
        <v>-34.232698717499986</v>
      </c>
      <c r="I81" s="42" t="str">
        <f t="shared" si="35"/>
        <v>0</v>
      </c>
      <c r="J81" s="51">
        <f t="shared" si="25"/>
        <v>90.143695603209878</v>
      </c>
      <c r="K81" s="42" t="str">
        <f t="shared" si="36"/>
        <v>0</v>
      </c>
      <c r="L81" s="51">
        <f t="shared" si="26"/>
        <v>81.736789418823534</v>
      </c>
      <c r="M81" s="55" t="str">
        <f t="shared" si="37"/>
        <v>0</v>
      </c>
      <c r="N81" s="129">
        <f t="shared" si="27"/>
        <v>0.72504667999999994</v>
      </c>
      <c r="O81" s="59">
        <v>260</v>
      </c>
      <c r="Q81" s="53" t="str">
        <f t="shared" si="38"/>
        <v>1</v>
      </c>
      <c r="R81" s="53">
        <f t="shared" si="28"/>
        <v>1</v>
      </c>
      <c r="S81" s="53" t="str">
        <f t="shared" si="39"/>
        <v>0</v>
      </c>
      <c r="T81" s="53">
        <f t="shared" si="29"/>
        <v>0</v>
      </c>
      <c r="U81" s="53" t="str">
        <f t="shared" si="40"/>
        <v>0</v>
      </c>
      <c r="V81" s="53">
        <f t="shared" si="30"/>
        <v>0</v>
      </c>
      <c r="W81" s="53" t="str">
        <f t="shared" si="41"/>
        <v>0</v>
      </c>
      <c r="X81" s="53">
        <f t="shared" si="31"/>
        <v>0</v>
      </c>
      <c r="Y81" s="53" t="str">
        <f t="shared" si="42"/>
        <v>0</v>
      </c>
      <c r="Z81" s="53">
        <f t="shared" si="32"/>
        <v>0</v>
      </c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85">
        <f>Parâmetros!A71</f>
        <v>44107.875</v>
      </c>
      <c r="B82" s="59">
        <f>Parâmetros!G71*0.04*46.0055</f>
        <v>2.4658948000000001</v>
      </c>
      <c r="C82" s="80">
        <f t="shared" si="43"/>
        <v>2.4658948000000001</v>
      </c>
      <c r="D82" s="84">
        <f t="shared" si="22"/>
        <v>0.49317896</v>
      </c>
      <c r="E82" s="42" t="str">
        <f t="shared" si="33"/>
        <v>1</v>
      </c>
      <c r="F82" s="51">
        <f t="shared" si="23"/>
        <v>-151.59575257</v>
      </c>
      <c r="G82" s="42" t="str">
        <f t="shared" si="34"/>
        <v>0</v>
      </c>
      <c r="H82" s="51">
        <f t="shared" si="24"/>
        <v>-34.797876285000001</v>
      </c>
      <c r="I82" s="42" t="str">
        <f t="shared" si="35"/>
        <v>0</v>
      </c>
      <c r="J82" s="51">
        <f t="shared" si="25"/>
        <v>90.030624307654321</v>
      </c>
      <c r="K82" s="42" t="str">
        <f t="shared" si="36"/>
        <v>0</v>
      </c>
      <c r="L82" s="51">
        <f t="shared" si="26"/>
        <v>81.614035919999978</v>
      </c>
      <c r="M82" s="55" t="str">
        <f t="shared" si="37"/>
        <v>0</v>
      </c>
      <c r="N82" s="129">
        <f t="shared" si="27"/>
        <v>0.49317896</v>
      </c>
      <c r="O82" s="59">
        <v>260</v>
      </c>
      <c r="Q82" s="53" t="str">
        <f t="shared" si="38"/>
        <v>1</v>
      </c>
      <c r="R82" s="53">
        <f t="shared" si="28"/>
        <v>1</v>
      </c>
      <c r="S82" s="53" t="str">
        <f t="shared" si="39"/>
        <v>0</v>
      </c>
      <c r="T82" s="53">
        <f t="shared" si="29"/>
        <v>0</v>
      </c>
      <c r="U82" s="53" t="str">
        <f t="shared" si="40"/>
        <v>0</v>
      </c>
      <c r="V82" s="53">
        <f t="shared" si="30"/>
        <v>0</v>
      </c>
      <c r="W82" s="53" t="str">
        <f t="shared" si="41"/>
        <v>0</v>
      </c>
      <c r="X82" s="53">
        <f t="shared" si="31"/>
        <v>0</v>
      </c>
      <c r="Y82" s="53" t="str">
        <f t="shared" si="42"/>
        <v>0</v>
      </c>
      <c r="Z82" s="53">
        <f t="shared" si="32"/>
        <v>0</v>
      </c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85">
        <f>Parâmetros!A72</f>
        <v>44107.916666666664</v>
      </c>
      <c r="B83" s="59">
        <f>Parâmetros!G72*0.04*46.0055</f>
        <v>2.2450684000000001</v>
      </c>
      <c r="C83" s="80">
        <f t="shared" si="43"/>
        <v>2.2450684000000001</v>
      </c>
      <c r="D83" s="84">
        <f t="shared" si="22"/>
        <v>0.44901368000000003</v>
      </c>
      <c r="E83" s="42" t="str">
        <f t="shared" si="33"/>
        <v>1</v>
      </c>
      <c r="F83" s="51">
        <f t="shared" si="23"/>
        <v>-151.81105830999999</v>
      </c>
      <c r="G83" s="42" t="str">
        <f t="shared" si="34"/>
        <v>0</v>
      </c>
      <c r="H83" s="51">
        <f t="shared" si="24"/>
        <v>-34.905529154999996</v>
      </c>
      <c r="I83" s="42" t="str">
        <f t="shared" si="35"/>
        <v>0</v>
      </c>
      <c r="J83" s="51">
        <f t="shared" si="25"/>
        <v>90.009086918024693</v>
      </c>
      <c r="K83" s="42" t="str">
        <f t="shared" si="36"/>
        <v>0</v>
      </c>
      <c r="L83" s="51">
        <f t="shared" si="26"/>
        <v>81.590654301176485</v>
      </c>
      <c r="M83" s="55" t="str">
        <f t="shared" si="37"/>
        <v>0</v>
      </c>
      <c r="N83" s="129">
        <f t="shared" si="27"/>
        <v>0.44901368000000003</v>
      </c>
      <c r="O83" s="59">
        <v>260</v>
      </c>
      <c r="Q83" s="53" t="str">
        <f t="shared" si="38"/>
        <v>1</v>
      </c>
      <c r="R83" s="53">
        <f t="shared" si="28"/>
        <v>1</v>
      </c>
      <c r="S83" s="53" t="str">
        <f t="shared" si="39"/>
        <v>0</v>
      </c>
      <c r="T83" s="53">
        <f t="shared" si="29"/>
        <v>0</v>
      </c>
      <c r="U83" s="53" t="str">
        <f t="shared" si="40"/>
        <v>0</v>
      </c>
      <c r="V83" s="53">
        <f t="shared" si="30"/>
        <v>0</v>
      </c>
      <c r="W83" s="53" t="str">
        <f t="shared" si="41"/>
        <v>0</v>
      </c>
      <c r="X83" s="53">
        <f t="shared" si="31"/>
        <v>0</v>
      </c>
      <c r="Y83" s="53" t="str">
        <f t="shared" si="42"/>
        <v>0</v>
      </c>
      <c r="Z83" s="53">
        <f t="shared" si="32"/>
        <v>0</v>
      </c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85">
        <f>Parâmetros!A73</f>
        <v>44107.958333333336</v>
      </c>
      <c r="B84" s="59">
        <f>Parâmetros!G73*0.04*46.0055</f>
        <v>3.0915695999999997</v>
      </c>
      <c r="C84" s="80">
        <f t="shared" si="43"/>
        <v>3.0915695999999997</v>
      </c>
      <c r="D84" s="84">
        <f t="shared" si="22"/>
        <v>0.61831391999999996</v>
      </c>
      <c r="E84" s="42" t="str">
        <f t="shared" si="33"/>
        <v>1</v>
      </c>
      <c r="F84" s="51">
        <f t="shared" si="23"/>
        <v>-150.98571963999999</v>
      </c>
      <c r="G84" s="42" t="str">
        <f t="shared" si="34"/>
        <v>0</v>
      </c>
      <c r="H84" s="51">
        <f t="shared" si="24"/>
        <v>-34.492859819999993</v>
      </c>
      <c r="I84" s="42" t="str">
        <f t="shared" si="35"/>
        <v>0</v>
      </c>
      <c r="J84" s="51">
        <f t="shared" si="25"/>
        <v>90.09164691160494</v>
      </c>
      <c r="K84" s="42" t="str">
        <f t="shared" si="36"/>
        <v>0</v>
      </c>
      <c r="L84" s="51">
        <f t="shared" si="26"/>
        <v>81.680283840000001</v>
      </c>
      <c r="M84" s="55" t="str">
        <f t="shared" si="37"/>
        <v>0</v>
      </c>
      <c r="N84" s="129">
        <f t="shared" si="27"/>
        <v>0.61831391999999996</v>
      </c>
      <c r="O84" s="59">
        <v>260</v>
      </c>
      <c r="Q84" s="53" t="str">
        <f t="shared" si="38"/>
        <v>1</v>
      </c>
      <c r="R84" s="53">
        <f t="shared" si="28"/>
        <v>1</v>
      </c>
      <c r="S84" s="53" t="str">
        <f t="shared" si="39"/>
        <v>0</v>
      </c>
      <c r="T84" s="53">
        <f t="shared" si="29"/>
        <v>0</v>
      </c>
      <c r="U84" s="53" t="str">
        <f t="shared" si="40"/>
        <v>0</v>
      </c>
      <c r="V84" s="53">
        <f t="shared" si="30"/>
        <v>0</v>
      </c>
      <c r="W84" s="53" t="str">
        <f t="shared" si="41"/>
        <v>0</v>
      </c>
      <c r="X84" s="53">
        <f t="shared" si="31"/>
        <v>0</v>
      </c>
      <c r="Y84" s="53" t="str">
        <f t="shared" si="42"/>
        <v>0</v>
      </c>
      <c r="Z84" s="53">
        <f t="shared" si="32"/>
        <v>0</v>
      </c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85">
        <f>Parâmetros!A74</f>
        <v>44107</v>
      </c>
      <c r="B85" s="59">
        <f>Parâmetros!G74*0.04*46.0055</f>
        <v>2.7051233999999997</v>
      </c>
      <c r="C85" s="80">
        <f t="shared" si="43"/>
        <v>2.7051233999999997</v>
      </c>
      <c r="D85" s="84">
        <f t="shared" si="22"/>
        <v>0.54102467999999992</v>
      </c>
      <c r="E85" s="42" t="str">
        <f t="shared" si="33"/>
        <v>1</v>
      </c>
      <c r="F85" s="51">
        <f t="shared" si="23"/>
        <v>-151.362504685</v>
      </c>
      <c r="G85" s="42" t="str">
        <f t="shared" si="34"/>
        <v>0</v>
      </c>
      <c r="H85" s="51">
        <f t="shared" si="24"/>
        <v>-34.681252342500002</v>
      </c>
      <c r="I85" s="42" t="str">
        <f t="shared" si="35"/>
        <v>0</v>
      </c>
      <c r="J85" s="51">
        <f t="shared" si="25"/>
        <v>90.053956479753083</v>
      </c>
      <c r="K85" s="42" t="str">
        <f t="shared" si="36"/>
        <v>0</v>
      </c>
      <c r="L85" s="51">
        <f t="shared" si="26"/>
        <v>81.639366007058825</v>
      </c>
      <c r="M85" s="55" t="str">
        <f t="shared" si="37"/>
        <v>0</v>
      </c>
      <c r="N85" s="129">
        <f t="shared" si="27"/>
        <v>0.54102467999999992</v>
      </c>
      <c r="O85" s="59">
        <v>260</v>
      </c>
      <c r="Q85" s="53" t="str">
        <f t="shared" si="38"/>
        <v>1</v>
      </c>
      <c r="R85" s="53">
        <f t="shared" si="28"/>
        <v>1</v>
      </c>
      <c r="S85" s="53" t="str">
        <f t="shared" si="39"/>
        <v>0</v>
      </c>
      <c r="T85" s="53">
        <f t="shared" si="29"/>
        <v>0</v>
      </c>
      <c r="U85" s="53" t="str">
        <f t="shared" si="40"/>
        <v>0</v>
      </c>
      <c r="V85" s="53">
        <f t="shared" si="30"/>
        <v>0</v>
      </c>
      <c r="W85" s="53" t="str">
        <f t="shared" si="41"/>
        <v>0</v>
      </c>
      <c r="X85" s="53">
        <f t="shared" si="31"/>
        <v>0</v>
      </c>
      <c r="Y85" s="53" t="str">
        <f t="shared" si="42"/>
        <v>0</v>
      </c>
      <c r="Z85" s="53">
        <f t="shared" si="32"/>
        <v>0</v>
      </c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85">
        <f>Parâmetros!A75</f>
        <v>44108.041666666664</v>
      </c>
      <c r="B86" s="59">
        <f>Parâmetros!G75*0.04*46.0055</f>
        <v>1.7298068</v>
      </c>
      <c r="C86" s="80">
        <f t="shared" si="43"/>
        <v>1.7298068</v>
      </c>
      <c r="D86" s="84">
        <f t="shared" si="22"/>
        <v>0.34596136</v>
      </c>
      <c r="E86" s="42" t="str">
        <f t="shared" si="33"/>
        <v>1</v>
      </c>
      <c r="F86" s="51">
        <f t="shared" si="23"/>
        <v>-152.31343836999997</v>
      </c>
      <c r="G86" s="42" t="str">
        <f t="shared" si="34"/>
        <v>0</v>
      </c>
      <c r="H86" s="51">
        <f t="shared" si="24"/>
        <v>-35.156719184999986</v>
      </c>
      <c r="I86" s="42" t="str">
        <f t="shared" si="35"/>
        <v>0</v>
      </c>
      <c r="J86" s="51">
        <f t="shared" si="25"/>
        <v>89.958833008888888</v>
      </c>
      <c r="K86" s="42" t="str">
        <f t="shared" si="36"/>
        <v>0</v>
      </c>
      <c r="L86" s="51">
        <f t="shared" si="26"/>
        <v>81.536097190588237</v>
      </c>
      <c r="M86" s="55" t="str">
        <f t="shared" si="37"/>
        <v>0</v>
      </c>
      <c r="N86" s="129">
        <f t="shared" si="27"/>
        <v>0.34596136</v>
      </c>
      <c r="O86" s="59">
        <v>260</v>
      </c>
      <c r="Q86" s="53" t="str">
        <f t="shared" si="38"/>
        <v>1</v>
      </c>
      <c r="R86" s="53">
        <f t="shared" si="28"/>
        <v>1</v>
      </c>
      <c r="S86" s="53" t="str">
        <f t="shared" si="39"/>
        <v>0</v>
      </c>
      <c r="T86" s="53">
        <f t="shared" si="29"/>
        <v>0</v>
      </c>
      <c r="U86" s="53" t="str">
        <f t="shared" si="40"/>
        <v>0</v>
      </c>
      <c r="V86" s="53">
        <f t="shared" si="30"/>
        <v>0</v>
      </c>
      <c r="W86" s="53" t="str">
        <f t="shared" si="41"/>
        <v>0</v>
      </c>
      <c r="X86" s="53">
        <f t="shared" si="31"/>
        <v>0</v>
      </c>
      <c r="Y86" s="53" t="str">
        <f t="shared" si="42"/>
        <v>0</v>
      </c>
      <c r="Z86" s="53">
        <f t="shared" si="32"/>
        <v>0</v>
      </c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85">
        <f>Parâmetros!A76</f>
        <v>44108.083333333336</v>
      </c>
      <c r="B87" s="59">
        <f>Parâmetros!G76*0.04*46.0055</f>
        <v>1.2145452000000001</v>
      </c>
      <c r="C87" s="80">
        <f t="shared" si="43"/>
        <v>1.2145452000000001</v>
      </c>
      <c r="D87" s="84">
        <f t="shared" si="22"/>
        <v>0.24290904000000002</v>
      </c>
      <c r="E87" s="42" t="str">
        <f t="shared" si="33"/>
        <v>1</v>
      </c>
      <c r="F87" s="51">
        <f t="shared" si="23"/>
        <v>-152.81581843000001</v>
      </c>
      <c r="G87" s="42" t="str">
        <f t="shared" si="34"/>
        <v>0</v>
      </c>
      <c r="H87" s="51">
        <f t="shared" si="24"/>
        <v>-35.407909215000004</v>
      </c>
      <c r="I87" s="42" t="str">
        <f t="shared" si="35"/>
        <v>0</v>
      </c>
      <c r="J87" s="51">
        <f t="shared" si="25"/>
        <v>89.908579099753084</v>
      </c>
      <c r="K87" s="42" t="str">
        <f t="shared" si="36"/>
        <v>0</v>
      </c>
      <c r="L87" s="51">
        <f t="shared" si="26"/>
        <v>81.481540080000002</v>
      </c>
      <c r="M87" s="55" t="str">
        <f t="shared" si="37"/>
        <v>0</v>
      </c>
      <c r="N87" s="129">
        <f t="shared" si="27"/>
        <v>0.24290904000000002</v>
      </c>
      <c r="O87" s="59">
        <v>260</v>
      </c>
      <c r="Q87" s="53" t="str">
        <f t="shared" si="38"/>
        <v>1</v>
      </c>
      <c r="R87" s="53">
        <f t="shared" si="28"/>
        <v>1</v>
      </c>
      <c r="S87" s="53" t="str">
        <f t="shared" si="39"/>
        <v>0</v>
      </c>
      <c r="T87" s="53">
        <f t="shared" si="29"/>
        <v>0</v>
      </c>
      <c r="U87" s="53" t="str">
        <f t="shared" si="40"/>
        <v>0</v>
      </c>
      <c r="V87" s="53">
        <f t="shared" si="30"/>
        <v>0</v>
      </c>
      <c r="W87" s="53" t="str">
        <f t="shared" si="41"/>
        <v>0</v>
      </c>
      <c r="X87" s="53">
        <f t="shared" si="31"/>
        <v>0</v>
      </c>
      <c r="Y87" s="53" t="str">
        <f t="shared" si="42"/>
        <v>0</v>
      </c>
      <c r="Z87" s="53">
        <f t="shared" si="32"/>
        <v>0</v>
      </c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85">
        <f>Parâmetros!A77</f>
        <v>44108.125</v>
      </c>
      <c r="B88" s="59">
        <f>Parâmetros!G77*0.04*46.0055</f>
        <v>1.196143</v>
      </c>
      <c r="C88" s="80">
        <f t="shared" si="43"/>
        <v>1.196143</v>
      </c>
      <c r="D88" s="84">
        <f t="shared" si="22"/>
        <v>0.23922860000000001</v>
      </c>
      <c r="E88" s="42" t="str">
        <f t="shared" si="33"/>
        <v>1</v>
      </c>
      <c r="F88" s="51">
        <f t="shared" si="23"/>
        <v>-152.83376057499999</v>
      </c>
      <c r="G88" s="42" t="str">
        <f t="shared" si="34"/>
        <v>0</v>
      </c>
      <c r="H88" s="51">
        <f t="shared" si="24"/>
        <v>-35.416880287499993</v>
      </c>
      <c r="I88" s="42" t="str">
        <f t="shared" si="35"/>
        <v>0</v>
      </c>
      <c r="J88" s="51">
        <f t="shared" si="25"/>
        <v>89.90678431728395</v>
      </c>
      <c r="K88" s="42" t="str">
        <f t="shared" si="36"/>
        <v>0</v>
      </c>
      <c r="L88" s="51">
        <f t="shared" si="26"/>
        <v>81.47959161176469</v>
      </c>
      <c r="M88" s="55" t="str">
        <f t="shared" si="37"/>
        <v>0</v>
      </c>
      <c r="N88" s="129">
        <f t="shared" si="27"/>
        <v>0.23922860000000001</v>
      </c>
      <c r="O88" s="59">
        <v>260</v>
      </c>
      <c r="Q88" s="53" t="str">
        <f t="shared" si="38"/>
        <v>1</v>
      </c>
      <c r="R88" s="53">
        <f t="shared" si="28"/>
        <v>1</v>
      </c>
      <c r="S88" s="53" t="str">
        <f t="shared" si="39"/>
        <v>0</v>
      </c>
      <c r="T88" s="53">
        <f t="shared" si="29"/>
        <v>0</v>
      </c>
      <c r="U88" s="53" t="str">
        <f t="shared" si="40"/>
        <v>0</v>
      </c>
      <c r="V88" s="53">
        <f t="shared" si="30"/>
        <v>0</v>
      </c>
      <c r="W88" s="53" t="str">
        <f t="shared" si="41"/>
        <v>0</v>
      </c>
      <c r="X88" s="53">
        <f t="shared" si="31"/>
        <v>0</v>
      </c>
      <c r="Y88" s="53" t="str">
        <f t="shared" si="42"/>
        <v>0</v>
      </c>
      <c r="Z88" s="53">
        <f t="shared" si="32"/>
        <v>0</v>
      </c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85">
        <f>Parâmetros!A78</f>
        <v>44108.166666666664</v>
      </c>
      <c r="B89" s="59">
        <f>Parâmetros!G78*0.04*46.0055</f>
        <v>1.1225342</v>
      </c>
      <c r="C89" s="80">
        <f t="shared" si="43"/>
        <v>1.1225342</v>
      </c>
      <c r="D89" s="84">
        <f t="shared" si="22"/>
        <v>0.22450684000000001</v>
      </c>
      <c r="E89" s="42" t="str">
        <f t="shared" si="33"/>
        <v>1</v>
      </c>
      <c r="F89" s="51">
        <f t="shared" si="23"/>
        <v>-152.90552915500001</v>
      </c>
      <c r="G89" s="42" t="str">
        <f t="shared" si="34"/>
        <v>0</v>
      </c>
      <c r="H89" s="51">
        <f t="shared" si="24"/>
        <v>-35.452764577500005</v>
      </c>
      <c r="I89" s="42" t="str">
        <f t="shared" si="35"/>
        <v>0</v>
      </c>
      <c r="J89" s="51">
        <f t="shared" si="25"/>
        <v>89.899605187407417</v>
      </c>
      <c r="K89" s="42" t="str">
        <f t="shared" si="36"/>
        <v>0</v>
      </c>
      <c r="L89" s="51">
        <f t="shared" si="26"/>
        <v>81.471797738823525</v>
      </c>
      <c r="M89" s="55" t="str">
        <f t="shared" si="37"/>
        <v>0</v>
      </c>
      <c r="N89" s="129">
        <f t="shared" si="27"/>
        <v>0.22450684000000001</v>
      </c>
      <c r="O89" s="59">
        <v>260</v>
      </c>
      <c r="Q89" s="53" t="str">
        <f t="shared" si="38"/>
        <v>1</v>
      </c>
      <c r="R89" s="53">
        <f t="shared" si="28"/>
        <v>1</v>
      </c>
      <c r="S89" s="53" t="str">
        <f t="shared" si="39"/>
        <v>0</v>
      </c>
      <c r="T89" s="53">
        <f t="shared" si="29"/>
        <v>0</v>
      </c>
      <c r="U89" s="53" t="str">
        <f t="shared" si="40"/>
        <v>0</v>
      </c>
      <c r="V89" s="53">
        <f t="shared" si="30"/>
        <v>0</v>
      </c>
      <c r="W89" s="53" t="str">
        <f t="shared" si="41"/>
        <v>0</v>
      </c>
      <c r="X89" s="53">
        <f t="shared" si="31"/>
        <v>0</v>
      </c>
      <c r="Y89" s="53" t="str">
        <f t="shared" si="42"/>
        <v>0</v>
      </c>
      <c r="Z89" s="53">
        <f t="shared" si="32"/>
        <v>0</v>
      </c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85">
        <f>Parâmetros!A79</f>
        <v>44108.208333333336</v>
      </c>
      <c r="B90" s="59">
        <f>Parâmetros!G79*0.04*46.0055</f>
        <v>1.0489253999999999</v>
      </c>
      <c r="C90" s="80">
        <f t="shared" si="43"/>
        <v>1.0489253999999999</v>
      </c>
      <c r="D90" s="84">
        <f t="shared" si="22"/>
        <v>0.20978507999999996</v>
      </c>
      <c r="E90" s="42" t="str">
        <f t="shared" si="33"/>
        <v>1</v>
      </c>
      <c r="F90" s="51">
        <f t="shared" si="23"/>
        <v>-152.97729773499998</v>
      </c>
      <c r="G90" s="42" t="str">
        <f t="shared" si="34"/>
        <v>0</v>
      </c>
      <c r="H90" s="51">
        <f t="shared" si="24"/>
        <v>-35.48864886749999</v>
      </c>
      <c r="I90" s="42" t="str">
        <f t="shared" si="35"/>
        <v>0</v>
      </c>
      <c r="J90" s="51">
        <f t="shared" si="25"/>
        <v>89.892426057530855</v>
      </c>
      <c r="K90" s="42" t="str">
        <f t="shared" si="36"/>
        <v>0</v>
      </c>
      <c r="L90" s="51">
        <f t="shared" si="26"/>
        <v>81.464003865882347</v>
      </c>
      <c r="M90" s="55" t="str">
        <f t="shared" si="37"/>
        <v>0</v>
      </c>
      <c r="N90" s="129">
        <f t="shared" si="27"/>
        <v>0.20978507999999996</v>
      </c>
      <c r="O90" s="59">
        <v>260</v>
      </c>
      <c r="Q90" s="53" t="str">
        <f t="shared" si="38"/>
        <v>1</v>
      </c>
      <c r="R90" s="53">
        <f t="shared" si="28"/>
        <v>1</v>
      </c>
      <c r="S90" s="53" t="str">
        <f t="shared" si="39"/>
        <v>0</v>
      </c>
      <c r="T90" s="53">
        <f t="shared" si="29"/>
        <v>0</v>
      </c>
      <c r="U90" s="53" t="str">
        <f t="shared" si="40"/>
        <v>0</v>
      </c>
      <c r="V90" s="53">
        <f t="shared" si="30"/>
        <v>0</v>
      </c>
      <c r="W90" s="53" t="str">
        <f t="shared" si="41"/>
        <v>0</v>
      </c>
      <c r="X90" s="53">
        <f t="shared" si="31"/>
        <v>0</v>
      </c>
      <c r="Y90" s="53" t="str">
        <f t="shared" si="42"/>
        <v>0</v>
      </c>
      <c r="Z90" s="53">
        <f t="shared" si="32"/>
        <v>0</v>
      </c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85">
        <f>Parâmetros!A80</f>
        <v>44108.25</v>
      </c>
      <c r="B91" s="59">
        <f>Parâmetros!G80*0.04*46.0055</f>
        <v>1.6930023999999999</v>
      </c>
      <c r="C91" s="80">
        <f t="shared" si="43"/>
        <v>1.6930023999999999</v>
      </c>
      <c r="D91" s="84">
        <f t="shared" si="22"/>
        <v>0.33860047999999998</v>
      </c>
      <c r="E91" s="42" t="str">
        <f t="shared" si="33"/>
        <v>1</v>
      </c>
      <c r="F91" s="51">
        <f t="shared" si="23"/>
        <v>-152.34932265999998</v>
      </c>
      <c r="G91" s="42" t="str">
        <f t="shared" si="34"/>
        <v>0</v>
      </c>
      <c r="H91" s="51">
        <f t="shared" si="24"/>
        <v>-35.174661329999992</v>
      </c>
      <c r="I91" s="42" t="str">
        <f t="shared" si="35"/>
        <v>0</v>
      </c>
      <c r="J91" s="51">
        <f t="shared" si="25"/>
        <v>89.955243443950621</v>
      </c>
      <c r="K91" s="42" t="str">
        <f t="shared" si="36"/>
        <v>0</v>
      </c>
      <c r="L91" s="51">
        <f t="shared" si="26"/>
        <v>81.532200254117654</v>
      </c>
      <c r="M91" s="55" t="str">
        <f t="shared" si="37"/>
        <v>0</v>
      </c>
      <c r="N91" s="129">
        <f t="shared" si="27"/>
        <v>0.33860047999999998</v>
      </c>
      <c r="O91" s="59">
        <v>260</v>
      </c>
      <c r="Q91" s="53" t="str">
        <f t="shared" si="38"/>
        <v>1</v>
      </c>
      <c r="R91" s="53">
        <f t="shared" si="28"/>
        <v>1</v>
      </c>
      <c r="S91" s="53" t="str">
        <f t="shared" si="39"/>
        <v>0</v>
      </c>
      <c r="T91" s="53">
        <f t="shared" si="29"/>
        <v>0</v>
      </c>
      <c r="U91" s="53" t="str">
        <f t="shared" si="40"/>
        <v>0</v>
      </c>
      <c r="V91" s="53">
        <f t="shared" si="30"/>
        <v>0</v>
      </c>
      <c r="W91" s="53" t="str">
        <f t="shared" si="41"/>
        <v>0</v>
      </c>
      <c r="X91" s="53">
        <f t="shared" si="31"/>
        <v>0</v>
      </c>
      <c r="Y91" s="53" t="str">
        <f t="shared" si="42"/>
        <v>0</v>
      </c>
      <c r="Z91" s="53">
        <f t="shared" si="32"/>
        <v>0</v>
      </c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85">
        <f>Parâmetros!A81</f>
        <v>44108.291666666664</v>
      </c>
      <c r="B92" s="59">
        <f>Parâmetros!G81*0.04*46.0055</f>
        <v>3.5332223999999997</v>
      </c>
      <c r="C92" s="80">
        <f t="shared" si="43"/>
        <v>3.5332223999999997</v>
      </c>
      <c r="D92" s="84">
        <f t="shared" si="22"/>
        <v>0.70664447999999991</v>
      </c>
      <c r="E92" s="42" t="str">
        <f t="shared" si="33"/>
        <v>1</v>
      </c>
      <c r="F92" s="51">
        <f t="shared" si="23"/>
        <v>-150.55510816</v>
      </c>
      <c r="G92" s="42" t="str">
        <f t="shared" si="34"/>
        <v>0</v>
      </c>
      <c r="H92" s="51">
        <f t="shared" si="24"/>
        <v>-34.277554080000002</v>
      </c>
      <c r="I92" s="42" t="str">
        <f t="shared" si="35"/>
        <v>0</v>
      </c>
      <c r="J92" s="51">
        <f t="shared" si="25"/>
        <v>90.134721690864197</v>
      </c>
      <c r="K92" s="42" t="str">
        <f t="shared" si="36"/>
        <v>0</v>
      </c>
      <c r="L92" s="51">
        <f t="shared" si="26"/>
        <v>81.727047077647057</v>
      </c>
      <c r="M92" s="55" t="str">
        <f t="shared" si="37"/>
        <v>0</v>
      </c>
      <c r="N92" s="129">
        <f t="shared" si="27"/>
        <v>0.70664447999999991</v>
      </c>
      <c r="O92" s="59">
        <v>260</v>
      </c>
      <c r="Q92" s="53" t="str">
        <f t="shared" si="38"/>
        <v>1</v>
      </c>
      <c r="R92" s="53">
        <f t="shared" si="28"/>
        <v>1</v>
      </c>
      <c r="S92" s="53" t="str">
        <f t="shared" si="39"/>
        <v>0</v>
      </c>
      <c r="T92" s="53">
        <f t="shared" si="29"/>
        <v>0</v>
      </c>
      <c r="U92" s="53" t="str">
        <f t="shared" si="40"/>
        <v>0</v>
      </c>
      <c r="V92" s="53">
        <f t="shared" si="30"/>
        <v>0</v>
      </c>
      <c r="W92" s="53" t="str">
        <f t="shared" si="41"/>
        <v>0</v>
      </c>
      <c r="X92" s="53">
        <f t="shared" si="31"/>
        <v>0</v>
      </c>
      <c r="Y92" s="53" t="str">
        <f t="shared" si="42"/>
        <v>0</v>
      </c>
      <c r="Z92" s="53">
        <f t="shared" si="32"/>
        <v>0</v>
      </c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85">
        <f>Parâmetros!A82</f>
        <v>44108.333333333336</v>
      </c>
      <c r="B93" s="59">
        <f>Parâmetros!G82*0.04*46.0055</f>
        <v>1.7850134</v>
      </c>
      <c r="C93" s="80">
        <f t="shared" si="43"/>
        <v>1.7850134</v>
      </c>
      <c r="D93" s="84">
        <f t="shared" si="22"/>
        <v>0.35700268000000002</v>
      </c>
      <c r="E93" s="42" t="str">
        <f t="shared" si="33"/>
        <v>1</v>
      </c>
      <c r="F93" s="51">
        <f t="shared" si="23"/>
        <v>-152.25961193500001</v>
      </c>
      <c r="G93" s="42" t="str">
        <f t="shared" si="34"/>
        <v>0</v>
      </c>
      <c r="H93" s="51">
        <f t="shared" si="24"/>
        <v>-35.129805967500005</v>
      </c>
      <c r="I93" s="42" t="str">
        <f t="shared" si="35"/>
        <v>0</v>
      </c>
      <c r="J93" s="51">
        <f t="shared" si="25"/>
        <v>89.964217356296302</v>
      </c>
      <c r="K93" s="42" t="str">
        <f t="shared" si="36"/>
        <v>0</v>
      </c>
      <c r="L93" s="51">
        <f t="shared" si="26"/>
        <v>81.541942595294117</v>
      </c>
      <c r="M93" s="55" t="str">
        <f t="shared" si="37"/>
        <v>0</v>
      </c>
      <c r="N93" s="129">
        <f t="shared" si="27"/>
        <v>0.35700268000000002</v>
      </c>
      <c r="O93" s="59">
        <v>260</v>
      </c>
      <c r="Q93" s="53" t="str">
        <f t="shared" si="38"/>
        <v>1</v>
      </c>
      <c r="R93" s="53">
        <f t="shared" si="28"/>
        <v>1</v>
      </c>
      <c r="S93" s="53" t="str">
        <f t="shared" si="39"/>
        <v>0</v>
      </c>
      <c r="T93" s="53">
        <f t="shared" si="29"/>
        <v>0</v>
      </c>
      <c r="U93" s="53" t="str">
        <f t="shared" si="40"/>
        <v>0</v>
      </c>
      <c r="V93" s="53">
        <f t="shared" si="30"/>
        <v>0</v>
      </c>
      <c r="W93" s="53" t="str">
        <f t="shared" si="41"/>
        <v>0</v>
      </c>
      <c r="X93" s="53">
        <f t="shared" si="31"/>
        <v>0</v>
      </c>
      <c r="Y93" s="53" t="str">
        <f t="shared" si="42"/>
        <v>0</v>
      </c>
      <c r="Z93" s="53">
        <f t="shared" si="32"/>
        <v>0</v>
      </c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85">
        <f>Parâmetros!A83</f>
        <v>44108.375</v>
      </c>
      <c r="B94" s="59">
        <f>Parâmetros!G83*0.04*46.0055</f>
        <v>1.5825891999999999</v>
      </c>
      <c r="C94" s="80">
        <f t="shared" si="43"/>
        <v>1.5825891999999999</v>
      </c>
      <c r="D94" s="84">
        <f t="shared" si="22"/>
        <v>0.31651783999999994</v>
      </c>
      <c r="E94" s="42" t="str">
        <f t="shared" si="33"/>
        <v>1</v>
      </c>
      <c r="F94" s="51">
        <f t="shared" si="23"/>
        <v>-152.45697552999999</v>
      </c>
      <c r="G94" s="42" t="str">
        <f t="shared" si="34"/>
        <v>0</v>
      </c>
      <c r="H94" s="51">
        <f t="shared" si="24"/>
        <v>-35.228487764999997</v>
      </c>
      <c r="I94" s="42" t="str">
        <f t="shared" si="35"/>
        <v>0</v>
      </c>
      <c r="J94" s="51">
        <f t="shared" si="25"/>
        <v>89.944474749135793</v>
      </c>
      <c r="K94" s="42" t="str">
        <f t="shared" si="36"/>
        <v>0</v>
      </c>
      <c r="L94" s="51">
        <f t="shared" si="26"/>
        <v>81.520509444705894</v>
      </c>
      <c r="M94" s="55" t="str">
        <f t="shared" si="37"/>
        <v>0</v>
      </c>
      <c r="N94" s="129">
        <f t="shared" si="27"/>
        <v>0.31651783999999994</v>
      </c>
      <c r="O94" s="59">
        <v>260</v>
      </c>
      <c r="Q94" s="53" t="str">
        <f t="shared" si="38"/>
        <v>1</v>
      </c>
      <c r="R94" s="53">
        <f t="shared" si="28"/>
        <v>1</v>
      </c>
      <c r="S94" s="53" t="str">
        <f t="shared" si="39"/>
        <v>0</v>
      </c>
      <c r="T94" s="53">
        <f t="shared" si="29"/>
        <v>0</v>
      </c>
      <c r="U94" s="53" t="str">
        <f t="shared" si="40"/>
        <v>0</v>
      </c>
      <c r="V94" s="53">
        <f t="shared" si="30"/>
        <v>0</v>
      </c>
      <c r="W94" s="53" t="str">
        <f t="shared" si="41"/>
        <v>0</v>
      </c>
      <c r="X94" s="53">
        <f t="shared" si="31"/>
        <v>0</v>
      </c>
      <c r="Y94" s="53" t="str">
        <f t="shared" si="42"/>
        <v>0</v>
      </c>
      <c r="Z94" s="53">
        <f t="shared" si="32"/>
        <v>0</v>
      </c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85">
        <f>Parâmetros!A84</f>
        <v>44108.416666666664</v>
      </c>
      <c r="B95" s="59">
        <f>Parâmetros!G84*0.04*46.0055</f>
        <v>1.2881539999999998</v>
      </c>
      <c r="C95" s="80">
        <f t="shared" si="43"/>
        <v>1.2881539999999998</v>
      </c>
      <c r="D95" s="84">
        <f t="shared" si="22"/>
        <v>0.25763079999999999</v>
      </c>
      <c r="E95" s="42" t="str">
        <f t="shared" si="33"/>
        <v>1</v>
      </c>
      <c r="F95" s="51">
        <f t="shared" si="23"/>
        <v>-152.74404984999998</v>
      </c>
      <c r="G95" s="42" t="str">
        <f t="shared" si="34"/>
        <v>0</v>
      </c>
      <c r="H95" s="51">
        <f t="shared" si="24"/>
        <v>-35.372024924999991</v>
      </c>
      <c r="I95" s="42" t="str">
        <f t="shared" si="35"/>
        <v>0</v>
      </c>
      <c r="J95" s="51">
        <f t="shared" si="25"/>
        <v>89.915758229629631</v>
      </c>
      <c r="K95" s="42" t="str">
        <f t="shared" si="36"/>
        <v>0</v>
      </c>
      <c r="L95" s="51">
        <f t="shared" si="26"/>
        <v>81.48933395294118</v>
      </c>
      <c r="M95" s="55" t="str">
        <f t="shared" si="37"/>
        <v>0</v>
      </c>
      <c r="N95" s="129">
        <f t="shared" si="27"/>
        <v>0.25763079999999999</v>
      </c>
      <c r="O95" s="59">
        <v>260</v>
      </c>
      <c r="Q95" s="53" t="str">
        <f t="shared" si="38"/>
        <v>1</v>
      </c>
      <c r="R95" s="53">
        <f t="shared" si="28"/>
        <v>1</v>
      </c>
      <c r="S95" s="53" t="str">
        <f t="shared" si="39"/>
        <v>0</v>
      </c>
      <c r="T95" s="53">
        <f t="shared" si="29"/>
        <v>0</v>
      </c>
      <c r="U95" s="53" t="str">
        <f t="shared" si="40"/>
        <v>0</v>
      </c>
      <c r="V95" s="53">
        <f t="shared" si="30"/>
        <v>0</v>
      </c>
      <c r="W95" s="53" t="str">
        <f t="shared" si="41"/>
        <v>0</v>
      </c>
      <c r="X95" s="53">
        <f t="shared" si="31"/>
        <v>0</v>
      </c>
      <c r="Y95" s="53" t="str">
        <f t="shared" si="42"/>
        <v>0</v>
      </c>
      <c r="Z95" s="53">
        <f t="shared" si="32"/>
        <v>0</v>
      </c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85">
        <f>Parâmetros!A85</f>
        <v>44108.458333333336</v>
      </c>
      <c r="B96" s="59">
        <f>Parâmetros!G85*0.04*46.0055</f>
        <v>1.1777408</v>
      </c>
      <c r="C96" s="80">
        <f t="shared" si="43"/>
        <v>1.1777408</v>
      </c>
      <c r="D96" s="84">
        <f t="shared" si="22"/>
        <v>0.23554816000000001</v>
      </c>
      <c r="E96" s="42" t="str">
        <f t="shared" si="33"/>
        <v>1</v>
      </c>
      <c r="F96" s="51">
        <f t="shared" si="23"/>
        <v>-152.85170271999999</v>
      </c>
      <c r="G96" s="42" t="str">
        <f t="shared" si="34"/>
        <v>0</v>
      </c>
      <c r="H96" s="51">
        <f t="shared" si="24"/>
        <v>-35.425851359999996</v>
      </c>
      <c r="I96" s="42" t="str">
        <f t="shared" si="35"/>
        <v>0</v>
      </c>
      <c r="J96" s="51">
        <f t="shared" si="25"/>
        <v>89.904989534814817</v>
      </c>
      <c r="K96" s="42" t="str">
        <f t="shared" si="36"/>
        <v>0</v>
      </c>
      <c r="L96" s="51">
        <f t="shared" si="26"/>
        <v>81.477643143529406</v>
      </c>
      <c r="M96" s="55" t="str">
        <f t="shared" si="37"/>
        <v>0</v>
      </c>
      <c r="N96" s="129">
        <f t="shared" si="27"/>
        <v>0.23554816000000001</v>
      </c>
      <c r="O96" s="59">
        <v>260</v>
      </c>
      <c r="Q96" s="53" t="str">
        <f t="shared" si="38"/>
        <v>1</v>
      </c>
      <c r="R96" s="53">
        <f t="shared" si="28"/>
        <v>1</v>
      </c>
      <c r="S96" s="53" t="str">
        <f t="shared" si="39"/>
        <v>0</v>
      </c>
      <c r="T96" s="53">
        <f t="shared" si="29"/>
        <v>0</v>
      </c>
      <c r="U96" s="53" t="str">
        <f t="shared" si="40"/>
        <v>0</v>
      </c>
      <c r="V96" s="53">
        <f t="shared" si="30"/>
        <v>0</v>
      </c>
      <c r="W96" s="53" t="str">
        <f t="shared" si="41"/>
        <v>0</v>
      </c>
      <c r="X96" s="53">
        <f t="shared" si="31"/>
        <v>0</v>
      </c>
      <c r="Y96" s="53" t="str">
        <f t="shared" si="42"/>
        <v>0</v>
      </c>
      <c r="Z96" s="53">
        <f t="shared" si="32"/>
        <v>0</v>
      </c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85">
        <f>Parâmetros!A86</f>
        <v>44108.5</v>
      </c>
      <c r="B97" s="59">
        <f>Parâmetros!G86*0.04*46.0055</f>
        <v>1.4721759999999999</v>
      </c>
      <c r="C97" s="80">
        <f t="shared" si="43"/>
        <v>1.4721759999999999</v>
      </c>
      <c r="D97" s="84">
        <f t="shared" si="22"/>
        <v>0.29443519999999995</v>
      </c>
      <c r="E97" s="42" t="str">
        <f t="shared" si="33"/>
        <v>1</v>
      </c>
      <c r="F97" s="51">
        <f t="shared" si="23"/>
        <v>-152.56462840000003</v>
      </c>
      <c r="G97" s="42" t="str">
        <f t="shared" si="34"/>
        <v>0</v>
      </c>
      <c r="H97" s="51">
        <f t="shared" si="24"/>
        <v>-35.282314200000016</v>
      </c>
      <c r="I97" s="42" t="str">
        <f t="shared" si="35"/>
        <v>0</v>
      </c>
      <c r="J97" s="51">
        <f t="shared" si="25"/>
        <v>89.933706054320993</v>
      </c>
      <c r="K97" s="42" t="str">
        <f t="shared" si="36"/>
        <v>0</v>
      </c>
      <c r="L97" s="51">
        <f t="shared" si="26"/>
        <v>81.508818635294105</v>
      </c>
      <c r="M97" s="55" t="str">
        <f t="shared" si="37"/>
        <v>0</v>
      </c>
      <c r="N97" s="129">
        <f t="shared" si="27"/>
        <v>0.29443519999999995</v>
      </c>
      <c r="O97" s="59">
        <v>260</v>
      </c>
      <c r="Q97" s="53" t="str">
        <f t="shared" si="38"/>
        <v>1</v>
      </c>
      <c r="R97" s="53">
        <f t="shared" si="28"/>
        <v>1</v>
      </c>
      <c r="S97" s="53" t="str">
        <f t="shared" si="39"/>
        <v>0</v>
      </c>
      <c r="T97" s="53">
        <f t="shared" si="29"/>
        <v>0</v>
      </c>
      <c r="U97" s="53" t="str">
        <f t="shared" si="40"/>
        <v>0</v>
      </c>
      <c r="V97" s="53">
        <f t="shared" si="30"/>
        <v>0</v>
      </c>
      <c r="W97" s="53" t="str">
        <f t="shared" si="41"/>
        <v>0</v>
      </c>
      <c r="X97" s="53">
        <f t="shared" si="31"/>
        <v>0</v>
      </c>
      <c r="Y97" s="53" t="str">
        <f t="shared" si="42"/>
        <v>0</v>
      </c>
      <c r="Z97" s="53">
        <f t="shared" si="32"/>
        <v>0</v>
      </c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85">
        <f>Parâmetros!A87</f>
        <v>44108.541666666664</v>
      </c>
      <c r="B98" s="59">
        <f>Parâmetros!G87*0.04*46.0055</f>
        <v>10.618069399999998</v>
      </c>
      <c r="C98" s="80">
        <f t="shared" si="43"/>
        <v>10.618069399999998</v>
      </c>
      <c r="D98" s="84">
        <f t="shared" si="22"/>
        <v>2.1236138799999997</v>
      </c>
      <c r="E98" s="42" t="str">
        <f t="shared" si="33"/>
        <v>1</v>
      </c>
      <c r="F98" s="51">
        <f t="shared" si="23"/>
        <v>-143.647382335</v>
      </c>
      <c r="G98" s="42" t="str">
        <f t="shared" si="34"/>
        <v>0</v>
      </c>
      <c r="H98" s="51">
        <f t="shared" si="24"/>
        <v>-30.823691167500002</v>
      </c>
      <c r="I98" s="42" t="str">
        <f t="shared" si="35"/>
        <v>0</v>
      </c>
      <c r="J98" s="51">
        <f t="shared" si="25"/>
        <v>90.825712941481484</v>
      </c>
      <c r="K98" s="42" t="str">
        <f t="shared" si="36"/>
        <v>0</v>
      </c>
      <c r="L98" s="51">
        <f t="shared" si="26"/>
        <v>82.477207348235282</v>
      </c>
      <c r="M98" s="55" t="str">
        <f t="shared" si="37"/>
        <v>0</v>
      </c>
      <c r="N98" s="129">
        <f t="shared" si="27"/>
        <v>2.1236138799999997</v>
      </c>
      <c r="O98" s="59">
        <v>260</v>
      </c>
      <c r="Q98" s="53" t="str">
        <f t="shared" si="38"/>
        <v>1</v>
      </c>
      <c r="R98" s="53">
        <f t="shared" si="28"/>
        <v>1</v>
      </c>
      <c r="S98" s="53" t="str">
        <f t="shared" si="39"/>
        <v>0</v>
      </c>
      <c r="T98" s="53">
        <f t="shared" si="29"/>
        <v>0</v>
      </c>
      <c r="U98" s="53" t="str">
        <f t="shared" si="40"/>
        <v>0</v>
      </c>
      <c r="V98" s="53">
        <f t="shared" si="30"/>
        <v>0</v>
      </c>
      <c r="W98" s="53" t="str">
        <f t="shared" si="41"/>
        <v>0</v>
      </c>
      <c r="X98" s="53">
        <f t="shared" si="31"/>
        <v>0</v>
      </c>
      <c r="Y98" s="53" t="str">
        <f t="shared" si="42"/>
        <v>0</v>
      </c>
      <c r="Z98" s="53">
        <f t="shared" si="32"/>
        <v>0</v>
      </c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85">
        <f>Parâmetros!A88</f>
        <v>44108.583333333336</v>
      </c>
      <c r="B99" s="59">
        <f>Parâmetros!G88*0.04*46.0055</f>
        <v>1.3985672</v>
      </c>
      <c r="C99" s="80">
        <f t="shared" si="43"/>
        <v>1.3985672</v>
      </c>
      <c r="D99" s="84">
        <f t="shared" si="22"/>
        <v>0.27971343999999998</v>
      </c>
      <c r="E99" s="42" t="str">
        <f t="shared" si="33"/>
        <v>1</v>
      </c>
      <c r="F99" s="51">
        <f t="shared" si="23"/>
        <v>-152.63639698</v>
      </c>
      <c r="G99" s="42" t="str">
        <f t="shared" si="34"/>
        <v>0</v>
      </c>
      <c r="H99" s="51">
        <f t="shared" si="24"/>
        <v>-35.31819849</v>
      </c>
      <c r="I99" s="42" t="str">
        <f t="shared" si="35"/>
        <v>0</v>
      </c>
      <c r="J99" s="51">
        <f t="shared" si="25"/>
        <v>89.926526924444445</v>
      </c>
      <c r="K99" s="42" t="str">
        <f t="shared" si="36"/>
        <v>0</v>
      </c>
      <c r="L99" s="51">
        <f t="shared" si="26"/>
        <v>81.501024762352927</v>
      </c>
      <c r="M99" s="55" t="str">
        <f t="shared" si="37"/>
        <v>0</v>
      </c>
      <c r="N99" s="129">
        <f t="shared" si="27"/>
        <v>0.27971343999999998</v>
      </c>
      <c r="O99" s="59">
        <v>260</v>
      </c>
      <c r="Q99" s="53" t="str">
        <f t="shared" si="38"/>
        <v>1</v>
      </c>
      <c r="R99" s="53">
        <f t="shared" si="28"/>
        <v>1</v>
      </c>
      <c r="S99" s="53" t="str">
        <f t="shared" si="39"/>
        <v>0</v>
      </c>
      <c r="T99" s="53">
        <f t="shared" si="29"/>
        <v>0</v>
      </c>
      <c r="U99" s="53" t="str">
        <f t="shared" si="40"/>
        <v>0</v>
      </c>
      <c r="V99" s="53">
        <f t="shared" si="30"/>
        <v>0</v>
      </c>
      <c r="W99" s="53" t="str">
        <f t="shared" si="41"/>
        <v>0</v>
      </c>
      <c r="X99" s="53">
        <f t="shared" si="31"/>
        <v>0</v>
      </c>
      <c r="Y99" s="53" t="str">
        <f t="shared" si="42"/>
        <v>0</v>
      </c>
      <c r="Z99" s="53">
        <f t="shared" si="32"/>
        <v>0</v>
      </c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85">
        <f>Parâmetros!A89</f>
        <v>44108.625</v>
      </c>
      <c r="B100" s="59">
        <f>Parâmetros!G89*0.04*46.0055</f>
        <v>4.1220928000000008</v>
      </c>
      <c r="C100" s="80">
        <f t="shared" si="43"/>
        <v>4.1220928000000008</v>
      </c>
      <c r="D100" s="84">
        <f t="shared" si="22"/>
        <v>0.82441856000000024</v>
      </c>
      <c r="E100" s="42" t="str">
        <f t="shared" si="33"/>
        <v>1</v>
      </c>
      <c r="F100" s="51">
        <f t="shared" si="23"/>
        <v>-149.98095952</v>
      </c>
      <c r="G100" s="42" t="str">
        <f t="shared" si="34"/>
        <v>0</v>
      </c>
      <c r="H100" s="51">
        <f t="shared" si="24"/>
        <v>-33.990479759999999</v>
      </c>
      <c r="I100" s="42" t="str">
        <f t="shared" si="35"/>
        <v>0</v>
      </c>
      <c r="J100" s="51">
        <f t="shared" si="25"/>
        <v>90.192154729876549</v>
      </c>
      <c r="K100" s="42" t="str">
        <f t="shared" si="36"/>
        <v>0</v>
      </c>
      <c r="L100" s="51">
        <f t="shared" si="26"/>
        <v>81.789398061176456</v>
      </c>
      <c r="M100" s="55" t="str">
        <f t="shared" si="37"/>
        <v>0</v>
      </c>
      <c r="N100" s="129">
        <f t="shared" si="27"/>
        <v>0.82441856000000024</v>
      </c>
      <c r="O100" s="59">
        <v>260</v>
      </c>
      <c r="Q100" s="53" t="str">
        <f t="shared" si="38"/>
        <v>1</v>
      </c>
      <c r="R100" s="53">
        <f t="shared" si="28"/>
        <v>1</v>
      </c>
      <c r="S100" s="53" t="str">
        <f t="shared" si="39"/>
        <v>0</v>
      </c>
      <c r="T100" s="53">
        <f t="shared" si="29"/>
        <v>0</v>
      </c>
      <c r="U100" s="53" t="str">
        <f t="shared" si="40"/>
        <v>0</v>
      </c>
      <c r="V100" s="53">
        <f t="shared" si="30"/>
        <v>0</v>
      </c>
      <c r="W100" s="53" t="str">
        <f t="shared" si="41"/>
        <v>0</v>
      </c>
      <c r="X100" s="53">
        <f t="shared" si="31"/>
        <v>0</v>
      </c>
      <c r="Y100" s="53" t="str">
        <f t="shared" si="42"/>
        <v>0</v>
      </c>
      <c r="Z100" s="53">
        <f t="shared" si="32"/>
        <v>0</v>
      </c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85">
        <f>Parâmetros!A90</f>
        <v>44108.666666666664</v>
      </c>
      <c r="B101" s="59">
        <f>Parâmetros!G90*0.04*46.0055</f>
        <v>8.1153701999999992</v>
      </c>
      <c r="C101" s="80">
        <f t="shared" si="43"/>
        <v>8.1153701999999992</v>
      </c>
      <c r="D101" s="84">
        <f t="shared" si="22"/>
        <v>1.6230740399999999</v>
      </c>
      <c r="E101" s="42" t="str">
        <f t="shared" si="33"/>
        <v>1</v>
      </c>
      <c r="F101" s="51">
        <f t="shared" si="23"/>
        <v>-146.08751405500001</v>
      </c>
      <c r="G101" s="42" t="str">
        <f t="shared" si="34"/>
        <v>0</v>
      </c>
      <c r="H101" s="51">
        <f t="shared" si="24"/>
        <v>-32.043757027500007</v>
      </c>
      <c r="I101" s="42" t="str">
        <f t="shared" si="35"/>
        <v>0</v>
      </c>
      <c r="J101" s="51">
        <f t="shared" si="25"/>
        <v>90.581622525679009</v>
      </c>
      <c r="K101" s="42" t="str">
        <f t="shared" si="36"/>
        <v>0</v>
      </c>
      <c r="L101" s="51">
        <f t="shared" si="26"/>
        <v>82.212215668235288</v>
      </c>
      <c r="M101" s="55" t="str">
        <f t="shared" si="37"/>
        <v>0</v>
      </c>
      <c r="N101" s="129">
        <f t="shared" si="27"/>
        <v>1.6230740399999999</v>
      </c>
      <c r="O101" s="59">
        <v>260</v>
      </c>
      <c r="Q101" s="53" t="str">
        <f t="shared" si="38"/>
        <v>1</v>
      </c>
      <c r="R101" s="53">
        <f t="shared" si="28"/>
        <v>1</v>
      </c>
      <c r="S101" s="53" t="str">
        <f t="shared" si="39"/>
        <v>0</v>
      </c>
      <c r="T101" s="53">
        <f t="shared" si="29"/>
        <v>0</v>
      </c>
      <c r="U101" s="53" t="str">
        <f t="shared" si="40"/>
        <v>0</v>
      </c>
      <c r="V101" s="53">
        <f t="shared" si="30"/>
        <v>0</v>
      </c>
      <c r="W101" s="53" t="str">
        <f t="shared" si="41"/>
        <v>0</v>
      </c>
      <c r="X101" s="53">
        <f t="shared" si="31"/>
        <v>0</v>
      </c>
      <c r="Y101" s="53" t="str">
        <f t="shared" si="42"/>
        <v>0</v>
      </c>
      <c r="Z101" s="53">
        <f t="shared" si="32"/>
        <v>0</v>
      </c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85">
        <f>Parâmetros!A91</f>
        <v>44108.708333333336</v>
      </c>
      <c r="B102" s="59">
        <f>Parâmetros!G91*0.04*46.0055</f>
        <v>3.7172443999999998</v>
      </c>
      <c r="C102" s="80">
        <f t="shared" si="43"/>
        <v>3.7172443999999998</v>
      </c>
      <c r="D102" s="84">
        <f t="shared" si="22"/>
        <v>0.74344887999999998</v>
      </c>
      <c r="E102" s="42" t="str">
        <f t="shared" si="33"/>
        <v>1</v>
      </c>
      <c r="F102" s="51">
        <f t="shared" si="23"/>
        <v>-150.37568671</v>
      </c>
      <c r="G102" s="42" t="str">
        <f t="shared" si="34"/>
        <v>0</v>
      </c>
      <c r="H102" s="51">
        <f t="shared" si="24"/>
        <v>-34.187843354999998</v>
      </c>
      <c r="I102" s="42" t="str">
        <f t="shared" si="35"/>
        <v>0</v>
      </c>
      <c r="J102" s="51">
        <f t="shared" si="25"/>
        <v>90.152669515555559</v>
      </c>
      <c r="K102" s="42" t="str">
        <f t="shared" si="36"/>
        <v>0</v>
      </c>
      <c r="L102" s="51">
        <f t="shared" si="26"/>
        <v>81.746531759999996</v>
      </c>
      <c r="M102" s="55" t="str">
        <f t="shared" si="37"/>
        <v>0</v>
      </c>
      <c r="N102" s="129">
        <f t="shared" si="27"/>
        <v>0.74344887999999998</v>
      </c>
      <c r="O102" s="59">
        <v>260</v>
      </c>
      <c r="Q102" s="53" t="str">
        <f t="shared" si="38"/>
        <v>1</v>
      </c>
      <c r="R102" s="53">
        <f t="shared" si="28"/>
        <v>1</v>
      </c>
      <c r="S102" s="53" t="str">
        <f t="shared" si="39"/>
        <v>0</v>
      </c>
      <c r="T102" s="53">
        <f t="shared" si="29"/>
        <v>0</v>
      </c>
      <c r="U102" s="53" t="str">
        <f t="shared" si="40"/>
        <v>0</v>
      </c>
      <c r="V102" s="53">
        <f t="shared" si="30"/>
        <v>0</v>
      </c>
      <c r="W102" s="53" t="str">
        <f t="shared" si="41"/>
        <v>0</v>
      </c>
      <c r="X102" s="53">
        <f t="shared" si="31"/>
        <v>0</v>
      </c>
      <c r="Y102" s="53" t="str">
        <f t="shared" si="42"/>
        <v>0</v>
      </c>
      <c r="Z102" s="53">
        <f t="shared" si="32"/>
        <v>0</v>
      </c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85">
        <f>Parâmetros!A92</f>
        <v>44108.75</v>
      </c>
      <c r="B103" s="59">
        <f>Parâmetros!G92*0.04*46.0055</f>
        <v>2.9443519999999999</v>
      </c>
      <c r="C103" s="80">
        <f t="shared" si="43"/>
        <v>2.9443519999999999</v>
      </c>
      <c r="D103" s="84">
        <f t="shared" si="22"/>
        <v>0.58887039999999991</v>
      </c>
      <c r="E103" s="42" t="str">
        <f t="shared" si="33"/>
        <v>1</v>
      </c>
      <c r="F103" s="51">
        <f t="shared" si="23"/>
        <v>-151.12925679999998</v>
      </c>
      <c r="G103" s="42" t="str">
        <f t="shared" si="34"/>
        <v>0</v>
      </c>
      <c r="H103" s="51">
        <f t="shared" si="24"/>
        <v>-34.564628399999989</v>
      </c>
      <c r="I103" s="42" t="str">
        <f t="shared" si="35"/>
        <v>0</v>
      </c>
      <c r="J103" s="51">
        <f t="shared" si="25"/>
        <v>90.077288651851859</v>
      </c>
      <c r="K103" s="42" t="str">
        <f t="shared" si="36"/>
        <v>0</v>
      </c>
      <c r="L103" s="51">
        <f t="shared" si="26"/>
        <v>81.664696094117645</v>
      </c>
      <c r="M103" s="55" t="str">
        <f t="shared" si="37"/>
        <v>0</v>
      </c>
      <c r="N103" s="129">
        <f t="shared" si="27"/>
        <v>0.58887039999999991</v>
      </c>
      <c r="O103" s="59">
        <v>260</v>
      </c>
      <c r="Q103" s="53" t="str">
        <f t="shared" si="38"/>
        <v>1</v>
      </c>
      <c r="R103" s="53">
        <f t="shared" si="28"/>
        <v>1</v>
      </c>
      <c r="S103" s="53" t="str">
        <f t="shared" si="39"/>
        <v>0</v>
      </c>
      <c r="T103" s="53">
        <f t="shared" si="29"/>
        <v>0</v>
      </c>
      <c r="U103" s="53" t="str">
        <f t="shared" si="40"/>
        <v>0</v>
      </c>
      <c r="V103" s="53">
        <f t="shared" si="30"/>
        <v>0</v>
      </c>
      <c r="W103" s="53" t="str">
        <f t="shared" si="41"/>
        <v>0</v>
      </c>
      <c r="X103" s="53">
        <f t="shared" si="31"/>
        <v>0</v>
      </c>
      <c r="Y103" s="53" t="str">
        <f t="shared" si="42"/>
        <v>0</v>
      </c>
      <c r="Z103" s="53">
        <f t="shared" si="32"/>
        <v>0</v>
      </c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85">
        <f>Parâmetros!A93</f>
        <v>44108.791666666664</v>
      </c>
      <c r="B104" s="59">
        <f>Parâmetros!G93*0.04*46.0055</f>
        <v>3.7908531999999999</v>
      </c>
      <c r="C104" s="80">
        <f t="shared" si="43"/>
        <v>3.7908531999999999</v>
      </c>
      <c r="D104" s="84">
        <f t="shared" si="22"/>
        <v>0.75817064000000001</v>
      </c>
      <c r="E104" s="42" t="str">
        <f t="shared" si="33"/>
        <v>1</v>
      </c>
      <c r="F104" s="51">
        <f t="shared" si="23"/>
        <v>-150.30391813000003</v>
      </c>
      <c r="G104" s="42" t="str">
        <f t="shared" si="34"/>
        <v>0</v>
      </c>
      <c r="H104" s="51">
        <f t="shared" si="24"/>
        <v>-34.151959065000014</v>
      </c>
      <c r="I104" s="42" t="str">
        <f t="shared" si="35"/>
        <v>0</v>
      </c>
      <c r="J104" s="51">
        <f t="shared" si="25"/>
        <v>90.159848645432106</v>
      </c>
      <c r="K104" s="42" t="str">
        <f t="shared" si="36"/>
        <v>0</v>
      </c>
      <c r="L104" s="51">
        <f t="shared" si="26"/>
        <v>81.754325632941161</v>
      </c>
      <c r="M104" s="55" t="str">
        <f t="shared" si="37"/>
        <v>0</v>
      </c>
      <c r="N104" s="129">
        <f t="shared" si="27"/>
        <v>0.75817064000000001</v>
      </c>
      <c r="O104" s="59">
        <v>260</v>
      </c>
      <c r="Q104" s="53" t="str">
        <f t="shared" si="38"/>
        <v>1</v>
      </c>
      <c r="R104" s="53">
        <f t="shared" si="28"/>
        <v>1</v>
      </c>
      <c r="S104" s="53" t="str">
        <f t="shared" si="39"/>
        <v>0</v>
      </c>
      <c r="T104" s="53">
        <f t="shared" si="29"/>
        <v>0</v>
      </c>
      <c r="U104" s="53" t="str">
        <f t="shared" si="40"/>
        <v>0</v>
      </c>
      <c r="V104" s="53">
        <f t="shared" si="30"/>
        <v>0</v>
      </c>
      <c r="W104" s="53" t="str">
        <f t="shared" si="41"/>
        <v>0</v>
      </c>
      <c r="X104" s="53">
        <f t="shared" si="31"/>
        <v>0</v>
      </c>
      <c r="Y104" s="53" t="str">
        <f t="shared" si="42"/>
        <v>0</v>
      </c>
      <c r="Z104" s="53">
        <f t="shared" si="32"/>
        <v>0</v>
      </c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85">
        <f>Parâmetros!A94</f>
        <v>44108.833333333336</v>
      </c>
      <c r="B105" s="59">
        <f>Parâmetros!G94*0.04*46.0055</f>
        <v>4.1036906000000002</v>
      </c>
      <c r="C105" s="80">
        <f t="shared" si="43"/>
        <v>4.1036906000000002</v>
      </c>
      <c r="D105" s="84">
        <f t="shared" si="22"/>
        <v>0.82073812000000013</v>
      </c>
      <c r="E105" s="42" t="str">
        <f t="shared" si="33"/>
        <v>1</v>
      </c>
      <c r="F105" s="51">
        <f t="shared" si="23"/>
        <v>-149.99890166500001</v>
      </c>
      <c r="G105" s="42" t="str">
        <f t="shared" si="34"/>
        <v>0</v>
      </c>
      <c r="H105" s="51">
        <f t="shared" si="24"/>
        <v>-33.999450832500003</v>
      </c>
      <c r="I105" s="42" t="str">
        <f t="shared" si="35"/>
        <v>0</v>
      </c>
      <c r="J105" s="51">
        <f t="shared" si="25"/>
        <v>90.190359947407416</v>
      </c>
      <c r="K105" s="42" t="str">
        <f t="shared" si="36"/>
        <v>0</v>
      </c>
      <c r="L105" s="51">
        <f t="shared" si="26"/>
        <v>81.787449592941172</v>
      </c>
      <c r="M105" s="55" t="str">
        <f t="shared" si="37"/>
        <v>0</v>
      </c>
      <c r="N105" s="129">
        <f t="shared" si="27"/>
        <v>0.82073812000000013</v>
      </c>
      <c r="O105" s="59">
        <v>260</v>
      </c>
      <c r="Q105" s="53" t="str">
        <f t="shared" si="38"/>
        <v>1</v>
      </c>
      <c r="R105" s="53">
        <f t="shared" si="28"/>
        <v>1</v>
      </c>
      <c r="S105" s="53" t="str">
        <f t="shared" si="39"/>
        <v>0</v>
      </c>
      <c r="T105" s="53">
        <f t="shared" si="29"/>
        <v>0</v>
      </c>
      <c r="U105" s="53" t="str">
        <f t="shared" si="40"/>
        <v>0</v>
      </c>
      <c r="V105" s="53">
        <f t="shared" si="30"/>
        <v>0</v>
      </c>
      <c r="W105" s="53" t="str">
        <f t="shared" si="41"/>
        <v>0</v>
      </c>
      <c r="X105" s="53">
        <f t="shared" si="31"/>
        <v>0</v>
      </c>
      <c r="Y105" s="53" t="str">
        <f t="shared" si="42"/>
        <v>0</v>
      </c>
      <c r="Z105" s="53">
        <f t="shared" si="32"/>
        <v>0</v>
      </c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85">
        <f>Parâmetros!A95</f>
        <v>44108.875</v>
      </c>
      <c r="B106" s="59">
        <f>Parâmetros!G95*0.04*46.0055</f>
        <v>5.3366379999999998</v>
      </c>
      <c r="C106" s="80">
        <f t="shared" si="43"/>
        <v>5.3366379999999998</v>
      </c>
      <c r="D106" s="84">
        <f t="shared" si="22"/>
        <v>1.0673276</v>
      </c>
      <c r="E106" s="42" t="str">
        <f t="shared" si="33"/>
        <v>1</v>
      </c>
      <c r="F106" s="51">
        <f t="shared" si="23"/>
        <v>-148.79677795000001</v>
      </c>
      <c r="G106" s="42" t="str">
        <f t="shared" si="34"/>
        <v>0</v>
      </c>
      <c r="H106" s="51">
        <f t="shared" si="24"/>
        <v>-33.398388975000003</v>
      </c>
      <c r="I106" s="42" t="str">
        <f t="shared" si="35"/>
        <v>0</v>
      </c>
      <c r="J106" s="51">
        <f t="shared" si="25"/>
        <v>90.310610372839506</v>
      </c>
      <c r="K106" s="42" t="str">
        <f t="shared" si="36"/>
        <v>0</v>
      </c>
      <c r="L106" s="51">
        <f t="shared" si="26"/>
        <v>81.917996964705893</v>
      </c>
      <c r="M106" s="55" t="str">
        <f t="shared" si="37"/>
        <v>0</v>
      </c>
      <c r="N106" s="129">
        <f t="shared" si="27"/>
        <v>1.0673276</v>
      </c>
      <c r="O106" s="59">
        <v>260</v>
      </c>
      <c r="Q106" s="53" t="str">
        <f t="shared" si="38"/>
        <v>1</v>
      </c>
      <c r="R106" s="53">
        <f t="shared" si="28"/>
        <v>1</v>
      </c>
      <c r="S106" s="53" t="str">
        <f t="shared" si="39"/>
        <v>0</v>
      </c>
      <c r="T106" s="53">
        <f t="shared" si="29"/>
        <v>0</v>
      </c>
      <c r="U106" s="53" t="str">
        <f t="shared" si="40"/>
        <v>0</v>
      </c>
      <c r="V106" s="53">
        <f t="shared" si="30"/>
        <v>0</v>
      </c>
      <c r="W106" s="53" t="str">
        <f t="shared" si="41"/>
        <v>0</v>
      </c>
      <c r="X106" s="53">
        <f t="shared" si="31"/>
        <v>0</v>
      </c>
      <c r="Y106" s="53" t="str">
        <f t="shared" si="42"/>
        <v>0</v>
      </c>
      <c r="Z106" s="53">
        <f t="shared" si="32"/>
        <v>0</v>
      </c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85">
        <f>Parâmetros!A96</f>
        <v>44108.916666666664</v>
      </c>
      <c r="B107" s="59">
        <f>Parâmetros!G96*0.04*46.0055</f>
        <v>3.7908531999999999</v>
      </c>
      <c r="C107" s="80">
        <f t="shared" si="43"/>
        <v>3.7908531999999999</v>
      </c>
      <c r="D107" s="84">
        <f t="shared" si="22"/>
        <v>0.75817064000000001</v>
      </c>
      <c r="E107" s="42" t="str">
        <f t="shared" si="33"/>
        <v>1</v>
      </c>
      <c r="F107" s="51">
        <f t="shared" si="23"/>
        <v>-150.30391813000003</v>
      </c>
      <c r="G107" s="42" t="str">
        <f t="shared" si="34"/>
        <v>0</v>
      </c>
      <c r="H107" s="51">
        <f t="shared" si="24"/>
        <v>-34.151959065000014</v>
      </c>
      <c r="I107" s="42" t="str">
        <f t="shared" si="35"/>
        <v>0</v>
      </c>
      <c r="J107" s="51">
        <f t="shared" si="25"/>
        <v>90.159848645432106</v>
      </c>
      <c r="K107" s="42" t="str">
        <f t="shared" si="36"/>
        <v>0</v>
      </c>
      <c r="L107" s="51">
        <f t="shared" si="26"/>
        <v>81.754325632941161</v>
      </c>
      <c r="M107" s="55" t="str">
        <f t="shared" si="37"/>
        <v>0</v>
      </c>
      <c r="N107" s="129">
        <f t="shared" si="27"/>
        <v>0.75817064000000001</v>
      </c>
      <c r="O107" s="59">
        <v>260</v>
      </c>
      <c r="Q107" s="53" t="str">
        <f t="shared" si="38"/>
        <v>1</v>
      </c>
      <c r="R107" s="53">
        <f t="shared" si="28"/>
        <v>1</v>
      </c>
      <c r="S107" s="53" t="str">
        <f t="shared" si="39"/>
        <v>0</v>
      </c>
      <c r="T107" s="53">
        <f t="shared" si="29"/>
        <v>0</v>
      </c>
      <c r="U107" s="53" t="str">
        <f t="shared" si="40"/>
        <v>0</v>
      </c>
      <c r="V107" s="53">
        <f t="shared" si="30"/>
        <v>0</v>
      </c>
      <c r="W107" s="53" t="str">
        <f t="shared" si="41"/>
        <v>0</v>
      </c>
      <c r="X107" s="53">
        <f t="shared" si="31"/>
        <v>0</v>
      </c>
      <c r="Y107" s="53" t="str">
        <f t="shared" si="42"/>
        <v>0</v>
      </c>
      <c r="Z107" s="53">
        <f t="shared" si="32"/>
        <v>0</v>
      </c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85">
        <f>Parâmetros!A97</f>
        <v>44108.958333333336</v>
      </c>
      <c r="B108" s="59">
        <f>Parâmetros!G97*0.04*46.0055</f>
        <v>2.2818727999999999</v>
      </c>
      <c r="C108" s="80">
        <f t="shared" si="43"/>
        <v>2.2818727999999999</v>
      </c>
      <c r="D108" s="84">
        <f t="shared" si="22"/>
        <v>0.45637455999999998</v>
      </c>
      <c r="E108" s="42" t="str">
        <f t="shared" si="33"/>
        <v>1</v>
      </c>
      <c r="F108" s="51">
        <f t="shared" si="23"/>
        <v>-151.77517402000001</v>
      </c>
      <c r="G108" s="42" t="str">
        <f t="shared" si="34"/>
        <v>0</v>
      </c>
      <c r="H108" s="51">
        <f t="shared" si="24"/>
        <v>-34.887587010000004</v>
      </c>
      <c r="I108" s="42" t="str">
        <f t="shared" si="35"/>
        <v>0</v>
      </c>
      <c r="J108" s="51">
        <f t="shared" si="25"/>
        <v>90.012676482962959</v>
      </c>
      <c r="K108" s="42" t="str">
        <f t="shared" si="36"/>
        <v>0</v>
      </c>
      <c r="L108" s="51">
        <f t="shared" si="26"/>
        <v>81.594551237647053</v>
      </c>
      <c r="M108" s="55" t="str">
        <f t="shared" si="37"/>
        <v>0</v>
      </c>
      <c r="N108" s="129">
        <f t="shared" si="27"/>
        <v>0.45637455999999998</v>
      </c>
      <c r="O108" s="59">
        <v>260</v>
      </c>
      <c r="Q108" s="53" t="str">
        <f t="shared" si="38"/>
        <v>1</v>
      </c>
      <c r="R108" s="53">
        <f t="shared" si="28"/>
        <v>1</v>
      </c>
      <c r="S108" s="53" t="str">
        <f t="shared" si="39"/>
        <v>0</v>
      </c>
      <c r="T108" s="53">
        <f t="shared" si="29"/>
        <v>0</v>
      </c>
      <c r="U108" s="53" t="str">
        <f t="shared" si="40"/>
        <v>0</v>
      </c>
      <c r="V108" s="53">
        <f t="shared" si="30"/>
        <v>0</v>
      </c>
      <c r="W108" s="53" t="str">
        <f t="shared" si="41"/>
        <v>0</v>
      </c>
      <c r="X108" s="53">
        <f t="shared" si="31"/>
        <v>0</v>
      </c>
      <c r="Y108" s="53" t="str">
        <f t="shared" si="42"/>
        <v>0</v>
      </c>
      <c r="Z108" s="53">
        <f t="shared" si="32"/>
        <v>0</v>
      </c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85">
        <f>Parâmetros!A98</f>
        <v>44108</v>
      </c>
      <c r="B109" s="59">
        <f>Parâmetros!G98*0.04*46.0055</f>
        <v>1.6561980000000001</v>
      </c>
      <c r="C109" s="80">
        <f t="shared" si="43"/>
        <v>1.6561980000000001</v>
      </c>
      <c r="D109" s="84">
        <f t="shared" si="22"/>
        <v>0.33123960000000002</v>
      </c>
      <c r="E109" s="42" t="str">
        <f t="shared" si="33"/>
        <v>1</v>
      </c>
      <c r="F109" s="51">
        <f t="shared" si="23"/>
        <v>-152.38520695000003</v>
      </c>
      <c r="G109" s="42" t="str">
        <f t="shared" si="34"/>
        <v>0</v>
      </c>
      <c r="H109" s="51">
        <f t="shared" si="24"/>
        <v>-35.192603475000013</v>
      </c>
      <c r="I109" s="42" t="str">
        <f t="shared" si="35"/>
        <v>0</v>
      </c>
      <c r="J109" s="51">
        <f t="shared" si="25"/>
        <v>89.951653879012341</v>
      </c>
      <c r="K109" s="42" t="str">
        <f t="shared" si="36"/>
        <v>0</v>
      </c>
      <c r="L109" s="51">
        <f t="shared" si="26"/>
        <v>81.528303317647058</v>
      </c>
      <c r="M109" s="55" t="str">
        <f t="shared" si="37"/>
        <v>0</v>
      </c>
      <c r="N109" s="129">
        <f t="shared" si="27"/>
        <v>0.33123960000000002</v>
      </c>
      <c r="O109" s="59">
        <v>260</v>
      </c>
      <c r="Q109" s="53" t="str">
        <f t="shared" si="38"/>
        <v>1</v>
      </c>
      <c r="R109" s="53">
        <f t="shared" si="28"/>
        <v>1</v>
      </c>
      <c r="S109" s="53" t="str">
        <f t="shared" si="39"/>
        <v>0</v>
      </c>
      <c r="T109" s="53">
        <f t="shared" si="29"/>
        <v>0</v>
      </c>
      <c r="U109" s="53" t="str">
        <f t="shared" si="40"/>
        <v>0</v>
      </c>
      <c r="V109" s="53">
        <f t="shared" si="30"/>
        <v>0</v>
      </c>
      <c r="W109" s="53" t="str">
        <f t="shared" si="41"/>
        <v>0</v>
      </c>
      <c r="X109" s="53">
        <f t="shared" si="31"/>
        <v>0</v>
      </c>
      <c r="Y109" s="53" t="str">
        <f t="shared" si="42"/>
        <v>0</v>
      </c>
      <c r="Z109" s="53">
        <f t="shared" si="32"/>
        <v>0</v>
      </c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85">
        <f>Parâmetros!A99</f>
        <v>44109.041666666664</v>
      </c>
      <c r="B110" s="59">
        <f>Parâmetros!G99*0.04*46.0055</f>
        <v>1.196143</v>
      </c>
      <c r="C110" s="80">
        <f t="shared" si="43"/>
        <v>1.196143</v>
      </c>
      <c r="D110" s="84">
        <f t="shared" si="22"/>
        <v>0.23922860000000001</v>
      </c>
      <c r="E110" s="42" t="str">
        <f t="shared" si="33"/>
        <v>1</v>
      </c>
      <c r="F110" s="51">
        <f t="shared" si="23"/>
        <v>-152.83376057499999</v>
      </c>
      <c r="G110" s="42" t="str">
        <f t="shared" si="34"/>
        <v>0</v>
      </c>
      <c r="H110" s="51">
        <f t="shared" si="24"/>
        <v>-35.416880287499993</v>
      </c>
      <c r="I110" s="42" t="str">
        <f t="shared" si="35"/>
        <v>0</v>
      </c>
      <c r="J110" s="51">
        <f t="shared" si="25"/>
        <v>89.90678431728395</v>
      </c>
      <c r="K110" s="42" t="str">
        <f t="shared" si="36"/>
        <v>0</v>
      </c>
      <c r="L110" s="51">
        <f t="shared" si="26"/>
        <v>81.47959161176469</v>
      </c>
      <c r="M110" s="55" t="str">
        <f t="shared" si="37"/>
        <v>0</v>
      </c>
      <c r="N110" s="129">
        <f t="shared" si="27"/>
        <v>0.23922860000000001</v>
      </c>
      <c r="O110" s="59">
        <v>260</v>
      </c>
      <c r="Q110" s="53" t="str">
        <f t="shared" si="38"/>
        <v>1</v>
      </c>
      <c r="R110" s="53">
        <f t="shared" si="28"/>
        <v>1</v>
      </c>
      <c r="S110" s="53" t="str">
        <f t="shared" si="39"/>
        <v>0</v>
      </c>
      <c r="T110" s="53">
        <f t="shared" si="29"/>
        <v>0</v>
      </c>
      <c r="U110" s="53" t="str">
        <f t="shared" si="40"/>
        <v>0</v>
      </c>
      <c r="V110" s="53">
        <f t="shared" si="30"/>
        <v>0</v>
      </c>
      <c r="W110" s="53" t="str">
        <f t="shared" si="41"/>
        <v>0</v>
      </c>
      <c r="X110" s="53">
        <f t="shared" si="31"/>
        <v>0</v>
      </c>
      <c r="Y110" s="53" t="str">
        <f t="shared" si="42"/>
        <v>0</v>
      </c>
      <c r="Z110" s="53">
        <f t="shared" si="32"/>
        <v>0</v>
      </c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85">
        <f>Parâmetros!A100</f>
        <v>44109.083333333336</v>
      </c>
      <c r="B111" s="59">
        <f>Parâmetros!G100*0.04*46.0055</f>
        <v>0.38644619999999996</v>
      </c>
      <c r="C111" s="80">
        <f t="shared" si="43"/>
        <v>0.38644619999999996</v>
      </c>
      <c r="D111" s="84">
        <f t="shared" si="22"/>
        <v>7.7289239999999995E-2</v>
      </c>
      <c r="E111" s="42" t="str">
        <f t="shared" si="33"/>
        <v>1</v>
      </c>
      <c r="F111" s="51">
        <f t="shared" si="23"/>
        <v>-153.62321495500001</v>
      </c>
      <c r="G111" s="42" t="str">
        <f t="shared" si="34"/>
        <v>0</v>
      </c>
      <c r="H111" s="51">
        <f t="shared" si="24"/>
        <v>-35.811607477500004</v>
      </c>
      <c r="I111" s="42" t="str">
        <f t="shared" si="35"/>
        <v>0</v>
      </c>
      <c r="J111" s="51">
        <f t="shared" si="25"/>
        <v>89.82781388864197</v>
      </c>
      <c r="K111" s="42" t="str">
        <f t="shared" si="36"/>
        <v>0</v>
      </c>
      <c r="L111" s="51">
        <f t="shared" si="26"/>
        <v>81.393859009411742</v>
      </c>
      <c r="M111" s="55" t="str">
        <f t="shared" si="37"/>
        <v>0</v>
      </c>
      <c r="N111" s="129">
        <f t="shared" si="27"/>
        <v>7.7289239999999995E-2</v>
      </c>
      <c r="O111" s="59">
        <v>260</v>
      </c>
      <c r="Q111" s="53" t="str">
        <f t="shared" si="38"/>
        <v>1</v>
      </c>
      <c r="R111" s="53">
        <f t="shared" si="28"/>
        <v>1</v>
      </c>
      <c r="S111" s="53" t="str">
        <f t="shared" si="39"/>
        <v>0</v>
      </c>
      <c r="T111" s="53">
        <f t="shared" si="29"/>
        <v>0</v>
      </c>
      <c r="U111" s="53" t="str">
        <f t="shared" si="40"/>
        <v>0</v>
      </c>
      <c r="V111" s="53">
        <f t="shared" si="30"/>
        <v>0</v>
      </c>
      <c r="W111" s="53" t="str">
        <f t="shared" si="41"/>
        <v>0</v>
      </c>
      <c r="X111" s="53">
        <f t="shared" si="31"/>
        <v>0</v>
      </c>
      <c r="Y111" s="53" t="str">
        <f t="shared" si="42"/>
        <v>0</v>
      </c>
      <c r="Z111" s="53">
        <f t="shared" si="32"/>
        <v>0</v>
      </c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85">
        <f>Parâmetros!A101</f>
        <v>44109.125</v>
      </c>
      <c r="B112" s="59">
        <f>Parâmetros!G101*0.04*46.0055</f>
        <v>0.23922860000000001</v>
      </c>
      <c r="C112" s="80">
        <f t="shared" si="43"/>
        <v>0.23922860000000001</v>
      </c>
      <c r="D112" s="84">
        <f t="shared" si="22"/>
        <v>4.7845720000000001E-2</v>
      </c>
      <c r="E112" s="42" t="str">
        <f t="shared" si="33"/>
        <v>1</v>
      </c>
      <c r="F112" s="51">
        <f t="shared" si="23"/>
        <v>-153.766752115</v>
      </c>
      <c r="G112" s="42" t="str">
        <f t="shared" si="34"/>
        <v>0</v>
      </c>
      <c r="H112" s="51">
        <f t="shared" si="24"/>
        <v>-35.883376057500001</v>
      </c>
      <c r="I112" s="42" t="str">
        <f t="shared" si="35"/>
        <v>0</v>
      </c>
      <c r="J112" s="51">
        <f t="shared" si="25"/>
        <v>89.813455628888889</v>
      </c>
      <c r="K112" s="42" t="str">
        <f t="shared" si="36"/>
        <v>0</v>
      </c>
      <c r="L112" s="51">
        <f t="shared" si="26"/>
        <v>81.378271263529399</v>
      </c>
      <c r="M112" s="55" t="str">
        <f t="shared" si="37"/>
        <v>0</v>
      </c>
      <c r="N112" s="129">
        <f t="shared" si="27"/>
        <v>4.7845720000000001E-2</v>
      </c>
      <c r="O112" s="59">
        <v>260</v>
      </c>
      <c r="Q112" s="53" t="str">
        <f t="shared" si="38"/>
        <v>1</v>
      </c>
      <c r="R112" s="53">
        <f t="shared" si="28"/>
        <v>1</v>
      </c>
      <c r="S112" s="53" t="str">
        <f t="shared" si="39"/>
        <v>0</v>
      </c>
      <c r="T112" s="53">
        <f t="shared" si="29"/>
        <v>0</v>
      </c>
      <c r="U112" s="53" t="str">
        <f t="shared" si="40"/>
        <v>0</v>
      </c>
      <c r="V112" s="53">
        <f t="shared" si="30"/>
        <v>0</v>
      </c>
      <c r="W112" s="53" t="str">
        <f t="shared" si="41"/>
        <v>0</v>
      </c>
      <c r="X112" s="53">
        <f t="shared" si="31"/>
        <v>0</v>
      </c>
      <c r="Y112" s="53" t="str">
        <f t="shared" si="42"/>
        <v>0</v>
      </c>
      <c r="Z112" s="53">
        <f t="shared" si="32"/>
        <v>0</v>
      </c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85">
        <f>Parâmetros!A102</f>
        <v>44109.166666666664</v>
      </c>
      <c r="B113" s="59">
        <f>Parâmetros!G102*0.04*46.0055</f>
        <v>0.66247919999999993</v>
      </c>
      <c r="C113" s="80">
        <f t="shared" si="43"/>
        <v>0.66247919999999993</v>
      </c>
      <c r="D113" s="84">
        <f t="shared" si="22"/>
        <v>0.13249583999999998</v>
      </c>
      <c r="E113" s="42" t="str">
        <f t="shared" si="33"/>
        <v>1</v>
      </c>
      <c r="F113" s="51">
        <f t="shared" si="23"/>
        <v>-153.35408277999997</v>
      </c>
      <c r="G113" s="42" t="str">
        <f t="shared" si="34"/>
        <v>0</v>
      </c>
      <c r="H113" s="51">
        <f t="shared" si="24"/>
        <v>-35.677041389999985</v>
      </c>
      <c r="I113" s="42" t="str">
        <f t="shared" si="35"/>
        <v>0</v>
      </c>
      <c r="J113" s="51">
        <f t="shared" si="25"/>
        <v>89.854735625679012</v>
      </c>
      <c r="K113" s="42" t="str">
        <f t="shared" si="36"/>
        <v>0</v>
      </c>
      <c r="L113" s="51">
        <f t="shared" si="26"/>
        <v>81.423086032941185</v>
      </c>
      <c r="M113" s="55" t="str">
        <f t="shared" si="37"/>
        <v>0</v>
      </c>
      <c r="N113" s="129">
        <f t="shared" si="27"/>
        <v>0.13249583999999998</v>
      </c>
      <c r="O113" s="59">
        <v>260</v>
      </c>
      <c r="Q113" s="53" t="str">
        <f t="shared" si="38"/>
        <v>1</v>
      </c>
      <c r="R113" s="53">
        <f t="shared" si="28"/>
        <v>1</v>
      </c>
      <c r="S113" s="53" t="str">
        <f t="shared" si="39"/>
        <v>0</v>
      </c>
      <c r="T113" s="53">
        <f t="shared" si="29"/>
        <v>0</v>
      </c>
      <c r="U113" s="53" t="str">
        <f t="shared" si="40"/>
        <v>0</v>
      </c>
      <c r="V113" s="53">
        <f t="shared" si="30"/>
        <v>0</v>
      </c>
      <c r="W113" s="53" t="str">
        <f t="shared" si="41"/>
        <v>0</v>
      </c>
      <c r="X113" s="53">
        <f t="shared" si="31"/>
        <v>0</v>
      </c>
      <c r="Y113" s="53" t="str">
        <f t="shared" si="42"/>
        <v>0</v>
      </c>
      <c r="Z113" s="53">
        <f t="shared" si="32"/>
        <v>0</v>
      </c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85">
        <f>Parâmetros!A103</f>
        <v>44109.208333333336</v>
      </c>
      <c r="B114" s="59">
        <f>Parâmetros!G103*0.04*46.0055</f>
        <v>1.2145452000000001</v>
      </c>
      <c r="C114" s="80">
        <f t="shared" si="43"/>
        <v>1.2145452000000001</v>
      </c>
      <c r="D114" s="84">
        <f t="shared" si="22"/>
        <v>0.24290904000000002</v>
      </c>
      <c r="E114" s="42" t="str">
        <f t="shared" si="33"/>
        <v>1</v>
      </c>
      <c r="F114" s="51">
        <f t="shared" si="23"/>
        <v>-152.81581843000001</v>
      </c>
      <c r="G114" s="42" t="str">
        <f t="shared" si="34"/>
        <v>0</v>
      </c>
      <c r="H114" s="51">
        <f t="shared" si="24"/>
        <v>-35.407909215000004</v>
      </c>
      <c r="I114" s="42" t="str">
        <f t="shared" si="35"/>
        <v>0</v>
      </c>
      <c r="J114" s="51">
        <f t="shared" si="25"/>
        <v>89.908579099753084</v>
      </c>
      <c r="K114" s="42" t="str">
        <f t="shared" si="36"/>
        <v>0</v>
      </c>
      <c r="L114" s="51">
        <f t="shared" si="26"/>
        <v>81.481540080000002</v>
      </c>
      <c r="M114" s="55" t="str">
        <f t="shared" si="37"/>
        <v>0</v>
      </c>
      <c r="N114" s="129">
        <f t="shared" si="27"/>
        <v>0.24290904000000002</v>
      </c>
      <c r="O114" s="59">
        <v>260</v>
      </c>
      <c r="Q114" s="53" t="str">
        <f t="shared" si="38"/>
        <v>1</v>
      </c>
      <c r="R114" s="53">
        <f t="shared" si="28"/>
        <v>1</v>
      </c>
      <c r="S114" s="53" t="str">
        <f t="shared" si="39"/>
        <v>0</v>
      </c>
      <c r="T114" s="53">
        <f t="shared" si="29"/>
        <v>0</v>
      </c>
      <c r="U114" s="53" t="str">
        <f t="shared" si="40"/>
        <v>0</v>
      </c>
      <c r="V114" s="53">
        <f t="shared" si="30"/>
        <v>0</v>
      </c>
      <c r="W114" s="53" t="str">
        <f t="shared" si="41"/>
        <v>0</v>
      </c>
      <c r="X114" s="53">
        <f t="shared" si="31"/>
        <v>0</v>
      </c>
      <c r="Y114" s="53" t="str">
        <f t="shared" si="42"/>
        <v>0</v>
      </c>
      <c r="Z114" s="53">
        <f t="shared" si="32"/>
        <v>0</v>
      </c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85">
        <f>Parâmetros!A104</f>
        <v>44109.25</v>
      </c>
      <c r="B115" s="59">
        <f>Parâmetros!G104*0.04*46.0055</f>
        <v>3.9380708000000002</v>
      </c>
      <c r="C115" s="80">
        <f t="shared" si="43"/>
        <v>3.9380708000000002</v>
      </c>
      <c r="D115" s="84">
        <f t="shared" si="22"/>
        <v>0.78761415999999995</v>
      </c>
      <c r="E115" s="42" t="str">
        <f t="shared" si="33"/>
        <v>1</v>
      </c>
      <c r="F115" s="51">
        <f t="shared" si="23"/>
        <v>-150.16038097000001</v>
      </c>
      <c r="G115" s="42" t="str">
        <f t="shared" si="34"/>
        <v>0</v>
      </c>
      <c r="H115" s="51">
        <f t="shared" si="24"/>
        <v>-34.080190485000003</v>
      </c>
      <c r="I115" s="42" t="str">
        <f t="shared" si="35"/>
        <v>0</v>
      </c>
      <c r="J115" s="51">
        <f t="shared" si="25"/>
        <v>90.174206905185187</v>
      </c>
      <c r="K115" s="42" t="str">
        <f t="shared" si="36"/>
        <v>0</v>
      </c>
      <c r="L115" s="51">
        <f t="shared" si="26"/>
        <v>81.769913378823546</v>
      </c>
      <c r="M115" s="55" t="str">
        <f t="shared" si="37"/>
        <v>0</v>
      </c>
      <c r="N115" s="129">
        <f t="shared" si="27"/>
        <v>0.78761415999999995</v>
      </c>
      <c r="O115" s="59">
        <v>260</v>
      </c>
      <c r="Q115" s="53" t="str">
        <f t="shared" si="38"/>
        <v>1</v>
      </c>
      <c r="R115" s="53">
        <f t="shared" si="28"/>
        <v>1</v>
      </c>
      <c r="S115" s="53" t="str">
        <f t="shared" si="39"/>
        <v>0</v>
      </c>
      <c r="T115" s="53">
        <f t="shared" si="29"/>
        <v>0</v>
      </c>
      <c r="U115" s="53" t="str">
        <f t="shared" si="40"/>
        <v>0</v>
      </c>
      <c r="V115" s="53">
        <f t="shared" si="30"/>
        <v>0</v>
      </c>
      <c r="W115" s="53" t="str">
        <f t="shared" si="41"/>
        <v>0</v>
      </c>
      <c r="X115" s="53">
        <f t="shared" si="31"/>
        <v>0</v>
      </c>
      <c r="Y115" s="53" t="str">
        <f t="shared" si="42"/>
        <v>0</v>
      </c>
      <c r="Z115" s="53">
        <f t="shared" si="32"/>
        <v>0</v>
      </c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85">
        <f>Parâmetros!A105</f>
        <v>44109.291666666664</v>
      </c>
      <c r="B116" s="59">
        <f>Parâmetros!G105*0.04*46.0055</f>
        <v>6.6799985999999993</v>
      </c>
      <c r="C116" s="80">
        <f t="shared" si="43"/>
        <v>6.6799985999999993</v>
      </c>
      <c r="D116" s="84">
        <f t="shared" si="22"/>
        <v>1.3359997199999998</v>
      </c>
      <c r="E116" s="42" t="str">
        <f t="shared" si="33"/>
        <v>1</v>
      </c>
      <c r="F116" s="51">
        <f t="shared" si="23"/>
        <v>-147.48700136499997</v>
      </c>
      <c r="G116" s="42" t="str">
        <f t="shared" si="34"/>
        <v>0</v>
      </c>
      <c r="H116" s="51">
        <f t="shared" si="24"/>
        <v>-32.743500682499985</v>
      </c>
      <c r="I116" s="42" t="str">
        <f t="shared" si="35"/>
        <v>0</v>
      </c>
      <c r="J116" s="51">
        <f t="shared" si="25"/>
        <v>90.441629493086424</v>
      </c>
      <c r="K116" s="42" t="str">
        <f t="shared" si="36"/>
        <v>0</v>
      </c>
      <c r="L116" s="51">
        <f t="shared" si="26"/>
        <v>82.060235145882359</v>
      </c>
      <c r="M116" s="55" t="str">
        <f t="shared" si="37"/>
        <v>0</v>
      </c>
      <c r="N116" s="129">
        <f t="shared" si="27"/>
        <v>1.3359997199999998</v>
      </c>
      <c r="O116" s="59">
        <v>260</v>
      </c>
      <c r="Q116" s="53" t="str">
        <f t="shared" si="38"/>
        <v>1</v>
      </c>
      <c r="R116" s="53">
        <f t="shared" si="28"/>
        <v>1</v>
      </c>
      <c r="S116" s="53" t="str">
        <f t="shared" si="39"/>
        <v>0</v>
      </c>
      <c r="T116" s="53">
        <f t="shared" si="29"/>
        <v>0</v>
      </c>
      <c r="U116" s="53" t="str">
        <f t="shared" si="40"/>
        <v>0</v>
      </c>
      <c r="V116" s="53">
        <f t="shared" si="30"/>
        <v>0</v>
      </c>
      <c r="W116" s="53" t="str">
        <f t="shared" si="41"/>
        <v>0</v>
      </c>
      <c r="X116" s="53">
        <f t="shared" si="31"/>
        <v>0</v>
      </c>
      <c r="Y116" s="53" t="str">
        <f t="shared" si="42"/>
        <v>0</v>
      </c>
      <c r="Z116" s="53">
        <f t="shared" si="32"/>
        <v>0</v>
      </c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85">
        <f>Parâmetros!A106</f>
        <v>44109.333333333336</v>
      </c>
      <c r="B117" s="59">
        <f>Parâmetros!G106*0.04*46.0055</f>
        <v>7.6553152000000004</v>
      </c>
      <c r="C117" s="80">
        <f t="shared" si="43"/>
        <v>7.6553152000000004</v>
      </c>
      <c r="D117" s="84">
        <f t="shared" si="22"/>
        <v>1.53106304</v>
      </c>
      <c r="E117" s="42" t="str">
        <f t="shared" si="33"/>
        <v>1</v>
      </c>
      <c r="F117" s="51">
        <f t="shared" si="23"/>
        <v>-146.53606768</v>
      </c>
      <c r="G117" s="42" t="str">
        <f t="shared" si="34"/>
        <v>0</v>
      </c>
      <c r="H117" s="51">
        <f t="shared" si="24"/>
        <v>-32.268033840000001</v>
      </c>
      <c r="I117" s="42" t="str">
        <f t="shared" si="35"/>
        <v>0</v>
      </c>
      <c r="J117" s="51">
        <f t="shared" si="25"/>
        <v>90.536752963950619</v>
      </c>
      <c r="K117" s="42" t="str">
        <f t="shared" si="36"/>
        <v>0</v>
      </c>
      <c r="L117" s="51">
        <f t="shared" si="26"/>
        <v>82.16350396235292</v>
      </c>
      <c r="M117" s="55" t="str">
        <f t="shared" si="37"/>
        <v>0</v>
      </c>
      <c r="N117" s="129">
        <f t="shared" si="27"/>
        <v>1.53106304</v>
      </c>
      <c r="O117" s="59">
        <v>260</v>
      </c>
      <c r="Q117" s="53" t="str">
        <f t="shared" si="38"/>
        <v>1</v>
      </c>
      <c r="R117" s="53">
        <f t="shared" si="28"/>
        <v>1</v>
      </c>
      <c r="S117" s="53" t="str">
        <f t="shared" si="39"/>
        <v>0</v>
      </c>
      <c r="T117" s="53">
        <f t="shared" si="29"/>
        <v>0</v>
      </c>
      <c r="U117" s="53" t="str">
        <f t="shared" si="40"/>
        <v>0</v>
      </c>
      <c r="V117" s="53">
        <f t="shared" si="30"/>
        <v>0</v>
      </c>
      <c r="W117" s="53" t="str">
        <f t="shared" si="41"/>
        <v>0</v>
      </c>
      <c r="X117" s="53">
        <f t="shared" si="31"/>
        <v>0</v>
      </c>
      <c r="Y117" s="53" t="str">
        <f t="shared" si="42"/>
        <v>0</v>
      </c>
      <c r="Z117" s="53">
        <f t="shared" si="32"/>
        <v>0</v>
      </c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85">
        <f>Parâmetros!A107</f>
        <v>44109.375</v>
      </c>
      <c r="B118" s="59">
        <f>Parâmetros!G107*0.04*46.0055</f>
        <v>6.9560315999999993</v>
      </c>
      <c r="C118" s="80">
        <f t="shared" si="43"/>
        <v>6.9560315999999993</v>
      </c>
      <c r="D118" s="84">
        <f t="shared" si="22"/>
        <v>1.39120632</v>
      </c>
      <c r="E118" s="42" t="str">
        <f t="shared" si="33"/>
        <v>1</v>
      </c>
      <c r="F118" s="51">
        <f t="shared" si="23"/>
        <v>-147.21786919000002</v>
      </c>
      <c r="G118" s="42" t="str">
        <f t="shared" si="34"/>
        <v>0</v>
      </c>
      <c r="H118" s="51">
        <f t="shared" si="24"/>
        <v>-32.608934595000008</v>
      </c>
      <c r="I118" s="42" t="str">
        <f t="shared" si="35"/>
        <v>0</v>
      </c>
      <c r="J118" s="51">
        <f t="shared" si="25"/>
        <v>90.468551230123452</v>
      </c>
      <c r="K118" s="42" t="str">
        <f t="shared" si="36"/>
        <v>0</v>
      </c>
      <c r="L118" s="51">
        <f t="shared" si="26"/>
        <v>82.08946216941176</v>
      </c>
      <c r="M118" s="55" t="str">
        <f t="shared" si="37"/>
        <v>0</v>
      </c>
      <c r="N118" s="129">
        <f t="shared" si="27"/>
        <v>1.39120632</v>
      </c>
      <c r="O118" s="59">
        <v>260</v>
      </c>
      <c r="Q118" s="53" t="str">
        <f t="shared" si="38"/>
        <v>1</v>
      </c>
      <c r="R118" s="53">
        <f t="shared" si="28"/>
        <v>1</v>
      </c>
      <c r="S118" s="53" t="str">
        <f t="shared" si="39"/>
        <v>0</v>
      </c>
      <c r="T118" s="53">
        <f t="shared" si="29"/>
        <v>0</v>
      </c>
      <c r="U118" s="53" t="str">
        <f t="shared" si="40"/>
        <v>0</v>
      </c>
      <c r="V118" s="53">
        <f t="shared" si="30"/>
        <v>0</v>
      </c>
      <c r="W118" s="53" t="str">
        <f t="shared" si="41"/>
        <v>0</v>
      </c>
      <c r="X118" s="53">
        <f t="shared" si="31"/>
        <v>0</v>
      </c>
      <c r="Y118" s="53" t="str">
        <f t="shared" si="42"/>
        <v>0</v>
      </c>
      <c r="Z118" s="53">
        <f t="shared" si="32"/>
        <v>0</v>
      </c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85">
        <f>Parâmetros!A108</f>
        <v>44109.416666666664</v>
      </c>
      <c r="B119" s="59">
        <f>Parâmetros!G108*0.04*46.0055</f>
        <v>4.8765829999999992</v>
      </c>
      <c r="C119" s="80">
        <f t="shared" si="43"/>
        <v>4.8765829999999992</v>
      </c>
      <c r="D119" s="84">
        <f t="shared" si="22"/>
        <v>0.97531659999999976</v>
      </c>
      <c r="E119" s="42" t="str">
        <f t="shared" si="33"/>
        <v>1</v>
      </c>
      <c r="F119" s="51">
        <f t="shared" si="23"/>
        <v>-149.24533157499999</v>
      </c>
      <c r="G119" s="42" t="str">
        <f t="shared" si="34"/>
        <v>0</v>
      </c>
      <c r="H119" s="51">
        <f t="shared" si="24"/>
        <v>-33.622665787499997</v>
      </c>
      <c r="I119" s="42" t="str">
        <f t="shared" si="35"/>
        <v>0</v>
      </c>
      <c r="J119" s="51">
        <f t="shared" si="25"/>
        <v>90.265740811111101</v>
      </c>
      <c r="K119" s="42" t="str">
        <f t="shared" si="36"/>
        <v>0</v>
      </c>
      <c r="L119" s="51">
        <f t="shared" si="26"/>
        <v>81.869285258823524</v>
      </c>
      <c r="M119" s="55" t="str">
        <f t="shared" si="37"/>
        <v>0</v>
      </c>
      <c r="N119" s="129">
        <f t="shared" si="27"/>
        <v>0.97531659999999976</v>
      </c>
      <c r="O119" s="59">
        <v>260</v>
      </c>
      <c r="Q119" s="53" t="str">
        <f t="shared" si="38"/>
        <v>1</v>
      </c>
      <c r="R119" s="53">
        <f t="shared" si="28"/>
        <v>1</v>
      </c>
      <c r="S119" s="53" t="str">
        <f t="shared" si="39"/>
        <v>0</v>
      </c>
      <c r="T119" s="53">
        <f t="shared" si="29"/>
        <v>0</v>
      </c>
      <c r="U119" s="53" t="str">
        <f t="shared" si="40"/>
        <v>0</v>
      </c>
      <c r="V119" s="53">
        <f t="shared" si="30"/>
        <v>0</v>
      </c>
      <c r="W119" s="53" t="str">
        <f t="shared" si="41"/>
        <v>0</v>
      </c>
      <c r="X119" s="53">
        <f t="shared" si="31"/>
        <v>0</v>
      </c>
      <c r="Y119" s="53" t="str">
        <f t="shared" si="42"/>
        <v>0</v>
      </c>
      <c r="Z119" s="53">
        <f t="shared" si="32"/>
        <v>0</v>
      </c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85">
        <f>Parâmetros!A109</f>
        <v>44109.458333333336</v>
      </c>
      <c r="B120" s="59">
        <f>Parâmetros!G109*0.04*46.0055</f>
        <v>3.6068311999999998</v>
      </c>
      <c r="C120" s="80">
        <f t="shared" si="43"/>
        <v>3.6068311999999998</v>
      </c>
      <c r="D120" s="84">
        <f t="shared" si="22"/>
        <v>0.72136623999999994</v>
      </c>
      <c r="E120" s="42" t="str">
        <f t="shared" si="33"/>
        <v>1</v>
      </c>
      <c r="F120" s="51">
        <f t="shared" si="23"/>
        <v>-150.48333958000003</v>
      </c>
      <c r="G120" s="42" t="str">
        <f t="shared" si="34"/>
        <v>0</v>
      </c>
      <c r="H120" s="51">
        <f t="shared" si="24"/>
        <v>-34.241669790000017</v>
      </c>
      <c r="I120" s="42" t="str">
        <f t="shared" si="35"/>
        <v>0</v>
      </c>
      <c r="J120" s="51">
        <f t="shared" si="25"/>
        <v>90.141900820740744</v>
      </c>
      <c r="K120" s="42" t="str">
        <f t="shared" si="36"/>
        <v>0</v>
      </c>
      <c r="L120" s="51">
        <f t="shared" si="26"/>
        <v>81.734840950588236</v>
      </c>
      <c r="M120" s="55" t="str">
        <f t="shared" si="37"/>
        <v>0</v>
      </c>
      <c r="N120" s="129">
        <f t="shared" si="27"/>
        <v>0.72136623999999994</v>
      </c>
      <c r="O120" s="59">
        <v>260</v>
      </c>
      <c r="Q120" s="53" t="str">
        <f t="shared" si="38"/>
        <v>1</v>
      </c>
      <c r="R120" s="53">
        <f t="shared" si="28"/>
        <v>1</v>
      </c>
      <c r="S120" s="53" t="str">
        <f t="shared" si="39"/>
        <v>0</v>
      </c>
      <c r="T120" s="53">
        <f t="shared" si="29"/>
        <v>0</v>
      </c>
      <c r="U120" s="53" t="str">
        <f t="shared" si="40"/>
        <v>0</v>
      </c>
      <c r="V120" s="53">
        <f t="shared" si="30"/>
        <v>0</v>
      </c>
      <c r="W120" s="53" t="str">
        <f t="shared" si="41"/>
        <v>0</v>
      </c>
      <c r="X120" s="53">
        <f t="shared" si="31"/>
        <v>0</v>
      </c>
      <c r="Y120" s="53" t="str">
        <f t="shared" si="42"/>
        <v>0</v>
      </c>
      <c r="Z120" s="53">
        <f t="shared" si="32"/>
        <v>0</v>
      </c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85">
        <f>Parâmetros!A110</f>
        <v>44109.5</v>
      </c>
      <c r="B121" s="59">
        <f>Parâmetros!G110*0.04*46.0055</f>
        <v>4.0484840000000002</v>
      </c>
      <c r="C121" s="80">
        <f t="shared" si="43"/>
        <v>4.0484840000000002</v>
      </c>
      <c r="D121" s="84">
        <f t="shared" si="22"/>
        <v>0.80969679999999999</v>
      </c>
      <c r="E121" s="42" t="str">
        <f t="shared" si="33"/>
        <v>1</v>
      </c>
      <c r="F121" s="51">
        <f t="shared" si="23"/>
        <v>-150.05272810000002</v>
      </c>
      <c r="G121" s="42" t="str">
        <f t="shared" si="34"/>
        <v>0</v>
      </c>
      <c r="H121" s="51">
        <f t="shared" si="24"/>
        <v>-34.026364050000012</v>
      </c>
      <c r="I121" s="42" t="str">
        <f t="shared" si="35"/>
        <v>0</v>
      </c>
      <c r="J121" s="51">
        <f t="shared" si="25"/>
        <v>90.184975600000001</v>
      </c>
      <c r="K121" s="42" t="str">
        <f t="shared" si="36"/>
        <v>0</v>
      </c>
      <c r="L121" s="51">
        <f t="shared" si="26"/>
        <v>81.781604188235278</v>
      </c>
      <c r="M121" s="55" t="str">
        <f t="shared" si="37"/>
        <v>0</v>
      </c>
      <c r="N121" s="129">
        <f t="shared" si="27"/>
        <v>0.80969679999999999</v>
      </c>
      <c r="O121" s="59">
        <v>260</v>
      </c>
      <c r="Q121" s="53" t="str">
        <f t="shared" si="38"/>
        <v>1</v>
      </c>
      <c r="R121" s="53">
        <f t="shared" si="28"/>
        <v>1</v>
      </c>
      <c r="S121" s="53" t="str">
        <f t="shared" si="39"/>
        <v>0</v>
      </c>
      <c r="T121" s="53">
        <f t="shared" si="29"/>
        <v>0</v>
      </c>
      <c r="U121" s="53" t="str">
        <f t="shared" si="40"/>
        <v>0</v>
      </c>
      <c r="V121" s="53">
        <f t="shared" si="30"/>
        <v>0</v>
      </c>
      <c r="W121" s="53" t="str">
        <f t="shared" si="41"/>
        <v>0</v>
      </c>
      <c r="X121" s="53">
        <f t="shared" si="31"/>
        <v>0</v>
      </c>
      <c r="Y121" s="53" t="str">
        <f t="shared" si="42"/>
        <v>0</v>
      </c>
      <c r="Z121" s="53">
        <f t="shared" si="32"/>
        <v>0</v>
      </c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85">
        <f>Parâmetros!A111</f>
        <v>44109.541666666664</v>
      </c>
      <c r="B122" s="59">
        <f>Parâmetros!G111*0.04*46.0055</f>
        <v>3.5332223999999997</v>
      </c>
      <c r="C122" s="80">
        <f t="shared" si="43"/>
        <v>3.5332223999999997</v>
      </c>
      <c r="D122" s="84">
        <f t="shared" si="22"/>
        <v>0.70664447999999991</v>
      </c>
      <c r="E122" s="42" t="str">
        <f t="shared" si="33"/>
        <v>1</v>
      </c>
      <c r="F122" s="51">
        <f t="shared" si="23"/>
        <v>-150.55510816</v>
      </c>
      <c r="G122" s="42" t="str">
        <f t="shared" si="34"/>
        <v>0</v>
      </c>
      <c r="H122" s="51">
        <f t="shared" si="24"/>
        <v>-34.277554080000002</v>
      </c>
      <c r="I122" s="42" t="str">
        <f t="shared" si="35"/>
        <v>0</v>
      </c>
      <c r="J122" s="51">
        <f t="shared" si="25"/>
        <v>90.134721690864197</v>
      </c>
      <c r="K122" s="42" t="str">
        <f t="shared" si="36"/>
        <v>0</v>
      </c>
      <c r="L122" s="51">
        <f t="shared" si="26"/>
        <v>81.727047077647057</v>
      </c>
      <c r="M122" s="55" t="str">
        <f t="shared" si="37"/>
        <v>0</v>
      </c>
      <c r="N122" s="129">
        <f t="shared" si="27"/>
        <v>0.70664447999999991</v>
      </c>
      <c r="O122" s="59">
        <v>260</v>
      </c>
      <c r="Q122" s="53" t="str">
        <f t="shared" si="38"/>
        <v>1</v>
      </c>
      <c r="R122" s="53">
        <f t="shared" si="28"/>
        <v>1</v>
      </c>
      <c r="S122" s="53" t="str">
        <f t="shared" si="39"/>
        <v>0</v>
      </c>
      <c r="T122" s="53">
        <f t="shared" si="29"/>
        <v>0</v>
      </c>
      <c r="U122" s="53" t="str">
        <f t="shared" si="40"/>
        <v>0</v>
      </c>
      <c r="V122" s="53">
        <f t="shared" si="30"/>
        <v>0</v>
      </c>
      <c r="W122" s="53" t="str">
        <f t="shared" si="41"/>
        <v>0</v>
      </c>
      <c r="X122" s="53">
        <f t="shared" si="31"/>
        <v>0</v>
      </c>
      <c r="Y122" s="53" t="str">
        <f t="shared" si="42"/>
        <v>0</v>
      </c>
      <c r="Z122" s="53">
        <f t="shared" si="32"/>
        <v>0</v>
      </c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85">
        <f>Parâmetros!A112</f>
        <v>44109.583333333336</v>
      </c>
      <c r="B123" s="59">
        <f>Parâmetros!G112*0.04*46.0055</f>
        <v>3.2571894000000001</v>
      </c>
      <c r="C123" s="80">
        <f t="shared" si="43"/>
        <v>3.2571894000000001</v>
      </c>
      <c r="D123" s="84">
        <f t="shared" si="22"/>
        <v>0.65143788000000002</v>
      </c>
      <c r="E123" s="42" t="str">
        <f t="shared" si="33"/>
        <v>1</v>
      </c>
      <c r="F123" s="51">
        <f t="shared" si="23"/>
        <v>-150.82424033500001</v>
      </c>
      <c r="G123" s="42" t="str">
        <f t="shared" si="34"/>
        <v>0</v>
      </c>
      <c r="H123" s="51">
        <f t="shared" si="24"/>
        <v>-34.412120167500007</v>
      </c>
      <c r="I123" s="42" t="str">
        <f t="shared" si="35"/>
        <v>0</v>
      </c>
      <c r="J123" s="51">
        <f t="shared" si="25"/>
        <v>90.107799953827168</v>
      </c>
      <c r="K123" s="42" t="str">
        <f t="shared" si="36"/>
        <v>0</v>
      </c>
      <c r="L123" s="51">
        <f t="shared" si="26"/>
        <v>81.697820054117642</v>
      </c>
      <c r="M123" s="55" t="str">
        <f t="shared" si="37"/>
        <v>0</v>
      </c>
      <c r="N123" s="129">
        <f t="shared" si="27"/>
        <v>0.65143788000000002</v>
      </c>
      <c r="O123" s="59">
        <v>260</v>
      </c>
      <c r="Q123" s="53" t="str">
        <f t="shared" si="38"/>
        <v>1</v>
      </c>
      <c r="R123" s="53">
        <f t="shared" si="28"/>
        <v>1</v>
      </c>
      <c r="S123" s="53" t="str">
        <f t="shared" si="39"/>
        <v>0</v>
      </c>
      <c r="T123" s="53">
        <f t="shared" si="29"/>
        <v>0</v>
      </c>
      <c r="U123" s="53" t="str">
        <f t="shared" si="40"/>
        <v>0</v>
      </c>
      <c r="V123" s="53">
        <f t="shared" si="30"/>
        <v>0</v>
      </c>
      <c r="W123" s="53" t="str">
        <f t="shared" si="41"/>
        <v>0</v>
      </c>
      <c r="X123" s="53">
        <f t="shared" si="31"/>
        <v>0</v>
      </c>
      <c r="Y123" s="53" t="str">
        <f t="shared" si="42"/>
        <v>0</v>
      </c>
      <c r="Z123" s="53">
        <f t="shared" si="32"/>
        <v>0</v>
      </c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85">
        <f>Parâmetros!A113</f>
        <v>44109.625</v>
      </c>
      <c r="B124" s="59">
        <f>Parâmetros!G113*0.04*46.0055</f>
        <v>3.5516246000000002</v>
      </c>
      <c r="C124" s="80">
        <f t="shared" si="43"/>
        <v>3.5516246000000002</v>
      </c>
      <c r="D124" s="84">
        <f t="shared" si="22"/>
        <v>0.71032492000000003</v>
      </c>
      <c r="E124" s="42" t="str">
        <f t="shared" si="33"/>
        <v>1</v>
      </c>
      <c r="F124" s="51">
        <f t="shared" si="23"/>
        <v>-150.537166015</v>
      </c>
      <c r="G124" s="42" t="str">
        <f t="shared" si="34"/>
        <v>0</v>
      </c>
      <c r="H124" s="51">
        <f t="shared" si="24"/>
        <v>-34.268583007499998</v>
      </c>
      <c r="I124" s="42" t="str">
        <f t="shared" si="35"/>
        <v>0</v>
      </c>
      <c r="J124" s="51">
        <f t="shared" si="25"/>
        <v>90.13651647333333</v>
      </c>
      <c r="K124" s="42" t="str">
        <f t="shared" si="36"/>
        <v>0</v>
      </c>
      <c r="L124" s="51">
        <f t="shared" si="26"/>
        <v>81.728995545882341</v>
      </c>
      <c r="M124" s="55" t="str">
        <f t="shared" si="37"/>
        <v>0</v>
      </c>
      <c r="N124" s="129">
        <f t="shared" si="27"/>
        <v>0.71032492000000003</v>
      </c>
      <c r="O124" s="59">
        <v>260</v>
      </c>
      <c r="Q124" s="53" t="str">
        <f t="shared" si="38"/>
        <v>1</v>
      </c>
      <c r="R124" s="53">
        <f t="shared" si="28"/>
        <v>1</v>
      </c>
      <c r="S124" s="53" t="str">
        <f t="shared" si="39"/>
        <v>0</v>
      </c>
      <c r="T124" s="53">
        <f t="shared" si="29"/>
        <v>0</v>
      </c>
      <c r="U124" s="53" t="str">
        <f t="shared" si="40"/>
        <v>0</v>
      </c>
      <c r="V124" s="53">
        <f t="shared" si="30"/>
        <v>0</v>
      </c>
      <c r="W124" s="53" t="str">
        <f t="shared" si="41"/>
        <v>0</v>
      </c>
      <c r="X124" s="53">
        <f t="shared" si="31"/>
        <v>0</v>
      </c>
      <c r="Y124" s="53" t="str">
        <f t="shared" si="42"/>
        <v>0</v>
      </c>
      <c r="Z124" s="53">
        <f t="shared" si="32"/>
        <v>0</v>
      </c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85">
        <f>Parâmetros!A114</f>
        <v>44109.666666666664</v>
      </c>
      <c r="B125" s="59">
        <f>Parâmetros!G114*0.04*46.0055</f>
        <v>3.9380708000000002</v>
      </c>
      <c r="C125" s="80">
        <f t="shared" si="43"/>
        <v>3.9380708000000002</v>
      </c>
      <c r="D125" s="84">
        <f t="shared" si="22"/>
        <v>0.78761415999999995</v>
      </c>
      <c r="E125" s="42" t="str">
        <f t="shared" si="33"/>
        <v>1</v>
      </c>
      <c r="F125" s="51">
        <f t="shared" si="23"/>
        <v>-150.16038097000001</v>
      </c>
      <c r="G125" s="42" t="str">
        <f t="shared" si="34"/>
        <v>0</v>
      </c>
      <c r="H125" s="51">
        <f t="shared" si="24"/>
        <v>-34.080190485000003</v>
      </c>
      <c r="I125" s="42" t="str">
        <f t="shared" si="35"/>
        <v>0</v>
      </c>
      <c r="J125" s="51">
        <f t="shared" si="25"/>
        <v>90.174206905185187</v>
      </c>
      <c r="K125" s="42" t="str">
        <f t="shared" si="36"/>
        <v>0</v>
      </c>
      <c r="L125" s="51">
        <f t="shared" si="26"/>
        <v>81.769913378823546</v>
      </c>
      <c r="M125" s="55" t="str">
        <f t="shared" si="37"/>
        <v>0</v>
      </c>
      <c r="N125" s="129">
        <f t="shared" si="27"/>
        <v>0.78761415999999995</v>
      </c>
      <c r="O125" s="59">
        <v>260</v>
      </c>
      <c r="Q125" s="53" t="str">
        <f t="shared" si="38"/>
        <v>1</v>
      </c>
      <c r="R125" s="53">
        <f t="shared" si="28"/>
        <v>1</v>
      </c>
      <c r="S125" s="53" t="str">
        <f t="shared" si="39"/>
        <v>0</v>
      </c>
      <c r="T125" s="53">
        <f t="shared" si="29"/>
        <v>0</v>
      </c>
      <c r="U125" s="53" t="str">
        <f t="shared" si="40"/>
        <v>0</v>
      </c>
      <c r="V125" s="53">
        <f t="shared" si="30"/>
        <v>0</v>
      </c>
      <c r="W125" s="53" t="str">
        <f t="shared" si="41"/>
        <v>0</v>
      </c>
      <c r="X125" s="53">
        <f t="shared" si="31"/>
        <v>0</v>
      </c>
      <c r="Y125" s="53" t="str">
        <f t="shared" si="42"/>
        <v>0</v>
      </c>
      <c r="Z125" s="53">
        <f t="shared" si="32"/>
        <v>0</v>
      </c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85">
        <f>Parâmetros!A115</f>
        <v>44109.708333333336</v>
      </c>
      <c r="B126" s="59">
        <f>Parâmetros!G115*0.04*46.0055</f>
        <v>4.5637455999999998</v>
      </c>
      <c r="C126" s="80">
        <f t="shared" si="43"/>
        <v>4.5637455999999998</v>
      </c>
      <c r="D126" s="84">
        <f t="shared" si="22"/>
        <v>0.91274911999999997</v>
      </c>
      <c r="E126" s="42" t="str">
        <f t="shared" si="33"/>
        <v>1</v>
      </c>
      <c r="F126" s="51">
        <f t="shared" si="23"/>
        <v>-149.55034803999999</v>
      </c>
      <c r="G126" s="42" t="str">
        <f t="shared" si="34"/>
        <v>0</v>
      </c>
      <c r="H126" s="51">
        <f t="shared" si="24"/>
        <v>-33.775174019999994</v>
      </c>
      <c r="I126" s="42" t="str">
        <f t="shared" si="35"/>
        <v>0</v>
      </c>
      <c r="J126" s="51">
        <f t="shared" si="25"/>
        <v>90.235229509135806</v>
      </c>
      <c r="K126" s="42" t="str">
        <f t="shared" si="36"/>
        <v>0</v>
      </c>
      <c r="L126" s="51">
        <f t="shared" si="26"/>
        <v>81.836161298823512</v>
      </c>
      <c r="M126" s="55" t="str">
        <f t="shared" si="37"/>
        <v>0</v>
      </c>
      <c r="N126" s="129">
        <f t="shared" si="27"/>
        <v>0.91274911999999997</v>
      </c>
      <c r="O126" s="59">
        <v>260</v>
      </c>
      <c r="Q126" s="53" t="str">
        <f t="shared" si="38"/>
        <v>1</v>
      </c>
      <c r="R126" s="53">
        <f t="shared" si="28"/>
        <v>1</v>
      </c>
      <c r="S126" s="53" t="str">
        <f t="shared" si="39"/>
        <v>0</v>
      </c>
      <c r="T126" s="53">
        <f t="shared" si="29"/>
        <v>0</v>
      </c>
      <c r="U126" s="53" t="str">
        <f t="shared" si="40"/>
        <v>0</v>
      </c>
      <c r="V126" s="53">
        <f t="shared" si="30"/>
        <v>0</v>
      </c>
      <c r="W126" s="53" t="str">
        <f t="shared" si="41"/>
        <v>0</v>
      </c>
      <c r="X126" s="53">
        <f t="shared" si="31"/>
        <v>0</v>
      </c>
      <c r="Y126" s="53" t="str">
        <f t="shared" si="42"/>
        <v>0</v>
      </c>
      <c r="Z126" s="53">
        <f t="shared" si="32"/>
        <v>0</v>
      </c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85">
        <f>Parâmetros!A116</f>
        <v>44109.75</v>
      </c>
      <c r="B127" s="59">
        <f>Parâmetros!G116*0.04*46.0055</f>
        <v>7.3056734000000008</v>
      </c>
      <c r="C127" s="80">
        <f t="shared" si="43"/>
        <v>7.3056734000000008</v>
      </c>
      <c r="D127" s="84">
        <f t="shared" si="22"/>
        <v>1.4611346800000002</v>
      </c>
      <c r="E127" s="42" t="str">
        <f t="shared" si="33"/>
        <v>1</v>
      </c>
      <c r="F127" s="51">
        <f t="shared" si="23"/>
        <v>-146.87696843500001</v>
      </c>
      <c r="G127" s="42" t="str">
        <f t="shared" si="34"/>
        <v>0</v>
      </c>
      <c r="H127" s="51">
        <f t="shared" si="24"/>
        <v>-32.438484217500005</v>
      </c>
      <c r="I127" s="42" t="str">
        <f t="shared" si="35"/>
        <v>0</v>
      </c>
      <c r="J127" s="51">
        <f t="shared" si="25"/>
        <v>90.502652097037043</v>
      </c>
      <c r="K127" s="42" t="str">
        <f t="shared" si="36"/>
        <v>0</v>
      </c>
      <c r="L127" s="51">
        <f t="shared" si="26"/>
        <v>82.12648306588234</v>
      </c>
      <c r="M127" s="55" t="str">
        <f t="shared" si="37"/>
        <v>0</v>
      </c>
      <c r="N127" s="129">
        <f t="shared" si="27"/>
        <v>1.4611346800000002</v>
      </c>
      <c r="O127" s="59">
        <v>260</v>
      </c>
      <c r="Q127" s="53" t="str">
        <f t="shared" si="38"/>
        <v>1</v>
      </c>
      <c r="R127" s="53">
        <f t="shared" si="28"/>
        <v>1</v>
      </c>
      <c r="S127" s="53" t="str">
        <f t="shared" si="39"/>
        <v>0</v>
      </c>
      <c r="T127" s="53">
        <f t="shared" si="29"/>
        <v>0</v>
      </c>
      <c r="U127" s="53" t="str">
        <f t="shared" si="40"/>
        <v>0</v>
      </c>
      <c r="V127" s="53">
        <f t="shared" si="30"/>
        <v>0</v>
      </c>
      <c r="W127" s="53" t="str">
        <f t="shared" si="41"/>
        <v>0</v>
      </c>
      <c r="X127" s="53">
        <f t="shared" si="31"/>
        <v>0</v>
      </c>
      <c r="Y127" s="53" t="str">
        <f t="shared" si="42"/>
        <v>0</v>
      </c>
      <c r="Z127" s="53">
        <f t="shared" si="32"/>
        <v>0</v>
      </c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85">
        <f>Parâmetros!A117</f>
        <v>44109.791666666664</v>
      </c>
      <c r="B128" s="59">
        <f>Parâmetros!G117*0.04*46.0055</f>
        <v>6.2751502000000006</v>
      </c>
      <c r="C128" s="80">
        <f t="shared" si="43"/>
        <v>6.2751502000000006</v>
      </c>
      <c r="D128" s="84">
        <f t="shared" si="22"/>
        <v>1.2550300400000001</v>
      </c>
      <c r="E128" s="42" t="str">
        <f t="shared" si="33"/>
        <v>1</v>
      </c>
      <c r="F128" s="51">
        <f t="shared" si="23"/>
        <v>-147.881728555</v>
      </c>
      <c r="G128" s="42" t="str">
        <f t="shared" si="34"/>
        <v>0</v>
      </c>
      <c r="H128" s="51">
        <f t="shared" si="24"/>
        <v>-32.940864277499998</v>
      </c>
      <c r="I128" s="42" t="str">
        <f t="shared" si="35"/>
        <v>0</v>
      </c>
      <c r="J128" s="51">
        <f t="shared" si="25"/>
        <v>90.402144278765434</v>
      </c>
      <c r="K128" s="42" t="str">
        <f t="shared" si="36"/>
        <v>0</v>
      </c>
      <c r="L128" s="51">
        <f t="shared" si="26"/>
        <v>82.017368844705899</v>
      </c>
      <c r="M128" s="55" t="str">
        <f t="shared" si="37"/>
        <v>0</v>
      </c>
      <c r="N128" s="129">
        <f t="shared" si="27"/>
        <v>1.2550300400000001</v>
      </c>
      <c r="O128" s="59">
        <v>260</v>
      </c>
      <c r="Q128" s="53" t="str">
        <f t="shared" si="38"/>
        <v>1</v>
      </c>
      <c r="R128" s="53">
        <f t="shared" si="28"/>
        <v>1</v>
      </c>
      <c r="S128" s="53" t="str">
        <f t="shared" si="39"/>
        <v>0</v>
      </c>
      <c r="T128" s="53">
        <f t="shared" si="29"/>
        <v>0</v>
      </c>
      <c r="U128" s="53" t="str">
        <f t="shared" si="40"/>
        <v>0</v>
      </c>
      <c r="V128" s="53">
        <f t="shared" si="30"/>
        <v>0</v>
      </c>
      <c r="W128" s="53" t="str">
        <f t="shared" si="41"/>
        <v>0</v>
      </c>
      <c r="X128" s="53">
        <f t="shared" si="31"/>
        <v>0</v>
      </c>
      <c r="Y128" s="53" t="str">
        <f t="shared" si="42"/>
        <v>0</v>
      </c>
      <c r="Z128" s="53">
        <f t="shared" si="32"/>
        <v>0</v>
      </c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85">
        <f>Parâmetros!A118</f>
        <v>44109.833333333336</v>
      </c>
      <c r="B129" s="59">
        <f>Parâmetros!G118*0.04*46.0055</f>
        <v>5.8887039999999997</v>
      </c>
      <c r="C129" s="80">
        <f t="shared" si="43"/>
        <v>5.8887039999999997</v>
      </c>
      <c r="D129" s="84">
        <f t="shared" si="22"/>
        <v>1.1777407999999998</v>
      </c>
      <c r="E129" s="42" t="str">
        <f t="shared" si="33"/>
        <v>1</v>
      </c>
      <c r="F129" s="51">
        <f t="shared" si="23"/>
        <v>-148.25851360000001</v>
      </c>
      <c r="G129" s="42" t="str">
        <f t="shared" si="34"/>
        <v>0</v>
      </c>
      <c r="H129" s="51">
        <f t="shared" si="24"/>
        <v>-33.129256800000007</v>
      </c>
      <c r="I129" s="42" t="str">
        <f t="shared" si="35"/>
        <v>0</v>
      </c>
      <c r="J129" s="51">
        <f t="shared" si="25"/>
        <v>90.364453846913591</v>
      </c>
      <c r="K129" s="42" t="str">
        <f t="shared" si="36"/>
        <v>0</v>
      </c>
      <c r="L129" s="51">
        <f t="shared" si="26"/>
        <v>81.976451011764709</v>
      </c>
      <c r="M129" s="55" t="str">
        <f t="shared" si="37"/>
        <v>0</v>
      </c>
      <c r="N129" s="129">
        <f t="shared" si="27"/>
        <v>1.1777407999999998</v>
      </c>
      <c r="O129" s="59">
        <v>260</v>
      </c>
      <c r="Q129" s="53" t="str">
        <f t="shared" si="38"/>
        <v>1</v>
      </c>
      <c r="R129" s="53">
        <f t="shared" si="28"/>
        <v>1</v>
      </c>
      <c r="S129" s="53" t="str">
        <f t="shared" si="39"/>
        <v>0</v>
      </c>
      <c r="T129" s="53">
        <f t="shared" si="29"/>
        <v>0</v>
      </c>
      <c r="U129" s="53" t="str">
        <f t="shared" si="40"/>
        <v>0</v>
      </c>
      <c r="V129" s="53">
        <f t="shared" si="30"/>
        <v>0</v>
      </c>
      <c r="W129" s="53" t="str">
        <f t="shared" si="41"/>
        <v>0</v>
      </c>
      <c r="X129" s="53">
        <f t="shared" si="31"/>
        <v>0</v>
      </c>
      <c r="Y129" s="53" t="str">
        <f t="shared" si="42"/>
        <v>0</v>
      </c>
      <c r="Z129" s="53">
        <f t="shared" si="32"/>
        <v>0</v>
      </c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85">
        <f>Parâmetros!A119</f>
        <v>44109.875</v>
      </c>
      <c r="B130" s="59">
        <f>Parâmetros!G119*0.04*46.0055</f>
        <v>5.3182358000000001</v>
      </c>
      <c r="C130" s="80">
        <f t="shared" si="43"/>
        <v>5.3182358000000001</v>
      </c>
      <c r="D130" s="84">
        <f t="shared" si="22"/>
        <v>1.0636471599999999</v>
      </c>
      <c r="E130" s="42" t="str">
        <f t="shared" si="33"/>
        <v>1</v>
      </c>
      <c r="F130" s="51">
        <f t="shared" si="23"/>
        <v>-148.81472009499998</v>
      </c>
      <c r="G130" s="42" t="str">
        <f t="shared" si="34"/>
        <v>0</v>
      </c>
      <c r="H130" s="51">
        <f t="shared" si="24"/>
        <v>-33.407360047499992</v>
      </c>
      <c r="I130" s="42" t="str">
        <f t="shared" si="35"/>
        <v>0</v>
      </c>
      <c r="J130" s="51">
        <f t="shared" si="25"/>
        <v>90.308815590370372</v>
      </c>
      <c r="K130" s="42" t="str">
        <f t="shared" si="36"/>
        <v>0</v>
      </c>
      <c r="L130" s="51">
        <f t="shared" si="26"/>
        <v>81.91604849647058</v>
      </c>
      <c r="M130" s="55" t="str">
        <f t="shared" si="37"/>
        <v>0</v>
      </c>
      <c r="N130" s="129">
        <f t="shared" si="27"/>
        <v>1.0636471599999999</v>
      </c>
      <c r="O130" s="59">
        <v>260</v>
      </c>
      <c r="Q130" s="53" t="str">
        <f t="shared" si="38"/>
        <v>1</v>
      </c>
      <c r="R130" s="53">
        <f t="shared" si="28"/>
        <v>1</v>
      </c>
      <c r="S130" s="53" t="str">
        <f t="shared" si="39"/>
        <v>0</v>
      </c>
      <c r="T130" s="53">
        <f t="shared" si="29"/>
        <v>0</v>
      </c>
      <c r="U130" s="53" t="str">
        <f t="shared" si="40"/>
        <v>0</v>
      </c>
      <c r="V130" s="53">
        <f t="shared" si="30"/>
        <v>0</v>
      </c>
      <c r="W130" s="53" t="str">
        <f t="shared" si="41"/>
        <v>0</v>
      </c>
      <c r="X130" s="53">
        <f t="shared" si="31"/>
        <v>0</v>
      </c>
      <c r="Y130" s="53" t="str">
        <f t="shared" si="42"/>
        <v>0</v>
      </c>
      <c r="Z130" s="53">
        <f t="shared" si="32"/>
        <v>0</v>
      </c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85">
        <f>Parâmetros!A120</f>
        <v>44109.916666666664</v>
      </c>
      <c r="B131" s="59">
        <f>Parâmetros!G120*0.04*46.0055</f>
        <v>4.6557566000000001</v>
      </c>
      <c r="C131" s="80">
        <f t="shared" si="43"/>
        <v>4.6557566000000001</v>
      </c>
      <c r="D131" s="84">
        <f t="shared" si="22"/>
        <v>0.93115132</v>
      </c>
      <c r="E131" s="42" t="str">
        <f t="shared" si="33"/>
        <v>1</v>
      </c>
      <c r="F131" s="51">
        <f t="shared" si="23"/>
        <v>-149.46063731500001</v>
      </c>
      <c r="G131" s="42" t="str">
        <f t="shared" si="34"/>
        <v>0</v>
      </c>
      <c r="H131" s="51">
        <f t="shared" si="24"/>
        <v>-33.730318657500007</v>
      </c>
      <c r="I131" s="42" t="str">
        <f t="shared" si="35"/>
        <v>0</v>
      </c>
      <c r="J131" s="51">
        <f t="shared" si="25"/>
        <v>90.244203421481487</v>
      </c>
      <c r="K131" s="42" t="str">
        <f t="shared" si="36"/>
        <v>0</v>
      </c>
      <c r="L131" s="51">
        <f t="shared" si="26"/>
        <v>81.845903639999989</v>
      </c>
      <c r="M131" s="55" t="str">
        <f t="shared" si="37"/>
        <v>0</v>
      </c>
      <c r="N131" s="129">
        <f t="shared" si="27"/>
        <v>0.93115132</v>
      </c>
      <c r="O131" s="59">
        <v>260</v>
      </c>
      <c r="Q131" s="53" t="str">
        <f t="shared" si="38"/>
        <v>1</v>
      </c>
      <c r="R131" s="53">
        <f t="shared" si="28"/>
        <v>1</v>
      </c>
      <c r="S131" s="53" t="str">
        <f t="shared" si="39"/>
        <v>0</v>
      </c>
      <c r="T131" s="53">
        <f t="shared" si="29"/>
        <v>0</v>
      </c>
      <c r="U131" s="53" t="str">
        <f t="shared" si="40"/>
        <v>0</v>
      </c>
      <c r="V131" s="53">
        <f t="shared" si="30"/>
        <v>0</v>
      </c>
      <c r="W131" s="53" t="str">
        <f t="shared" si="41"/>
        <v>0</v>
      </c>
      <c r="X131" s="53">
        <f t="shared" si="31"/>
        <v>0</v>
      </c>
      <c r="Y131" s="53" t="str">
        <f t="shared" si="42"/>
        <v>0</v>
      </c>
      <c r="Z131" s="53">
        <f t="shared" si="32"/>
        <v>0</v>
      </c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85">
        <f>Parâmetros!A121</f>
        <v>44109.958333333336</v>
      </c>
      <c r="B132" s="59">
        <f>Parâmetros!G121*0.04*46.0055</f>
        <v>3.128374</v>
      </c>
      <c r="C132" s="80">
        <f t="shared" si="43"/>
        <v>3.128374</v>
      </c>
      <c r="D132" s="84">
        <f t="shared" si="22"/>
        <v>0.62567479999999998</v>
      </c>
      <c r="E132" s="42" t="str">
        <f t="shared" si="33"/>
        <v>1</v>
      </c>
      <c r="F132" s="51">
        <f t="shared" si="23"/>
        <v>-150.94983535</v>
      </c>
      <c r="G132" s="42" t="str">
        <f t="shared" si="34"/>
        <v>0</v>
      </c>
      <c r="H132" s="51">
        <f t="shared" si="24"/>
        <v>-34.474917675</v>
      </c>
      <c r="I132" s="42" t="str">
        <f t="shared" si="35"/>
        <v>0</v>
      </c>
      <c r="J132" s="51">
        <f t="shared" si="25"/>
        <v>90.095236476543207</v>
      </c>
      <c r="K132" s="42" t="str">
        <f t="shared" si="36"/>
        <v>0</v>
      </c>
      <c r="L132" s="51">
        <f t="shared" si="26"/>
        <v>81.684180776470569</v>
      </c>
      <c r="M132" s="55" t="str">
        <f t="shared" si="37"/>
        <v>0</v>
      </c>
      <c r="N132" s="129">
        <f t="shared" si="27"/>
        <v>0.62567479999999998</v>
      </c>
      <c r="O132" s="59">
        <v>260</v>
      </c>
      <c r="Q132" s="53" t="str">
        <f t="shared" si="38"/>
        <v>1</v>
      </c>
      <c r="R132" s="53">
        <f t="shared" si="28"/>
        <v>1</v>
      </c>
      <c r="S132" s="53" t="str">
        <f t="shared" si="39"/>
        <v>0</v>
      </c>
      <c r="T132" s="53">
        <f t="shared" si="29"/>
        <v>0</v>
      </c>
      <c r="U132" s="53" t="str">
        <f t="shared" si="40"/>
        <v>0</v>
      </c>
      <c r="V132" s="53">
        <f t="shared" si="30"/>
        <v>0</v>
      </c>
      <c r="W132" s="53" t="str">
        <f t="shared" si="41"/>
        <v>0</v>
      </c>
      <c r="X132" s="53">
        <f t="shared" si="31"/>
        <v>0</v>
      </c>
      <c r="Y132" s="53" t="str">
        <f t="shared" si="42"/>
        <v>0</v>
      </c>
      <c r="Z132" s="53">
        <f t="shared" si="32"/>
        <v>0</v>
      </c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85">
        <f>Parâmetros!A122</f>
        <v>44110</v>
      </c>
      <c r="B133" s="59">
        <f>Parâmetros!G122*0.04*46.0055</f>
        <v>1.6746002</v>
      </c>
      <c r="C133" s="80">
        <f t="shared" si="43"/>
        <v>1.6746002</v>
      </c>
      <c r="D133" s="84">
        <f t="shared" si="22"/>
        <v>0.33492003999999997</v>
      </c>
      <c r="E133" s="42" t="str">
        <f t="shared" si="33"/>
        <v>1</v>
      </c>
      <c r="F133" s="51">
        <f t="shared" si="23"/>
        <v>-152.36726480499999</v>
      </c>
      <c r="G133" s="42" t="str">
        <f t="shared" si="34"/>
        <v>0</v>
      </c>
      <c r="H133" s="51">
        <f t="shared" si="24"/>
        <v>-35.183632402499995</v>
      </c>
      <c r="I133" s="42" t="str">
        <f t="shared" si="35"/>
        <v>0</v>
      </c>
      <c r="J133" s="51">
        <f t="shared" si="25"/>
        <v>89.953448661481474</v>
      </c>
      <c r="K133" s="42" t="str">
        <f t="shared" si="36"/>
        <v>0</v>
      </c>
      <c r="L133" s="51">
        <f t="shared" si="26"/>
        <v>81.530251785882342</v>
      </c>
      <c r="M133" s="55" t="str">
        <f t="shared" si="37"/>
        <v>0</v>
      </c>
      <c r="N133" s="129">
        <f t="shared" si="27"/>
        <v>0.33492003999999997</v>
      </c>
      <c r="O133" s="59">
        <v>260</v>
      </c>
      <c r="Q133" s="53" t="str">
        <f t="shared" si="38"/>
        <v>1</v>
      </c>
      <c r="R133" s="53">
        <f t="shared" si="28"/>
        <v>1</v>
      </c>
      <c r="S133" s="53" t="str">
        <f t="shared" si="39"/>
        <v>0</v>
      </c>
      <c r="T133" s="53">
        <f t="shared" si="29"/>
        <v>0</v>
      </c>
      <c r="U133" s="53" t="str">
        <f t="shared" si="40"/>
        <v>0</v>
      </c>
      <c r="V133" s="53">
        <f t="shared" si="30"/>
        <v>0</v>
      </c>
      <c r="W133" s="53" t="str">
        <f t="shared" si="41"/>
        <v>0</v>
      </c>
      <c r="X133" s="53">
        <f t="shared" si="31"/>
        <v>0</v>
      </c>
      <c r="Y133" s="53" t="str">
        <f t="shared" si="42"/>
        <v>0</v>
      </c>
      <c r="Z133" s="53">
        <f t="shared" si="32"/>
        <v>0</v>
      </c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85">
        <f>Parâmetros!A123</f>
        <v>44110.041666666664</v>
      </c>
      <c r="B134" s="59">
        <f>Parâmetros!G123*0.04*46.0055</f>
        <v>0.38644619999999996</v>
      </c>
      <c r="C134" s="80">
        <f t="shared" si="43"/>
        <v>0.38644619999999996</v>
      </c>
      <c r="D134" s="84">
        <f t="shared" si="22"/>
        <v>7.7289239999999995E-2</v>
      </c>
      <c r="E134" s="42" t="str">
        <f t="shared" si="33"/>
        <v>1</v>
      </c>
      <c r="F134" s="51">
        <f t="shared" si="23"/>
        <v>-153.62321495500001</v>
      </c>
      <c r="G134" s="42" t="str">
        <f t="shared" si="34"/>
        <v>0</v>
      </c>
      <c r="H134" s="51">
        <f t="shared" si="24"/>
        <v>-35.811607477500004</v>
      </c>
      <c r="I134" s="42" t="str">
        <f t="shared" si="35"/>
        <v>0</v>
      </c>
      <c r="J134" s="51">
        <f t="shared" si="25"/>
        <v>89.82781388864197</v>
      </c>
      <c r="K134" s="42" t="str">
        <f t="shared" si="36"/>
        <v>0</v>
      </c>
      <c r="L134" s="51">
        <f t="shared" si="26"/>
        <v>81.393859009411742</v>
      </c>
      <c r="M134" s="55" t="str">
        <f t="shared" si="37"/>
        <v>0</v>
      </c>
      <c r="N134" s="129">
        <f t="shared" si="27"/>
        <v>7.7289239999999995E-2</v>
      </c>
      <c r="O134" s="59">
        <v>260</v>
      </c>
      <c r="Q134" s="53" t="str">
        <f t="shared" si="38"/>
        <v>1</v>
      </c>
      <c r="R134" s="53">
        <f t="shared" si="28"/>
        <v>1</v>
      </c>
      <c r="S134" s="53" t="str">
        <f t="shared" si="39"/>
        <v>0</v>
      </c>
      <c r="T134" s="53">
        <f t="shared" si="29"/>
        <v>0</v>
      </c>
      <c r="U134" s="53" t="str">
        <f t="shared" si="40"/>
        <v>0</v>
      </c>
      <c r="V134" s="53">
        <f t="shared" si="30"/>
        <v>0</v>
      </c>
      <c r="W134" s="53" t="str">
        <f t="shared" si="41"/>
        <v>0</v>
      </c>
      <c r="X134" s="53">
        <f t="shared" si="31"/>
        <v>0</v>
      </c>
      <c r="Y134" s="53" t="str">
        <f t="shared" si="42"/>
        <v>0</v>
      </c>
      <c r="Z134" s="53">
        <f t="shared" si="32"/>
        <v>0</v>
      </c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85">
        <f>Parâmetros!A124</f>
        <v>44110.083333333336</v>
      </c>
      <c r="B135" s="59">
        <f>Parâmetros!G124*0.04*46.0055</f>
        <v>0.25763080000000005</v>
      </c>
      <c r="C135" s="80">
        <f t="shared" si="43"/>
        <v>0.25763080000000005</v>
      </c>
      <c r="D135" s="84">
        <f t="shared" si="22"/>
        <v>5.1526160000000015E-2</v>
      </c>
      <c r="E135" s="42" t="str">
        <f t="shared" si="33"/>
        <v>1</v>
      </c>
      <c r="F135" s="51">
        <f t="shared" si="23"/>
        <v>-153.74880997000002</v>
      </c>
      <c r="G135" s="42" t="str">
        <f t="shared" si="34"/>
        <v>0</v>
      </c>
      <c r="H135" s="51">
        <f t="shared" si="24"/>
        <v>-35.874404985000012</v>
      </c>
      <c r="I135" s="42" t="str">
        <f t="shared" si="35"/>
        <v>0</v>
      </c>
      <c r="J135" s="51">
        <f t="shared" si="25"/>
        <v>89.815250411358022</v>
      </c>
      <c r="K135" s="42" t="str">
        <f t="shared" si="36"/>
        <v>0</v>
      </c>
      <c r="L135" s="51">
        <f t="shared" si="26"/>
        <v>81.380219731764697</v>
      </c>
      <c r="M135" s="55" t="str">
        <f t="shared" si="37"/>
        <v>0</v>
      </c>
      <c r="N135" s="129">
        <f t="shared" si="27"/>
        <v>5.1526160000000015E-2</v>
      </c>
      <c r="O135" s="59">
        <v>260</v>
      </c>
      <c r="Q135" s="53" t="str">
        <f t="shared" si="38"/>
        <v>1</v>
      </c>
      <c r="R135" s="53">
        <f t="shared" si="28"/>
        <v>1</v>
      </c>
      <c r="S135" s="53" t="str">
        <f t="shared" si="39"/>
        <v>0</v>
      </c>
      <c r="T135" s="53">
        <f t="shared" si="29"/>
        <v>0</v>
      </c>
      <c r="U135" s="53" t="str">
        <f t="shared" si="40"/>
        <v>0</v>
      </c>
      <c r="V135" s="53">
        <f t="shared" si="30"/>
        <v>0</v>
      </c>
      <c r="W135" s="53" t="str">
        <f t="shared" si="41"/>
        <v>0</v>
      </c>
      <c r="X135" s="53">
        <f t="shared" si="31"/>
        <v>0</v>
      </c>
      <c r="Y135" s="53" t="str">
        <f t="shared" si="42"/>
        <v>0</v>
      </c>
      <c r="Z135" s="53">
        <f t="shared" si="32"/>
        <v>0</v>
      </c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85">
        <f>Parâmetros!A125</f>
        <v>44110.125</v>
      </c>
      <c r="B136" s="59"/>
      <c r="C136" s="80"/>
      <c r="D136" s="84"/>
      <c r="E136" s="42"/>
      <c r="F136" s="51"/>
      <c r="G136" s="42"/>
      <c r="H136" s="51"/>
      <c r="I136" s="42"/>
      <c r="J136" s="51"/>
      <c r="K136" s="42"/>
      <c r="L136" s="51"/>
      <c r="M136" s="55"/>
      <c r="N136" s="129"/>
      <c r="O136" s="59">
        <v>260</v>
      </c>
      <c r="Q136" s="53" t="str">
        <f t="shared" si="38"/>
        <v>1</v>
      </c>
      <c r="R136" s="53">
        <f t="shared" si="28"/>
        <v>1</v>
      </c>
      <c r="S136" s="53" t="str">
        <f t="shared" si="39"/>
        <v>0</v>
      </c>
      <c r="T136" s="53">
        <f t="shared" si="29"/>
        <v>0</v>
      </c>
      <c r="U136" s="53" t="str">
        <f t="shared" si="40"/>
        <v>0</v>
      </c>
      <c r="V136" s="53">
        <f t="shared" si="30"/>
        <v>0</v>
      </c>
      <c r="W136" s="53" t="str">
        <f t="shared" si="41"/>
        <v>0</v>
      </c>
      <c r="X136" s="53">
        <f t="shared" si="31"/>
        <v>0</v>
      </c>
      <c r="Y136" s="53" t="str">
        <f t="shared" si="42"/>
        <v>0</v>
      </c>
      <c r="Z136" s="53">
        <f t="shared" si="32"/>
        <v>0</v>
      </c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85">
        <f>Parâmetros!A126</f>
        <v>44110.166666666664</v>
      </c>
      <c r="B137" s="59">
        <f>Parâmetros!G126*0.04*46.0055</f>
        <v>0.27603299999999997</v>
      </c>
      <c r="C137" s="80">
        <f t="shared" si="43"/>
        <v>0.27603299999999997</v>
      </c>
      <c r="D137" s="84">
        <f t="shared" si="22"/>
        <v>5.5206599999999995E-2</v>
      </c>
      <c r="E137" s="42" t="str">
        <f t="shared" si="33"/>
        <v>1</v>
      </c>
      <c r="F137" s="51">
        <f t="shared" si="23"/>
        <v>-153.73086782499996</v>
      </c>
      <c r="G137" s="42" t="str">
        <f t="shared" si="34"/>
        <v>0</v>
      </c>
      <c r="H137" s="51">
        <f t="shared" si="24"/>
        <v>-35.865433912499981</v>
      </c>
      <c r="I137" s="42" t="str">
        <f t="shared" si="35"/>
        <v>0</v>
      </c>
      <c r="J137" s="51">
        <f t="shared" si="25"/>
        <v>89.817045193827155</v>
      </c>
      <c r="K137" s="42" t="str">
        <f t="shared" si="36"/>
        <v>0</v>
      </c>
      <c r="L137" s="51">
        <f t="shared" si="26"/>
        <v>81.38216820000001</v>
      </c>
      <c r="M137" s="55" t="str">
        <f t="shared" si="37"/>
        <v>0</v>
      </c>
      <c r="N137" s="129">
        <f t="shared" si="27"/>
        <v>5.5206599999999995E-2</v>
      </c>
      <c r="O137" s="59">
        <v>260</v>
      </c>
      <c r="Q137" s="53" t="str">
        <f t="shared" si="38"/>
        <v>1</v>
      </c>
      <c r="R137" s="53">
        <f t="shared" si="28"/>
        <v>1</v>
      </c>
      <c r="S137" s="53" t="str">
        <f t="shared" si="39"/>
        <v>0</v>
      </c>
      <c r="T137" s="53">
        <f t="shared" si="29"/>
        <v>0</v>
      </c>
      <c r="U137" s="53" t="str">
        <f t="shared" si="40"/>
        <v>0</v>
      </c>
      <c r="V137" s="53">
        <f t="shared" si="30"/>
        <v>0</v>
      </c>
      <c r="W137" s="53" t="str">
        <f t="shared" si="41"/>
        <v>0</v>
      </c>
      <c r="X137" s="53">
        <f t="shared" si="31"/>
        <v>0</v>
      </c>
      <c r="Y137" s="53" t="str">
        <f t="shared" si="42"/>
        <v>0</v>
      </c>
      <c r="Z137" s="53">
        <f t="shared" si="32"/>
        <v>0</v>
      </c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85">
        <f>Parâmetros!A127</f>
        <v>44110.208333333336</v>
      </c>
      <c r="B138" s="59">
        <f>Parâmetros!G127*0.04*46.0055</f>
        <v>1.0305232000000002</v>
      </c>
      <c r="C138" s="80">
        <f t="shared" si="43"/>
        <v>1.0305232000000002</v>
      </c>
      <c r="D138" s="84">
        <f t="shared" si="22"/>
        <v>0.20610464000000006</v>
      </c>
      <c r="E138" s="42" t="str">
        <f t="shared" si="33"/>
        <v>1</v>
      </c>
      <c r="F138" s="51">
        <f t="shared" si="23"/>
        <v>-152.99523988000001</v>
      </c>
      <c r="G138" s="42" t="str">
        <f t="shared" si="34"/>
        <v>0</v>
      </c>
      <c r="H138" s="51">
        <f t="shared" si="24"/>
        <v>-35.497619940000007</v>
      </c>
      <c r="I138" s="42" t="str">
        <f t="shared" si="35"/>
        <v>0</v>
      </c>
      <c r="J138" s="51">
        <f t="shared" si="25"/>
        <v>89.890631275061736</v>
      </c>
      <c r="K138" s="42" t="str">
        <f t="shared" si="36"/>
        <v>0</v>
      </c>
      <c r="L138" s="51">
        <f t="shared" si="26"/>
        <v>81.462055397647049</v>
      </c>
      <c r="M138" s="55" t="str">
        <f t="shared" si="37"/>
        <v>0</v>
      </c>
      <c r="N138" s="129">
        <f t="shared" si="27"/>
        <v>0.20610464000000006</v>
      </c>
      <c r="O138" s="59">
        <v>260</v>
      </c>
      <c r="Q138" s="53" t="str">
        <f t="shared" si="38"/>
        <v>1</v>
      </c>
      <c r="R138" s="53">
        <f t="shared" si="28"/>
        <v>1</v>
      </c>
      <c r="S138" s="53" t="str">
        <f t="shared" si="39"/>
        <v>0</v>
      </c>
      <c r="T138" s="53">
        <f t="shared" si="29"/>
        <v>0</v>
      </c>
      <c r="U138" s="53" t="str">
        <f t="shared" si="40"/>
        <v>0</v>
      </c>
      <c r="V138" s="53">
        <f t="shared" si="30"/>
        <v>0</v>
      </c>
      <c r="W138" s="53" t="str">
        <f t="shared" si="41"/>
        <v>0</v>
      </c>
      <c r="X138" s="53">
        <f t="shared" si="31"/>
        <v>0</v>
      </c>
      <c r="Y138" s="53" t="str">
        <f t="shared" si="42"/>
        <v>0</v>
      </c>
      <c r="Z138" s="53">
        <f t="shared" si="32"/>
        <v>0</v>
      </c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85">
        <f>Parâmetros!A128</f>
        <v>44110.25</v>
      </c>
      <c r="B139" s="59">
        <f>Parâmetros!G128*0.04*46.0055</f>
        <v>4.3613214000000005</v>
      </c>
      <c r="C139" s="80">
        <f t="shared" si="43"/>
        <v>4.3613214000000005</v>
      </c>
      <c r="D139" s="84">
        <f t="shared" si="22"/>
        <v>0.87226428000000011</v>
      </c>
      <c r="E139" s="42" t="str">
        <f t="shared" si="33"/>
        <v>1</v>
      </c>
      <c r="F139" s="51">
        <f t="shared" si="23"/>
        <v>-149.74771163499997</v>
      </c>
      <c r="G139" s="42" t="str">
        <f t="shared" si="34"/>
        <v>0</v>
      </c>
      <c r="H139" s="51">
        <f t="shared" si="24"/>
        <v>-33.873855817499987</v>
      </c>
      <c r="I139" s="42" t="str">
        <f t="shared" si="35"/>
        <v>0</v>
      </c>
      <c r="J139" s="51">
        <f t="shared" si="25"/>
        <v>90.215486901975311</v>
      </c>
      <c r="K139" s="42" t="str">
        <f t="shared" si="36"/>
        <v>0</v>
      </c>
      <c r="L139" s="51">
        <f t="shared" si="26"/>
        <v>81.814728148235289</v>
      </c>
      <c r="M139" s="55" t="str">
        <f t="shared" si="37"/>
        <v>0</v>
      </c>
      <c r="N139" s="129">
        <f t="shared" si="27"/>
        <v>0.87226428000000011</v>
      </c>
      <c r="O139" s="59">
        <v>260</v>
      </c>
      <c r="Q139" s="53" t="str">
        <f t="shared" si="38"/>
        <v>1</v>
      </c>
      <c r="R139" s="53">
        <f t="shared" si="28"/>
        <v>1</v>
      </c>
      <c r="S139" s="53" t="str">
        <f t="shared" si="39"/>
        <v>0</v>
      </c>
      <c r="T139" s="53">
        <f t="shared" si="29"/>
        <v>0</v>
      </c>
      <c r="U139" s="53" t="str">
        <f t="shared" si="40"/>
        <v>0</v>
      </c>
      <c r="V139" s="53">
        <f t="shared" si="30"/>
        <v>0</v>
      </c>
      <c r="W139" s="53" t="str">
        <f t="shared" si="41"/>
        <v>0</v>
      </c>
      <c r="X139" s="53">
        <f t="shared" si="31"/>
        <v>0</v>
      </c>
      <c r="Y139" s="53" t="str">
        <f t="shared" si="42"/>
        <v>0</v>
      </c>
      <c r="Z139" s="53">
        <f t="shared" si="32"/>
        <v>0</v>
      </c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85">
        <f>Parâmetros!A129</f>
        <v>44110.291666666664</v>
      </c>
      <c r="B140" s="59">
        <f>Parâmetros!G129*0.04*46.0055</f>
        <v>11.262146400000001</v>
      </c>
      <c r="C140" s="80">
        <f t="shared" si="43"/>
        <v>11.262146400000001</v>
      </c>
      <c r="D140" s="84">
        <f t="shared" si="22"/>
        <v>2.2524292800000003</v>
      </c>
      <c r="E140" s="42" t="str">
        <f t="shared" si="33"/>
        <v>1</v>
      </c>
      <c r="F140" s="51">
        <f t="shared" si="23"/>
        <v>-143.01940725999998</v>
      </c>
      <c r="G140" s="42" t="str">
        <f t="shared" si="34"/>
        <v>0</v>
      </c>
      <c r="H140" s="51">
        <f t="shared" si="24"/>
        <v>-30.50970362999999</v>
      </c>
      <c r="I140" s="42" t="str">
        <f t="shared" si="35"/>
        <v>0</v>
      </c>
      <c r="J140" s="51">
        <f t="shared" si="25"/>
        <v>90.888530327901236</v>
      </c>
      <c r="K140" s="42" t="str">
        <f t="shared" si="36"/>
        <v>0</v>
      </c>
      <c r="L140" s="51">
        <f t="shared" si="26"/>
        <v>82.545403736470575</v>
      </c>
      <c r="M140" s="55" t="str">
        <f t="shared" si="37"/>
        <v>0</v>
      </c>
      <c r="N140" s="129">
        <f t="shared" si="27"/>
        <v>2.2524292800000003</v>
      </c>
      <c r="O140" s="59">
        <v>260</v>
      </c>
      <c r="Q140" s="53" t="str">
        <f t="shared" si="38"/>
        <v>1</v>
      </c>
      <c r="R140" s="53">
        <f t="shared" si="28"/>
        <v>1</v>
      </c>
      <c r="S140" s="53" t="str">
        <f t="shared" si="39"/>
        <v>0</v>
      </c>
      <c r="T140" s="53">
        <f t="shared" si="29"/>
        <v>0</v>
      </c>
      <c r="U140" s="53" t="str">
        <f t="shared" si="40"/>
        <v>0</v>
      </c>
      <c r="V140" s="53">
        <f t="shared" si="30"/>
        <v>0</v>
      </c>
      <c r="W140" s="53" t="str">
        <f t="shared" si="41"/>
        <v>0</v>
      </c>
      <c r="X140" s="53">
        <f t="shared" si="31"/>
        <v>0</v>
      </c>
      <c r="Y140" s="53" t="str">
        <f t="shared" si="42"/>
        <v>0</v>
      </c>
      <c r="Z140" s="53">
        <f t="shared" si="32"/>
        <v>0</v>
      </c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85">
        <f>Parâmetros!A130</f>
        <v>44110.333333333336</v>
      </c>
      <c r="B141" s="59">
        <f>Parâmetros!G130*0.04*46.0055</f>
        <v>11.574983799999998</v>
      </c>
      <c r="C141" s="80">
        <f t="shared" si="43"/>
        <v>11.574983799999998</v>
      </c>
      <c r="D141" s="84">
        <f t="shared" ref="D141:D204" si="44">(((C141-$B$4)/($B$5-$B$4))*($B$7-$B$6))+$B$6</f>
        <v>2.3149967599999997</v>
      </c>
      <c r="E141" s="42" t="str">
        <f t="shared" si="33"/>
        <v>1</v>
      </c>
      <c r="F141" s="51">
        <f t="shared" ref="F141:F204" si="45">(((C141-$C$4)/($C$5-$C$4))*($C$7-$C$6))+$C$6</f>
        <v>-142.71439079500001</v>
      </c>
      <c r="G141" s="42" t="str">
        <f t="shared" si="34"/>
        <v>0</v>
      </c>
      <c r="H141" s="51">
        <f t="shared" ref="H141:H204" si="46">(((C141-$D$4)/($D$5-$D$4))*($D$7-$D$6))+$D$6</f>
        <v>-30.357195397500007</v>
      </c>
      <c r="I141" s="42" t="str">
        <f t="shared" si="35"/>
        <v>0</v>
      </c>
      <c r="J141" s="51">
        <f t="shared" ref="J141:J204" si="47">(((C141-$E$4)/($E$5-$E$4))*($E$7-$E$6))+$E$6</f>
        <v>90.919041629876546</v>
      </c>
      <c r="K141" s="42" t="str">
        <f t="shared" si="36"/>
        <v>0</v>
      </c>
      <c r="L141" s="51">
        <f t="shared" ref="L141:L204" si="48">(((C141-$F$4)/($F$5-$F$4))*($F$7-$F$6))+$F$6</f>
        <v>82.578527696470587</v>
      </c>
      <c r="M141" s="55" t="str">
        <f t="shared" si="37"/>
        <v>0</v>
      </c>
      <c r="N141" s="129">
        <f t="shared" ref="N141:N204" si="49">(D141*E141)+(F141*G141)+(H141*I141)+(J141*K141)+(L141*M141)</f>
        <v>2.3149967599999997</v>
      </c>
      <c r="O141" s="59">
        <v>260</v>
      </c>
      <c r="Q141" s="53" t="str">
        <f t="shared" si="38"/>
        <v>1</v>
      </c>
      <c r="R141" s="53">
        <f t="shared" ref="R141:R204" si="50">Q141*1</f>
        <v>1</v>
      </c>
      <c r="S141" s="53" t="str">
        <f t="shared" si="39"/>
        <v>0</v>
      </c>
      <c r="T141" s="53">
        <f t="shared" ref="T141:T204" si="51">S141*1</f>
        <v>0</v>
      </c>
      <c r="U141" s="53" t="str">
        <f t="shared" si="40"/>
        <v>0</v>
      </c>
      <c r="V141" s="53">
        <f t="shared" ref="V141:V204" si="52">U141*1</f>
        <v>0</v>
      </c>
      <c r="W141" s="53" t="str">
        <f t="shared" si="41"/>
        <v>0</v>
      </c>
      <c r="X141" s="53">
        <f t="shared" ref="X141:X204" si="53">W141*1</f>
        <v>0</v>
      </c>
      <c r="Y141" s="53" t="str">
        <f t="shared" si="42"/>
        <v>0</v>
      </c>
      <c r="Z141" s="53">
        <f t="shared" ref="Z141:Z204" si="54">Y141*1</f>
        <v>0</v>
      </c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85">
        <f>Parâmetros!A131</f>
        <v>44110.375</v>
      </c>
      <c r="B142" s="59">
        <f>Parâmetros!G131*0.04*46.0055</f>
        <v>6.7536073999999999</v>
      </c>
      <c r="C142" s="80">
        <f t="shared" si="43"/>
        <v>6.7536073999999999</v>
      </c>
      <c r="D142" s="84">
        <f t="shared" si="44"/>
        <v>1.35072148</v>
      </c>
      <c r="E142" s="42" t="str">
        <f t="shared" ref="E142:E205" si="55">IF(AND(D142&lt;=40,D142&gt;=0),"1","0")</f>
        <v>1</v>
      </c>
      <c r="F142" s="51">
        <f t="shared" si="45"/>
        <v>-147.415232785</v>
      </c>
      <c r="G142" s="42" t="str">
        <f t="shared" ref="G142:G205" si="56">IF(AND(F142&lt;=80,F142&gt;41),"1","0")</f>
        <v>0</v>
      </c>
      <c r="H142" s="51">
        <f t="shared" si="46"/>
        <v>-32.7076163925</v>
      </c>
      <c r="I142" s="42" t="str">
        <f t="shared" ref="I142:I205" si="57">IF(AND(H142&lt;=120,H142&gt;81),"1","0")</f>
        <v>0</v>
      </c>
      <c r="J142" s="51">
        <f t="shared" si="47"/>
        <v>90.448808622962957</v>
      </c>
      <c r="K142" s="42" t="str">
        <f t="shared" ref="K142:K205" si="58">IF(AND(J142&lt;=200,J142&gt;121),"1","0")</f>
        <v>0</v>
      </c>
      <c r="L142" s="51">
        <f t="shared" si="48"/>
        <v>82.068029018823523</v>
      </c>
      <c r="M142" s="55" t="str">
        <f t="shared" ref="M142:M205" si="59">IF(AND(L142&lt;999,L142&gt;201),"1","0")</f>
        <v>0</v>
      </c>
      <c r="N142" s="129">
        <f t="shared" si="49"/>
        <v>1.35072148</v>
      </c>
      <c r="O142" s="59">
        <v>260</v>
      </c>
      <c r="Q142" s="53" t="str">
        <f t="shared" ref="Q142:Q205" si="60">IF(AND(N142&lt;40.5,N142&gt;=0),"1","0")</f>
        <v>1</v>
      </c>
      <c r="R142" s="53">
        <f t="shared" si="50"/>
        <v>1</v>
      </c>
      <c r="S142" s="53" t="str">
        <f t="shared" ref="S142:S205" si="61">IF(AND(N142&lt;80.5,N142&gt;=40.5),"1","0")</f>
        <v>0</v>
      </c>
      <c r="T142" s="53">
        <f t="shared" si="51"/>
        <v>0</v>
      </c>
      <c r="U142" s="53" t="str">
        <f t="shared" ref="U142:U205" si="62">IF(AND(N142&lt;120.5,N142&gt;=80.5),"1","0")</f>
        <v>0</v>
      </c>
      <c r="V142" s="53">
        <f t="shared" si="52"/>
        <v>0</v>
      </c>
      <c r="W142" s="53" t="str">
        <f t="shared" ref="W142:W205" si="63">IF(AND(N142&lt;200.5,N142&gt;=120.5),"1","0")</f>
        <v>0</v>
      </c>
      <c r="X142" s="53">
        <f t="shared" si="53"/>
        <v>0</v>
      </c>
      <c r="Y142" s="53" t="str">
        <f t="shared" ref="Y142:Y205" si="64">IF(AND(N142&lt;999,N142&gt;=200.5),"1","0")</f>
        <v>0</v>
      </c>
      <c r="Z142" s="53">
        <f t="shared" si="54"/>
        <v>0</v>
      </c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85">
        <f>Parâmetros!A132</f>
        <v>44110.416666666664</v>
      </c>
      <c r="B143" s="59">
        <f>Parâmetros!G132*0.04*46.0055</f>
        <v>7.4896954000000013</v>
      </c>
      <c r="C143" s="80">
        <f t="shared" ref="C143:C206" si="65">B143</f>
        <v>7.4896954000000013</v>
      </c>
      <c r="D143" s="84">
        <f t="shared" si="44"/>
        <v>1.4979390800000003</v>
      </c>
      <c r="E143" s="42" t="str">
        <f t="shared" si="55"/>
        <v>1</v>
      </c>
      <c r="F143" s="51">
        <f t="shared" si="45"/>
        <v>-146.69754698500003</v>
      </c>
      <c r="G143" s="42" t="str">
        <f t="shared" si="56"/>
        <v>0</v>
      </c>
      <c r="H143" s="51">
        <f t="shared" si="46"/>
        <v>-32.348773492500015</v>
      </c>
      <c r="I143" s="42" t="str">
        <f t="shared" si="57"/>
        <v>0</v>
      </c>
      <c r="J143" s="51">
        <f t="shared" si="47"/>
        <v>90.520599921728405</v>
      </c>
      <c r="K143" s="42" t="str">
        <f t="shared" si="58"/>
        <v>0</v>
      </c>
      <c r="L143" s="51">
        <f t="shared" si="48"/>
        <v>82.145967748235307</v>
      </c>
      <c r="M143" s="55" t="str">
        <f t="shared" si="59"/>
        <v>0</v>
      </c>
      <c r="N143" s="129">
        <f t="shared" si="49"/>
        <v>1.4979390800000003</v>
      </c>
      <c r="O143" s="59">
        <v>260</v>
      </c>
      <c r="Q143" s="53" t="str">
        <f t="shared" si="60"/>
        <v>1</v>
      </c>
      <c r="R143" s="53">
        <f t="shared" si="50"/>
        <v>1</v>
      </c>
      <c r="S143" s="53" t="str">
        <f t="shared" si="61"/>
        <v>0</v>
      </c>
      <c r="T143" s="53">
        <f t="shared" si="51"/>
        <v>0</v>
      </c>
      <c r="U143" s="53" t="str">
        <f t="shared" si="62"/>
        <v>0</v>
      </c>
      <c r="V143" s="53">
        <f t="shared" si="52"/>
        <v>0</v>
      </c>
      <c r="W143" s="53" t="str">
        <f t="shared" si="63"/>
        <v>0</v>
      </c>
      <c r="X143" s="53">
        <f t="shared" si="53"/>
        <v>0</v>
      </c>
      <c r="Y143" s="53" t="str">
        <f t="shared" si="64"/>
        <v>0</v>
      </c>
      <c r="Z143" s="53">
        <f t="shared" si="54"/>
        <v>0</v>
      </c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85">
        <f>Parâmetros!A133</f>
        <v>44110.458333333336</v>
      </c>
      <c r="B144" s="124"/>
      <c r="C144" s="80"/>
      <c r="D144" s="84"/>
      <c r="E144" s="42"/>
      <c r="F144" s="51"/>
      <c r="G144" s="42"/>
      <c r="H144" s="51"/>
      <c r="I144" s="42"/>
      <c r="J144" s="51"/>
      <c r="K144" s="42"/>
      <c r="L144" s="51"/>
      <c r="M144" s="55"/>
      <c r="N144" s="129"/>
      <c r="O144" s="59">
        <v>260</v>
      </c>
      <c r="Q144" s="53" t="str">
        <f t="shared" si="60"/>
        <v>1</v>
      </c>
      <c r="R144" s="53">
        <f t="shared" si="50"/>
        <v>1</v>
      </c>
      <c r="S144" s="53" t="str">
        <f t="shared" si="61"/>
        <v>0</v>
      </c>
      <c r="T144" s="53">
        <f t="shared" si="51"/>
        <v>0</v>
      </c>
      <c r="U144" s="53" t="str">
        <f t="shared" si="62"/>
        <v>0</v>
      </c>
      <c r="V144" s="53">
        <f t="shared" si="52"/>
        <v>0</v>
      </c>
      <c r="W144" s="53" t="str">
        <f t="shared" si="63"/>
        <v>0</v>
      </c>
      <c r="X144" s="53">
        <f t="shared" si="53"/>
        <v>0</v>
      </c>
      <c r="Y144" s="53" t="str">
        <f t="shared" si="64"/>
        <v>0</v>
      </c>
      <c r="Z144" s="53">
        <f t="shared" si="54"/>
        <v>0</v>
      </c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85">
        <f>Parâmetros!A134</f>
        <v>44110.5</v>
      </c>
      <c r="B145" s="59">
        <f>Parâmetros!G134*0.04*46.0055</f>
        <v>5.9255084</v>
      </c>
      <c r="C145" s="80">
        <f t="shared" si="65"/>
        <v>5.9255084</v>
      </c>
      <c r="D145" s="84">
        <f t="shared" si="44"/>
        <v>1.18510168</v>
      </c>
      <c r="E145" s="42" t="str">
        <f t="shared" si="55"/>
        <v>1</v>
      </c>
      <c r="F145" s="51">
        <f t="shared" si="45"/>
        <v>-148.22262931</v>
      </c>
      <c r="G145" s="42" t="str">
        <f t="shared" si="56"/>
        <v>0</v>
      </c>
      <c r="H145" s="51">
        <f t="shared" si="46"/>
        <v>-33.111314655000001</v>
      </c>
      <c r="I145" s="42" t="str">
        <f t="shared" si="57"/>
        <v>0</v>
      </c>
      <c r="J145" s="51">
        <f t="shared" si="47"/>
        <v>90.368043411851858</v>
      </c>
      <c r="K145" s="42" t="str">
        <f t="shared" si="58"/>
        <v>0</v>
      </c>
      <c r="L145" s="51">
        <f t="shared" si="48"/>
        <v>81.980347948235277</v>
      </c>
      <c r="M145" s="55" t="str">
        <f t="shared" si="59"/>
        <v>0</v>
      </c>
      <c r="N145" s="129">
        <f t="shared" si="49"/>
        <v>1.18510168</v>
      </c>
      <c r="O145" s="59">
        <v>260</v>
      </c>
      <c r="Q145" s="53" t="str">
        <f t="shared" si="60"/>
        <v>1</v>
      </c>
      <c r="R145" s="53">
        <f t="shared" si="50"/>
        <v>1</v>
      </c>
      <c r="S145" s="53" t="str">
        <f t="shared" si="61"/>
        <v>0</v>
      </c>
      <c r="T145" s="53">
        <f t="shared" si="51"/>
        <v>0</v>
      </c>
      <c r="U145" s="53" t="str">
        <f t="shared" si="62"/>
        <v>0</v>
      </c>
      <c r="V145" s="53">
        <f t="shared" si="52"/>
        <v>0</v>
      </c>
      <c r="W145" s="53" t="str">
        <f t="shared" si="63"/>
        <v>0</v>
      </c>
      <c r="X145" s="53">
        <f t="shared" si="53"/>
        <v>0</v>
      </c>
      <c r="Y145" s="53" t="str">
        <f t="shared" si="64"/>
        <v>0</v>
      </c>
      <c r="Z145" s="53">
        <f t="shared" si="54"/>
        <v>0</v>
      </c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85">
        <f>Parâmetros!A135</f>
        <v>44110.541666666664</v>
      </c>
      <c r="B146" s="59">
        <f>Parâmetros!G135*0.04*46.0055</f>
        <v>5.8518996000000003</v>
      </c>
      <c r="C146" s="80">
        <f t="shared" si="65"/>
        <v>5.8518996000000003</v>
      </c>
      <c r="D146" s="84">
        <f t="shared" si="44"/>
        <v>1.17037992</v>
      </c>
      <c r="E146" s="42" t="str">
        <f t="shared" si="55"/>
        <v>1</v>
      </c>
      <c r="F146" s="51">
        <f t="shared" si="45"/>
        <v>-148.29439789</v>
      </c>
      <c r="G146" s="42" t="str">
        <f t="shared" si="56"/>
        <v>0</v>
      </c>
      <c r="H146" s="51">
        <f t="shared" si="46"/>
        <v>-33.147198945</v>
      </c>
      <c r="I146" s="42" t="str">
        <f t="shared" si="57"/>
        <v>0</v>
      </c>
      <c r="J146" s="51">
        <f t="shared" si="47"/>
        <v>90.36086428197531</v>
      </c>
      <c r="K146" s="42" t="str">
        <f t="shared" si="58"/>
        <v>0</v>
      </c>
      <c r="L146" s="51">
        <f t="shared" si="48"/>
        <v>81.972554075294113</v>
      </c>
      <c r="M146" s="55" t="str">
        <f t="shared" si="59"/>
        <v>0</v>
      </c>
      <c r="N146" s="129">
        <f t="shared" si="49"/>
        <v>1.17037992</v>
      </c>
      <c r="O146" s="59">
        <v>260</v>
      </c>
      <c r="Q146" s="53" t="str">
        <f t="shared" si="60"/>
        <v>1</v>
      </c>
      <c r="R146" s="53">
        <f t="shared" si="50"/>
        <v>1</v>
      </c>
      <c r="S146" s="53" t="str">
        <f t="shared" si="61"/>
        <v>0</v>
      </c>
      <c r="T146" s="53">
        <f t="shared" si="51"/>
        <v>0</v>
      </c>
      <c r="U146" s="53" t="str">
        <f t="shared" si="62"/>
        <v>0</v>
      </c>
      <c r="V146" s="53">
        <f t="shared" si="52"/>
        <v>0</v>
      </c>
      <c r="W146" s="53" t="str">
        <f t="shared" si="63"/>
        <v>0</v>
      </c>
      <c r="X146" s="53">
        <f t="shared" si="53"/>
        <v>0</v>
      </c>
      <c r="Y146" s="53" t="str">
        <f t="shared" si="64"/>
        <v>0</v>
      </c>
      <c r="Z146" s="53">
        <f t="shared" si="54"/>
        <v>0</v>
      </c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85">
        <f>Parâmetros!A136</f>
        <v>44110.583333333336</v>
      </c>
      <c r="B147" s="59">
        <f>Parâmetros!G136*0.04*46.0055</f>
        <v>4.6373543999999995</v>
      </c>
      <c r="C147" s="80">
        <f t="shared" si="65"/>
        <v>4.6373543999999995</v>
      </c>
      <c r="D147" s="84">
        <f t="shared" si="44"/>
        <v>0.92747087999999989</v>
      </c>
      <c r="E147" s="42" t="str">
        <f t="shared" si="55"/>
        <v>1</v>
      </c>
      <c r="F147" s="51">
        <f t="shared" si="45"/>
        <v>-149.47857945999999</v>
      </c>
      <c r="G147" s="42" t="str">
        <f t="shared" si="56"/>
        <v>0</v>
      </c>
      <c r="H147" s="51">
        <f t="shared" si="46"/>
        <v>-33.739289729999996</v>
      </c>
      <c r="I147" s="42" t="str">
        <f t="shared" si="57"/>
        <v>0</v>
      </c>
      <c r="J147" s="51">
        <f t="shared" si="47"/>
        <v>90.242408639012353</v>
      </c>
      <c r="K147" s="42" t="str">
        <f t="shared" si="58"/>
        <v>0</v>
      </c>
      <c r="L147" s="51">
        <f t="shared" si="48"/>
        <v>81.843955171764705</v>
      </c>
      <c r="M147" s="55" t="str">
        <f t="shared" si="59"/>
        <v>0</v>
      </c>
      <c r="N147" s="129">
        <f t="shared" si="49"/>
        <v>0.92747087999999989</v>
      </c>
      <c r="O147" s="59">
        <v>260</v>
      </c>
      <c r="Q147" s="53" t="str">
        <f t="shared" si="60"/>
        <v>1</v>
      </c>
      <c r="R147" s="53">
        <f t="shared" si="50"/>
        <v>1</v>
      </c>
      <c r="S147" s="53" t="str">
        <f t="shared" si="61"/>
        <v>0</v>
      </c>
      <c r="T147" s="53">
        <f t="shared" si="51"/>
        <v>0</v>
      </c>
      <c r="U147" s="53" t="str">
        <f t="shared" si="62"/>
        <v>0</v>
      </c>
      <c r="V147" s="53">
        <f t="shared" si="52"/>
        <v>0</v>
      </c>
      <c r="W147" s="53" t="str">
        <f t="shared" si="63"/>
        <v>0</v>
      </c>
      <c r="X147" s="53">
        <f t="shared" si="53"/>
        <v>0</v>
      </c>
      <c r="Y147" s="53" t="str">
        <f t="shared" si="64"/>
        <v>0</v>
      </c>
      <c r="Z147" s="53">
        <f t="shared" si="54"/>
        <v>0</v>
      </c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85">
        <f>Parâmetros!A137</f>
        <v>44110.625</v>
      </c>
      <c r="B148" s="59">
        <f>Parâmetros!G137*0.04*46.0055</f>
        <v>4.2325059999999999</v>
      </c>
      <c r="C148" s="80">
        <f t="shared" si="65"/>
        <v>4.2325059999999999</v>
      </c>
      <c r="D148" s="84">
        <f t="shared" si="44"/>
        <v>0.84650119999999995</v>
      </c>
      <c r="E148" s="42" t="str">
        <f t="shared" si="55"/>
        <v>1</v>
      </c>
      <c r="F148" s="51">
        <f t="shared" si="45"/>
        <v>-149.87330665000002</v>
      </c>
      <c r="G148" s="42" t="str">
        <f t="shared" si="56"/>
        <v>0</v>
      </c>
      <c r="H148" s="51">
        <f t="shared" si="46"/>
        <v>-33.936653325000009</v>
      </c>
      <c r="I148" s="42" t="str">
        <f t="shared" si="57"/>
        <v>0</v>
      </c>
      <c r="J148" s="51">
        <f t="shared" si="47"/>
        <v>90.202923424691363</v>
      </c>
      <c r="K148" s="42" t="str">
        <f t="shared" si="58"/>
        <v>0</v>
      </c>
      <c r="L148" s="51">
        <f t="shared" si="48"/>
        <v>81.801088870588245</v>
      </c>
      <c r="M148" s="55" t="str">
        <f t="shared" si="59"/>
        <v>0</v>
      </c>
      <c r="N148" s="129">
        <f t="shared" si="49"/>
        <v>0.84650119999999995</v>
      </c>
      <c r="O148" s="59">
        <v>260</v>
      </c>
      <c r="Q148" s="53" t="str">
        <f t="shared" si="60"/>
        <v>1</v>
      </c>
      <c r="R148" s="53">
        <f t="shared" si="50"/>
        <v>1</v>
      </c>
      <c r="S148" s="53" t="str">
        <f t="shared" si="61"/>
        <v>0</v>
      </c>
      <c r="T148" s="53">
        <f t="shared" si="51"/>
        <v>0</v>
      </c>
      <c r="U148" s="53" t="str">
        <f t="shared" si="62"/>
        <v>0</v>
      </c>
      <c r="V148" s="53">
        <f t="shared" si="52"/>
        <v>0</v>
      </c>
      <c r="W148" s="53" t="str">
        <f t="shared" si="63"/>
        <v>0</v>
      </c>
      <c r="X148" s="53">
        <f t="shared" si="53"/>
        <v>0</v>
      </c>
      <c r="Y148" s="53" t="str">
        <f t="shared" si="64"/>
        <v>0</v>
      </c>
      <c r="Z148" s="53">
        <f t="shared" si="54"/>
        <v>0</v>
      </c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85">
        <f>Parâmetros!A138</f>
        <v>44110.666666666664</v>
      </c>
      <c r="B149" s="59">
        <f>Parâmetros!G138*0.04*46.0055</f>
        <v>4.3245170000000002</v>
      </c>
      <c r="C149" s="80">
        <f t="shared" si="65"/>
        <v>4.3245170000000002</v>
      </c>
      <c r="D149" s="84">
        <f t="shared" si="44"/>
        <v>0.86490339999999999</v>
      </c>
      <c r="E149" s="42" t="str">
        <f t="shared" si="55"/>
        <v>1</v>
      </c>
      <c r="F149" s="51">
        <f t="shared" si="45"/>
        <v>-149.78359592499999</v>
      </c>
      <c r="G149" s="42" t="str">
        <f t="shared" si="56"/>
        <v>0</v>
      </c>
      <c r="H149" s="51">
        <f t="shared" si="46"/>
        <v>-33.891797962499993</v>
      </c>
      <c r="I149" s="42" t="str">
        <f t="shared" si="57"/>
        <v>0</v>
      </c>
      <c r="J149" s="51">
        <f t="shared" si="47"/>
        <v>90.211897337037044</v>
      </c>
      <c r="K149" s="42" t="str">
        <f t="shared" si="58"/>
        <v>0</v>
      </c>
      <c r="L149" s="51">
        <f t="shared" si="48"/>
        <v>81.810831211764722</v>
      </c>
      <c r="M149" s="55" t="str">
        <f t="shared" si="59"/>
        <v>0</v>
      </c>
      <c r="N149" s="129">
        <f t="shared" si="49"/>
        <v>0.86490339999999999</v>
      </c>
      <c r="O149" s="59">
        <v>260</v>
      </c>
      <c r="Q149" s="53" t="str">
        <f t="shared" si="60"/>
        <v>1</v>
      </c>
      <c r="R149" s="53">
        <f t="shared" si="50"/>
        <v>1</v>
      </c>
      <c r="S149" s="53" t="str">
        <f t="shared" si="61"/>
        <v>0</v>
      </c>
      <c r="T149" s="53">
        <f t="shared" si="51"/>
        <v>0</v>
      </c>
      <c r="U149" s="53" t="str">
        <f t="shared" si="62"/>
        <v>0</v>
      </c>
      <c r="V149" s="53">
        <f t="shared" si="52"/>
        <v>0</v>
      </c>
      <c r="W149" s="53" t="str">
        <f t="shared" si="63"/>
        <v>0</v>
      </c>
      <c r="X149" s="53">
        <f t="shared" si="53"/>
        <v>0</v>
      </c>
      <c r="Y149" s="53" t="str">
        <f t="shared" si="64"/>
        <v>0</v>
      </c>
      <c r="Z149" s="53">
        <f t="shared" si="54"/>
        <v>0</v>
      </c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85">
        <f>Parâmetros!A139</f>
        <v>44110.708333333336</v>
      </c>
      <c r="B150" s="59">
        <f>Parâmetros!G139*0.04*46.0055</f>
        <v>5.1158115999999998</v>
      </c>
      <c r="C150" s="80">
        <f t="shared" si="65"/>
        <v>5.1158115999999998</v>
      </c>
      <c r="D150" s="84">
        <f t="shared" si="44"/>
        <v>1.02316232</v>
      </c>
      <c r="E150" s="42" t="str">
        <f t="shared" si="55"/>
        <v>1</v>
      </c>
      <c r="F150" s="51">
        <f t="shared" si="45"/>
        <v>-149.01208369000003</v>
      </c>
      <c r="G150" s="42" t="str">
        <f t="shared" si="56"/>
        <v>0</v>
      </c>
      <c r="H150" s="51">
        <f t="shared" si="46"/>
        <v>-33.506041845000013</v>
      </c>
      <c r="I150" s="42" t="str">
        <f t="shared" si="57"/>
        <v>0</v>
      </c>
      <c r="J150" s="51">
        <f t="shared" si="47"/>
        <v>90.289072983209877</v>
      </c>
      <c r="K150" s="42" t="str">
        <f t="shared" si="58"/>
        <v>0</v>
      </c>
      <c r="L150" s="51">
        <f t="shared" si="48"/>
        <v>81.894615345882357</v>
      </c>
      <c r="M150" s="55" t="str">
        <f t="shared" si="59"/>
        <v>0</v>
      </c>
      <c r="N150" s="129">
        <f t="shared" si="49"/>
        <v>1.02316232</v>
      </c>
      <c r="O150" s="59">
        <v>260</v>
      </c>
      <c r="Q150" s="53" t="str">
        <f t="shared" si="60"/>
        <v>1</v>
      </c>
      <c r="R150" s="53">
        <f t="shared" si="50"/>
        <v>1</v>
      </c>
      <c r="S150" s="53" t="str">
        <f t="shared" si="61"/>
        <v>0</v>
      </c>
      <c r="T150" s="53">
        <f t="shared" si="51"/>
        <v>0</v>
      </c>
      <c r="U150" s="53" t="str">
        <f t="shared" si="62"/>
        <v>0</v>
      </c>
      <c r="V150" s="53">
        <f t="shared" si="52"/>
        <v>0</v>
      </c>
      <c r="W150" s="53" t="str">
        <f t="shared" si="63"/>
        <v>0</v>
      </c>
      <c r="X150" s="53">
        <f t="shared" si="53"/>
        <v>0</v>
      </c>
      <c r="Y150" s="53" t="str">
        <f t="shared" si="64"/>
        <v>0</v>
      </c>
      <c r="Z150" s="53">
        <f t="shared" si="54"/>
        <v>0</v>
      </c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85">
        <f>Parâmetros!A140</f>
        <v>44110.75</v>
      </c>
      <c r="B151" s="59">
        <f>Parâmetros!G140*0.04*46.0055</f>
        <v>7.8393371999999992</v>
      </c>
      <c r="C151" s="80">
        <f t="shared" si="65"/>
        <v>7.8393371999999992</v>
      </c>
      <c r="D151" s="84">
        <f t="shared" si="44"/>
        <v>1.5678674399999997</v>
      </c>
      <c r="E151" s="42" t="str">
        <f t="shared" si="55"/>
        <v>1</v>
      </c>
      <c r="F151" s="51">
        <f t="shared" si="45"/>
        <v>-146.35664623</v>
      </c>
      <c r="G151" s="42" t="str">
        <f t="shared" si="56"/>
        <v>0</v>
      </c>
      <c r="H151" s="51">
        <f t="shared" si="46"/>
        <v>-32.178323114999998</v>
      </c>
      <c r="I151" s="42" t="str">
        <f t="shared" si="57"/>
        <v>0</v>
      </c>
      <c r="J151" s="51">
        <f t="shared" si="47"/>
        <v>90.554700788641981</v>
      </c>
      <c r="K151" s="42" t="str">
        <f t="shared" si="58"/>
        <v>0</v>
      </c>
      <c r="L151" s="51">
        <f t="shared" si="48"/>
        <v>82.182988644705887</v>
      </c>
      <c r="M151" s="55" t="str">
        <f t="shared" si="59"/>
        <v>0</v>
      </c>
      <c r="N151" s="129">
        <f t="shared" si="49"/>
        <v>1.5678674399999997</v>
      </c>
      <c r="O151" s="59">
        <v>260</v>
      </c>
      <c r="Q151" s="53" t="str">
        <f t="shared" si="60"/>
        <v>1</v>
      </c>
      <c r="R151" s="53">
        <f t="shared" si="50"/>
        <v>1</v>
      </c>
      <c r="S151" s="53" t="str">
        <f t="shared" si="61"/>
        <v>0</v>
      </c>
      <c r="T151" s="53">
        <f t="shared" si="51"/>
        <v>0</v>
      </c>
      <c r="U151" s="53" t="str">
        <f t="shared" si="62"/>
        <v>0</v>
      </c>
      <c r="V151" s="53">
        <f t="shared" si="52"/>
        <v>0</v>
      </c>
      <c r="W151" s="53" t="str">
        <f t="shared" si="63"/>
        <v>0</v>
      </c>
      <c r="X151" s="53">
        <f t="shared" si="53"/>
        <v>0</v>
      </c>
      <c r="Y151" s="53" t="str">
        <f t="shared" si="64"/>
        <v>0</v>
      </c>
      <c r="Z151" s="53">
        <f t="shared" si="54"/>
        <v>0</v>
      </c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85">
        <f>Parâmetros!A141</f>
        <v>44110.791666666664</v>
      </c>
      <c r="B152" s="59">
        <f>Parâmetros!G141*0.04*46.0055</f>
        <v>6.1095303999999997</v>
      </c>
      <c r="C152" s="80">
        <f t="shared" si="65"/>
        <v>6.1095303999999997</v>
      </c>
      <c r="D152" s="84">
        <f t="shared" si="44"/>
        <v>1.2219060799999999</v>
      </c>
      <c r="E152" s="42" t="str">
        <f t="shared" si="55"/>
        <v>1</v>
      </c>
      <c r="F152" s="51">
        <f t="shared" si="45"/>
        <v>-148.04320786</v>
      </c>
      <c r="G152" s="42" t="str">
        <f t="shared" si="56"/>
        <v>0</v>
      </c>
      <c r="H152" s="51">
        <f t="shared" si="46"/>
        <v>-33.021603929999998</v>
      </c>
      <c r="I152" s="42" t="str">
        <f t="shared" si="57"/>
        <v>0</v>
      </c>
      <c r="J152" s="51">
        <f t="shared" si="47"/>
        <v>90.385991236543205</v>
      </c>
      <c r="K152" s="42" t="str">
        <f t="shared" si="58"/>
        <v>0</v>
      </c>
      <c r="L152" s="51">
        <f t="shared" si="48"/>
        <v>81.999832630588244</v>
      </c>
      <c r="M152" s="55" t="str">
        <f t="shared" si="59"/>
        <v>0</v>
      </c>
      <c r="N152" s="129">
        <f t="shared" si="49"/>
        <v>1.2219060799999999</v>
      </c>
      <c r="O152" s="59">
        <v>260</v>
      </c>
      <c r="Q152" s="53" t="str">
        <f t="shared" si="60"/>
        <v>1</v>
      </c>
      <c r="R152" s="53">
        <f t="shared" si="50"/>
        <v>1</v>
      </c>
      <c r="S152" s="53" t="str">
        <f t="shared" si="61"/>
        <v>0</v>
      </c>
      <c r="T152" s="53">
        <f t="shared" si="51"/>
        <v>0</v>
      </c>
      <c r="U152" s="53" t="str">
        <f t="shared" si="62"/>
        <v>0</v>
      </c>
      <c r="V152" s="53">
        <f t="shared" si="52"/>
        <v>0</v>
      </c>
      <c r="W152" s="53" t="str">
        <f t="shared" si="63"/>
        <v>0</v>
      </c>
      <c r="X152" s="53">
        <f t="shared" si="53"/>
        <v>0</v>
      </c>
      <c r="Y152" s="53" t="str">
        <f t="shared" si="64"/>
        <v>0</v>
      </c>
      <c r="Z152" s="53">
        <f t="shared" si="54"/>
        <v>0</v>
      </c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85">
        <f>Parâmetros!A142</f>
        <v>44110.833333333336</v>
      </c>
      <c r="B153" s="59">
        <f>Parâmetros!G142*0.04*46.0055</f>
        <v>6.256748</v>
      </c>
      <c r="C153" s="80">
        <f t="shared" si="65"/>
        <v>6.256748</v>
      </c>
      <c r="D153" s="84">
        <f t="shared" si="44"/>
        <v>1.2513496</v>
      </c>
      <c r="E153" s="42" t="str">
        <f t="shared" si="55"/>
        <v>1</v>
      </c>
      <c r="F153" s="51">
        <f t="shared" si="45"/>
        <v>-147.8996707</v>
      </c>
      <c r="G153" s="42" t="str">
        <f t="shared" si="56"/>
        <v>0</v>
      </c>
      <c r="H153" s="51">
        <f t="shared" si="46"/>
        <v>-32.949835350000001</v>
      </c>
      <c r="I153" s="42" t="str">
        <f t="shared" si="57"/>
        <v>0</v>
      </c>
      <c r="J153" s="51">
        <f t="shared" si="47"/>
        <v>90.4003494962963</v>
      </c>
      <c r="K153" s="42" t="str">
        <f t="shared" si="58"/>
        <v>0</v>
      </c>
      <c r="L153" s="51">
        <f t="shared" si="48"/>
        <v>82.015420376470601</v>
      </c>
      <c r="M153" s="55" t="str">
        <f t="shared" si="59"/>
        <v>0</v>
      </c>
      <c r="N153" s="129">
        <f t="shared" si="49"/>
        <v>1.2513496</v>
      </c>
      <c r="O153" s="59">
        <v>260</v>
      </c>
      <c r="Q153" s="53" t="str">
        <f t="shared" si="60"/>
        <v>1</v>
      </c>
      <c r="R153" s="53">
        <f t="shared" si="50"/>
        <v>1</v>
      </c>
      <c r="S153" s="53" t="str">
        <f t="shared" si="61"/>
        <v>0</v>
      </c>
      <c r="T153" s="53">
        <f t="shared" si="51"/>
        <v>0</v>
      </c>
      <c r="U153" s="53" t="str">
        <f t="shared" si="62"/>
        <v>0</v>
      </c>
      <c r="V153" s="53">
        <f t="shared" si="52"/>
        <v>0</v>
      </c>
      <c r="W153" s="53" t="str">
        <f t="shared" si="63"/>
        <v>0</v>
      </c>
      <c r="X153" s="53">
        <f t="shared" si="53"/>
        <v>0</v>
      </c>
      <c r="Y153" s="53" t="str">
        <f t="shared" si="64"/>
        <v>0</v>
      </c>
      <c r="Z153" s="53">
        <f t="shared" si="54"/>
        <v>0</v>
      </c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85">
        <f>Parâmetros!A143</f>
        <v>44110.875</v>
      </c>
      <c r="B154" s="59">
        <f>Parâmetros!G143*0.04*46.0055</f>
        <v>5.5942688</v>
      </c>
      <c r="C154" s="80">
        <f t="shared" si="65"/>
        <v>5.5942688</v>
      </c>
      <c r="D154" s="84">
        <f t="shared" si="44"/>
        <v>1.1188537599999999</v>
      </c>
      <c r="E154" s="42" t="str">
        <f t="shared" si="55"/>
        <v>1</v>
      </c>
      <c r="F154" s="51">
        <f t="shared" si="45"/>
        <v>-148.54558792</v>
      </c>
      <c r="G154" s="42" t="str">
        <f t="shared" si="56"/>
        <v>0</v>
      </c>
      <c r="H154" s="51">
        <f t="shared" si="46"/>
        <v>-33.272793960000001</v>
      </c>
      <c r="I154" s="42" t="str">
        <f t="shared" si="57"/>
        <v>0</v>
      </c>
      <c r="J154" s="51">
        <f t="shared" si="47"/>
        <v>90.335737327407401</v>
      </c>
      <c r="K154" s="42" t="str">
        <f t="shared" si="58"/>
        <v>0</v>
      </c>
      <c r="L154" s="51">
        <f t="shared" si="48"/>
        <v>81.945275519999996</v>
      </c>
      <c r="M154" s="55" t="str">
        <f t="shared" si="59"/>
        <v>0</v>
      </c>
      <c r="N154" s="129">
        <f t="shared" si="49"/>
        <v>1.1188537599999999</v>
      </c>
      <c r="O154" s="59">
        <v>260</v>
      </c>
      <c r="Q154" s="53" t="str">
        <f t="shared" si="60"/>
        <v>1</v>
      </c>
      <c r="R154" s="53">
        <f t="shared" si="50"/>
        <v>1</v>
      </c>
      <c r="S154" s="53" t="str">
        <f t="shared" si="61"/>
        <v>0</v>
      </c>
      <c r="T154" s="53">
        <f t="shared" si="51"/>
        <v>0</v>
      </c>
      <c r="U154" s="53" t="str">
        <f t="shared" si="62"/>
        <v>0</v>
      </c>
      <c r="V154" s="53">
        <f t="shared" si="52"/>
        <v>0</v>
      </c>
      <c r="W154" s="53" t="str">
        <f t="shared" si="63"/>
        <v>0</v>
      </c>
      <c r="X154" s="53">
        <f t="shared" si="53"/>
        <v>0</v>
      </c>
      <c r="Y154" s="53" t="str">
        <f t="shared" si="64"/>
        <v>0</v>
      </c>
      <c r="Z154" s="53">
        <f t="shared" si="54"/>
        <v>0</v>
      </c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85">
        <f>Parâmetros!A144</f>
        <v>44110.916666666664</v>
      </c>
      <c r="B155" s="59">
        <f>Parâmetros!G144*0.04*46.0055</f>
        <v>3.8948440321999995</v>
      </c>
      <c r="C155" s="80">
        <f t="shared" si="65"/>
        <v>3.8948440321999995</v>
      </c>
      <c r="D155" s="84">
        <f t="shared" si="44"/>
        <v>0.77896880643999999</v>
      </c>
      <c r="E155" s="42" t="str">
        <f t="shared" si="55"/>
        <v>1</v>
      </c>
      <c r="F155" s="51">
        <f t="shared" si="45"/>
        <v>-150.20252706860498</v>
      </c>
      <c r="G155" s="42" t="str">
        <f t="shared" si="56"/>
        <v>0</v>
      </c>
      <c r="H155" s="51">
        <f t="shared" si="46"/>
        <v>-34.10126353430249</v>
      </c>
      <c r="I155" s="42" t="str">
        <f t="shared" si="57"/>
        <v>0</v>
      </c>
      <c r="J155" s="51">
        <f t="shared" si="47"/>
        <v>90.169990961165183</v>
      </c>
      <c r="K155" s="42" t="str">
        <f t="shared" si="58"/>
        <v>0</v>
      </c>
      <c r="L155" s="51">
        <f t="shared" si="48"/>
        <v>81.765336426938816</v>
      </c>
      <c r="M155" s="55" t="str">
        <f t="shared" si="59"/>
        <v>0</v>
      </c>
      <c r="N155" s="129">
        <f t="shared" si="49"/>
        <v>0.77896880643999999</v>
      </c>
      <c r="O155" s="59">
        <v>260</v>
      </c>
      <c r="Q155" s="53" t="str">
        <f t="shared" si="60"/>
        <v>1</v>
      </c>
      <c r="R155" s="53">
        <f t="shared" si="50"/>
        <v>1</v>
      </c>
      <c r="S155" s="53" t="str">
        <f t="shared" si="61"/>
        <v>0</v>
      </c>
      <c r="T155" s="53">
        <f t="shared" si="51"/>
        <v>0</v>
      </c>
      <c r="U155" s="53" t="str">
        <f t="shared" si="62"/>
        <v>0</v>
      </c>
      <c r="V155" s="53">
        <f t="shared" si="52"/>
        <v>0</v>
      </c>
      <c r="W155" s="53" t="str">
        <f t="shared" si="63"/>
        <v>0</v>
      </c>
      <c r="X155" s="53">
        <f t="shared" si="53"/>
        <v>0</v>
      </c>
      <c r="Y155" s="53" t="str">
        <f t="shared" si="64"/>
        <v>0</v>
      </c>
      <c r="Z155" s="53">
        <f t="shared" si="54"/>
        <v>0</v>
      </c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85">
        <f>Parâmetros!A145</f>
        <v>44110.958333333336</v>
      </c>
      <c r="B156" s="59">
        <f>Parâmetros!G145*0.04*46.0055</f>
        <v>3.3834082495800004</v>
      </c>
      <c r="C156" s="80">
        <f t="shared" si="65"/>
        <v>3.3834082495800004</v>
      </c>
      <c r="D156" s="84">
        <f t="shared" si="44"/>
        <v>0.67668164991600011</v>
      </c>
      <c r="E156" s="42" t="str">
        <f t="shared" si="55"/>
        <v>1</v>
      </c>
      <c r="F156" s="51">
        <f t="shared" si="45"/>
        <v>-150.70117695665951</v>
      </c>
      <c r="G156" s="42" t="str">
        <f t="shared" si="56"/>
        <v>0</v>
      </c>
      <c r="H156" s="51">
        <f t="shared" si="46"/>
        <v>-34.350588478329755</v>
      </c>
      <c r="I156" s="42" t="str">
        <f t="shared" si="57"/>
        <v>0</v>
      </c>
      <c r="J156" s="51">
        <f t="shared" si="47"/>
        <v>90.120110187304718</v>
      </c>
      <c r="K156" s="42" t="str">
        <f t="shared" si="58"/>
        <v>0</v>
      </c>
      <c r="L156" s="51">
        <f t="shared" si="48"/>
        <v>81.711184402896706</v>
      </c>
      <c r="M156" s="55" t="str">
        <f t="shared" si="59"/>
        <v>0</v>
      </c>
      <c r="N156" s="129">
        <f t="shared" si="49"/>
        <v>0.67668164991600011</v>
      </c>
      <c r="O156" s="59">
        <v>260</v>
      </c>
      <c r="Q156" s="53" t="str">
        <f t="shared" si="60"/>
        <v>1</v>
      </c>
      <c r="R156" s="53">
        <f t="shared" si="50"/>
        <v>1</v>
      </c>
      <c r="S156" s="53" t="str">
        <f t="shared" si="61"/>
        <v>0</v>
      </c>
      <c r="T156" s="53">
        <f t="shared" si="51"/>
        <v>0</v>
      </c>
      <c r="U156" s="53" t="str">
        <f t="shared" si="62"/>
        <v>0</v>
      </c>
      <c r="V156" s="53">
        <f t="shared" si="52"/>
        <v>0</v>
      </c>
      <c r="W156" s="53" t="str">
        <f t="shared" si="63"/>
        <v>0</v>
      </c>
      <c r="X156" s="53">
        <f t="shared" si="53"/>
        <v>0</v>
      </c>
      <c r="Y156" s="53" t="str">
        <f t="shared" si="64"/>
        <v>0</v>
      </c>
      <c r="Z156" s="53">
        <f t="shared" si="54"/>
        <v>0</v>
      </c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85">
        <f>Parâmetros!A146</f>
        <v>44111</v>
      </c>
      <c r="B157" s="59">
        <f>Parâmetros!G146*0.04*46.0055</f>
        <v>1.9309888515</v>
      </c>
      <c r="C157" s="80">
        <f t="shared" si="65"/>
        <v>1.9309888515</v>
      </c>
      <c r="D157" s="84">
        <f t="shared" si="44"/>
        <v>0.38619777029999997</v>
      </c>
      <c r="E157" s="42" t="str">
        <f t="shared" si="55"/>
        <v>1</v>
      </c>
      <c r="F157" s="51">
        <f t="shared" si="45"/>
        <v>-152.11728586978751</v>
      </c>
      <c r="G157" s="42" t="str">
        <f t="shared" si="56"/>
        <v>0</v>
      </c>
      <c r="H157" s="51">
        <f t="shared" si="46"/>
        <v>-35.058642934893754</v>
      </c>
      <c r="I157" s="42" t="str">
        <f t="shared" si="57"/>
        <v>0</v>
      </c>
      <c r="J157" s="51">
        <f t="shared" si="47"/>
        <v>89.978454468232712</v>
      </c>
      <c r="K157" s="42" t="str">
        <f t="shared" si="58"/>
        <v>0</v>
      </c>
      <c r="L157" s="51">
        <f t="shared" si="48"/>
        <v>81.557398819570579</v>
      </c>
      <c r="M157" s="55" t="str">
        <f t="shared" si="59"/>
        <v>0</v>
      </c>
      <c r="N157" s="129">
        <f t="shared" si="49"/>
        <v>0.38619777029999997</v>
      </c>
      <c r="O157" s="59">
        <v>260</v>
      </c>
      <c r="Q157" s="53" t="str">
        <f t="shared" si="60"/>
        <v>1</v>
      </c>
      <c r="R157" s="53">
        <f t="shared" si="50"/>
        <v>1</v>
      </c>
      <c r="S157" s="53" t="str">
        <f t="shared" si="61"/>
        <v>0</v>
      </c>
      <c r="T157" s="53">
        <f t="shared" si="51"/>
        <v>0</v>
      </c>
      <c r="U157" s="53" t="str">
        <f t="shared" si="62"/>
        <v>0</v>
      </c>
      <c r="V157" s="53">
        <f t="shared" si="52"/>
        <v>0</v>
      </c>
      <c r="W157" s="53" t="str">
        <f t="shared" si="63"/>
        <v>0</v>
      </c>
      <c r="X157" s="53">
        <f t="shared" si="53"/>
        <v>0</v>
      </c>
      <c r="Y157" s="53" t="str">
        <f t="shared" si="64"/>
        <v>0</v>
      </c>
      <c r="Z157" s="53">
        <f t="shared" si="54"/>
        <v>0</v>
      </c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85">
        <f>Parâmetros!A147</f>
        <v>44111.041666666664</v>
      </c>
      <c r="B158" s="59">
        <f>Parâmetros!G147*0.04*46.0055</f>
        <v>1.0885416561600001</v>
      </c>
      <c r="C158" s="80">
        <f t="shared" si="65"/>
        <v>1.0885416561600001</v>
      </c>
      <c r="D158" s="84">
        <f t="shared" si="44"/>
        <v>0.21770833123200001</v>
      </c>
      <c r="E158" s="42" t="str">
        <f t="shared" si="55"/>
        <v>1</v>
      </c>
      <c r="F158" s="51">
        <f t="shared" si="45"/>
        <v>-152.93867188524399</v>
      </c>
      <c r="G158" s="42" t="str">
        <f t="shared" si="56"/>
        <v>0</v>
      </c>
      <c r="H158" s="51">
        <f t="shared" si="46"/>
        <v>-35.469335942621996</v>
      </c>
      <c r="I158" s="42" t="str">
        <f t="shared" si="57"/>
        <v>0</v>
      </c>
      <c r="J158" s="51">
        <f t="shared" si="47"/>
        <v>89.896289865230415</v>
      </c>
      <c r="K158" s="42" t="str">
        <f t="shared" si="58"/>
        <v>0</v>
      </c>
      <c r="L158" s="51">
        <f t="shared" si="48"/>
        <v>81.468198528299283</v>
      </c>
      <c r="M158" s="55" t="str">
        <f t="shared" si="59"/>
        <v>0</v>
      </c>
      <c r="N158" s="129">
        <f t="shared" si="49"/>
        <v>0.21770833123200001</v>
      </c>
      <c r="O158" s="59">
        <v>260</v>
      </c>
      <c r="Q158" s="53" t="str">
        <f t="shared" si="60"/>
        <v>1</v>
      </c>
      <c r="R158" s="53">
        <f t="shared" si="50"/>
        <v>1</v>
      </c>
      <c r="S158" s="53" t="str">
        <f t="shared" si="61"/>
        <v>0</v>
      </c>
      <c r="T158" s="53">
        <f t="shared" si="51"/>
        <v>0</v>
      </c>
      <c r="U158" s="53" t="str">
        <f t="shared" si="62"/>
        <v>0</v>
      </c>
      <c r="V158" s="53">
        <f t="shared" si="52"/>
        <v>0</v>
      </c>
      <c r="W158" s="53" t="str">
        <f t="shared" si="63"/>
        <v>0</v>
      </c>
      <c r="X158" s="53">
        <f t="shared" si="53"/>
        <v>0</v>
      </c>
      <c r="Y158" s="53" t="str">
        <f t="shared" si="64"/>
        <v>0</v>
      </c>
      <c r="Z158" s="53">
        <f t="shared" si="54"/>
        <v>0</v>
      </c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85">
        <f>Parâmetros!A148</f>
        <v>44111.083333333336</v>
      </c>
      <c r="B159" s="59">
        <f>Parâmetros!G148*0.04*46.0055</f>
        <v>0.64524185925999988</v>
      </c>
      <c r="C159" s="80">
        <f t="shared" si="65"/>
        <v>0.64524185925999988</v>
      </c>
      <c r="D159" s="84">
        <f t="shared" si="44"/>
        <v>0.12904837185199999</v>
      </c>
      <c r="E159" s="42" t="str">
        <f t="shared" si="55"/>
        <v>1</v>
      </c>
      <c r="F159" s="51">
        <f t="shared" si="45"/>
        <v>-153.37088918722151</v>
      </c>
      <c r="G159" s="42" t="str">
        <f t="shared" si="56"/>
        <v>0</v>
      </c>
      <c r="H159" s="51">
        <f t="shared" si="46"/>
        <v>-35.685444593610754</v>
      </c>
      <c r="I159" s="42" t="str">
        <f t="shared" si="57"/>
        <v>0</v>
      </c>
      <c r="J159" s="51">
        <f t="shared" si="47"/>
        <v>89.853054452940171</v>
      </c>
      <c r="K159" s="42" t="str">
        <f t="shared" si="58"/>
        <v>0</v>
      </c>
      <c r="L159" s="51">
        <f t="shared" si="48"/>
        <v>81.421260902745175</v>
      </c>
      <c r="M159" s="55" t="str">
        <f t="shared" si="59"/>
        <v>0</v>
      </c>
      <c r="N159" s="129">
        <f t="shared" si="49"/>
        <v>0.12904837185199999</v>
      </c>
      <c r="O159" s="59">
        <v>260</v>
      </c>
      <c r="Q159" s="53" t="str">
        <f t="shared" si="60"/>
        <v>1</v>
      </c>
      <c r="R159" s="53">
        <f t="shared" si="50"/>
        <v>1</v>
      </c>
      <c r="S159" s="53" t="str">
        <f t="shared" si="61"/>
        <v>0</v>
      </c>
      <c r="T159" s="53">
        <f t="shared" si="51"/>
        <v>0</v>
      </c>
      <c r="U159" s="53" t="str">
        <f t="shared" si="62"/>
        <v>0</v>
      </c>
      <c r="V159" s="53">
        <f t="shared" si="52"/>
        <v>0</v>
      </c>
      <c r="W159" s="53" t="str">
        <f t="shared" si="63"/>
        <v>0</v>
      </c>
      <c r="X159" s="53">
        <f t="shared" si="53"/>
        <v>0</v>
      </c>
      <c r="Y159" s="53" t="str">
        <f t="shared" si="64"/>
        <v>0</v>
      </c>
      <c r="Z159" s="53">
        <f t="shared" si="54"/>
        <v>0</v>
      </c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85">
        <f>Parâmetros!A149</f>
        <v>44111.125</v>
      </c>
      <c r="B160" s="59">
        <f>Parâmetros!G149*0.04*46.0055</f>
        <v>0.56547016248000004</v>
      </c>
      <c r="C160" s="80">
        <f t="shared" si="65"/>
        <v>0.56547016248000004</v>
      </c>
      <c r="D160" s="84">
        <f t="shared" si="44"/>
        <v>0.11309403249600002</v>
      </c>
      <c r="E160" s="42" t="str">
        <f t="shared" si="55"/>
        <v>1</v>
      </c>
      <c r="F160" s="51">
        <f t="shared" si="45"/>
        <v>-153.448666591582</v>
      </c>
      <c r="G160" s="42" t="str">
        <f t="shared" si="56"/>
        <v>0</v>
      </c>
      <c r="H160" s="51">
        <f t="shared" si="46"/>
        <v>-35.724333295790998</v>
      </c>
      <c r="I160" s="42" t="str">
        <f t="shared" si="57"/>
        <v>0</v>
      </c>
      <c r="J160" s="51">
        <f t="shared" si="47"/>
        <v>89.845274250414718</v>
      </c>
      <c r="K160" s="42" t="str">
        <f t="shared" si="58"/>
        <v>0</v>
      </c>
      <c r="L160" s="51">
        <f t="shared" si="48"/>
        <v>81.412814487792005</v>
      </c>
      <c r="M160" s="55" t="str">
        <f t="shared" si="59"/>
        <v>0</v>
      </c>
      <c r="N160" s="129">
        <f t="shared" si="49"/>
        <v>0.11309403249600002</v>
      </c>
      <c r="O160" s="59">
        <v>260</v>
      </c>
      <c r="Q160" s="53" t="str">
        <f t="shared" si="60"/>
        <v>1</v>
      </c>
      <c r="R160" s="53">
        <f t="shared" si="50"/>
        <v>1</v>
      </c>
      <c r="S160" s="53" t="str">
        <f t="shared" si="61"/>
        <v>0</v>
      </c>
      <c r="T160" s="53">
        <f t="shared" si="51"/>
        <v>0</v>
      </c>
      <c r="U160" s="53" t="str">
        <f t="shared" si="62"/>
        <v>0</v>
      </c>
      <c r="V160" s="53">
        <f t="shared" si="52"/>
        <v>0</v>
      </c>
      <c r="W160" s="53" t="str">
        <f t="shared" si="63"/>
        <v>0</v>
      </c>
      <c r="X160" s="53">
        <f t="shared" si="53"/>
        <v>0</v>
      </c>
      <c r="Y160" s="53" t="str">
        <f t="shared" si="64"/>
        <v>0</v>
      </c>
      <c r="Z160" s="53">
        <f t="shared" si="54"/>
        <v>0</v>
      </c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85">
        <f>Parâmetros!A150</f>
        <v>44111.166666666664</v>
      </c>
      <c r="B161" s="59">
        <f>Parâmetros!G150*0.04*46.0055</f>
        <v>0.58313443426000011</v>
      </c>
      <c r="C161" s="80">
        <f t="shared" si="65"/>
        <v>0.58313443426000011</v>
      </c>
      <c r="D161" s="84">
        <f t="shared" si="44"/>
        <v>0.11662688685200001</v>
      </c>
      <c r="E161" s="42" t="str">
        <f t="shared" si="55"/>
        <v>1</v>
      </c>
      <c r="F161" s="51">
        <f t="shared" si="45"/>
        <v>-153.43144392659653</v>
      </c>
      <c r="G161" s="42" t="str">
        <f t="shared" si="56"/>
        <v>0</v>
      </c>
      <c r="H161" s="51">
        <f t="shared" si="46"/>
        <v>-35.715721963298265</v>
      </c>
      <c r="I161" s="42" t="str">
        <f t="shared" si="57"/>
        <v>0</v>
      </c>
      <c r="J161" s="51">
        <f t="shared" si="47"/>
        <v>89.846997062106837</v>
      </c>
      <c r="K161" s="42" t="str">
        <f t="shared" si="58"/>
        <v>0</v>
      </c>
      <c r="L161" s="51">
        <f t="shared" si="48"/>
        <v>81.414684822451065</v>
      </c>
      <c r="M161" s="55" t="str">
        <f t="shared" si="59"/>
        <v>0</v>
      </c>
      <c r="N161" s="129">
        <f t="shared" si="49"/>
        <v>0.11662688685200001</v>
      </c>
      <c r="O161" s="59">
        <v>260</v>
      </c>
      <c r="Q161" s="53" t="str">
        <f t="shared" si="60"/>
        <v>1</v>
      </c>
      <c r="R161" s="53">
        <f t="shared" si="50"/>
        <v>1</v>
      </c>
      <c r="S161" s="53" t="str">
        <f t="shared" si="61"/>
        <v>0</v>
      </c>
      <c r="T161" s="53">
        <f t="shared" si="51"/>
        <v>0</v>
      </c>
      <c r="U161" s="53" t="str">
        <f t="shared" si="62"/>
        <v>0</v>
      </c>
      <c r="V161" s="53">
        <f t="shared" si="52"/>
        <v>0</v>
      </c>
      <c r="W161" s="53" t="str">
        <f t="shared" si="63"/>
        <v>0</v>
      </c>
      <c r="X161" s="53">
        <f t="shared" si="53"/>
        <v>0</v>
      </c>
      <c r="Y161" s="53" t="str">
        <f t="shared" si="64"/>
        <v>0</v>
      </c>
      <c r="Z161" s="53">
        <f t="shared" si="54"/>
        <v>0</v>
      </c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85">
        <f>Parâmetros!A151</f>
        <v>44111.208333333336</v>
      </c>
      <c r="B162" s="59">
        <f>Parâmetros!G151*0.04*46.0055</f>
        <v>1.2547135221600001</v>
      </c>
      <c r="C162" s="80">
        <f t="shared" si="65"/>
        <v>1.2547135221600001</v>
      </c>
      <c r="D162" s="84">
        <f t="shared" si="44"/>
        <v>0.25094270443200001</v>
      </c>
      <c r="E162" s="42" t="str">
        <f t="shared" si="55"/>
        <v>1</v>
      </c>
      <c r="F162" s="51">
        <f t="shared" si="45"/>
        <v>-152.77665431589401</v>
      </c>
      <c r="G162" s="42" t="str">
        <f t="shared" si="56"/>
        <v>0</v>
      </c>
      <c r="H162" s="51">
        <f t="shared" si="46"/>
        <v>-35.388327157947003</v>
      </c>
      <c r="I162" s="42" t="str">
        <f t="shared" si="57"/>
        <v>0</v>
      </c>
      <c r="J162" s="51">
        <f t="shared" si="47"/>
        <v>89.912496750926721</v>
      </c>
      <c r="K162" s="42" t="str">
        <f t="shared" si="58"/>
        <v>0</v>
      </c>
      <c r="L162" s="51">
        <f t="shared" si="48"/>
        <v>81.485793196464016</v>
      </c>
      <c r="M162" s="55" t="str">
        <f t="shared" si="59"/>
        <v>0</v>
      </c>
      <c r="N162" s="129">
        <f t="shared" si="49"/>
        <v>0.25094270443200001</v>
      </c>
      <c r="O162" s="59">
        <v>260</v>
      </c>
      <c r="Q162" s="53" t="str">
        <f t="shared" si="60"/>
        <v>1</v>
      </c>
      <c r="R162" s="53">
        <f t="shared" si="50"/>
        <v>1</v>
      </c>
      <c r="S162" s="53" t="str">
        <f t="shared" si="61"/>
        <v>0</v>
      </c>
      <c r="T162" s="53">
        <f t="shared" si="51"/>
        <v>0</v>
      </c>
      <c r="U162" s="53" t="str">
        <f t="shared" si="62"/>
        <v>0</v>
      </c>
      <c r="V162" s="53">
        <f t="shared" si="52"/>
        <v>0</v>
      </c>
      <c r="W162" s="53" t="str">
        <f t="shared" si="63"/>
        <v>0</v>
      </c>
      <c r="X162" s="53">
        <f t="shared" si="53"/>
        <v>0</v>
      </c>
      <c r="Y162" s="53" t="str">
        <f t="shared" si="64"/>
        <v>0</v>
      </c>
      <c r="Z162" s="53">
        <f t="shared" si="54"/>
        <v>0</v>
      </c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85">
        <f>Parâmetros!A152</f>
        <v>44111.25</v>
      </c>
      <c r="B163" s="59">
        <f>Parâmetros!G152*0.04*46.0055</f>
        <v>5.5132604753800001</v>
      </c>
      <c r="C163" s="80">
        <f t="shared" si="65"/>
        <v>5.5132604753800001</v>
      </c>
      <c r="D163" s="84">
        <f t="shared" si="44"/>
        <v>1.1026520950760001</v>
      </c>
      <c r="E163" s="42" t="str">
        <f t="shared" si="55"/>
        <v>1</v>
      </c>
      <c r="F163" s="51">
        <f t="shared" si="45"/>
        <v>-148.62457103650448</v>
      </c>
      <c r="G163" s="42" t="str">
        <f t="shared" si="56"/>
        <v>0</v>
      </c>
      <c r="H163" s="51">
        <f t="shared" si="46"/>
        <v>-33.312285518252239</v>
      </c>
      <c r="I163" s="42" t="str">
        <f t="shared" si="57"/>
        <v>0</v>
      </c>
      <c r="J163" s="51">
        <f t="shared" si="47"/>
        <v>90.327836515500024</v>
      </c>
      <c r="K163" s="42" t="str">
        <f t="shared" si="58"/>
        <v>0</v>
      </c>
      <c r="L163" s="51">
        <f t="shared" si="48"/>
        <v>81.936698167981433</v>
      </c>
      <c r="M163" s="55" t="str">
        <f t="shared" si="59"/>
        <v>0</v>
      </c>
      <c r="N163" s="129">
        <f t="shared" si="49"/>
        <v>1.1026520950760001</v>
      </c>
      <c r="O163" s="59">
        <v>260</v>
      </c>
      <c r="Q163" s="53" t="str">
        <f t="shared" si="60"/>
        <v>1</v>
      </c>
      <c r="R163" s="53">
        <f t="shared" si="50"/>
        <v>1</v>
      </c>
      <c r="S163" s="53" t="str">
        <f t="shared" si="61"/>
        <v>0</v>
      </c>
      <c r="T163" s="53">
        <f t="shared" si="51"/>
        <v>0</v>
      </c>
      <c r="U163" s="53" t="str">
        <f t="shared" si="62"/>
        <v>0</v>
      </c>
      <c r="V163" s="53">
        <f t="shared" si="52"/>
        <v>0</v>
      </c>
      <c r="W163" s="53" t="str">
        <f t="shared" si="63"/>
        <v>0</v>
      </c>
      <c r="X163" s="53">
        <f t="shared" si="53"/>
        <v>0</v>
      </c>
      <c r="Y163" s="53" t="str">
        <f t="shared" si="64"/>
        <v>0</v>
      </c>
      <c r="Z163" s="53">
        <f t="shared" si="54"/>
        <v>0</v>
      </c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85">
        <f>Parâmetros!A153</f>
        <v>44111.291666666664</v>
      </c>
      <c r="B164" s="59">
        <f>Parâmetros!G153*0.04*46.0055</f>
        <v>17.338939286199999</v>
      </c>
      <c r="C164" s="80">
        <f t="shared" si="65"/>
        <v>17.338939286199999</v>
      </c>
      <c r="D164" s="84">
        <f t="shared" si="44"/>
        <v>3.4677878572399994</v>
      </c>
      <c r="E164" s="42" t="str">
        <f t="shared" si="55"/>
        <v>1</v>
      </c>
      <c r="F164" s="51">
        <f t="shared" si="45"/>
        <v>-137.09453419595502</v>
      </c>
      <c r="G164" s="42" t="str">
        <f t="shared" si="56"/>
        <v>0</v>
      </c>
      <c r="H164" s="51">
        <f t="shared" si="46"/>
        <v>-27.54726709797751</v>
      </c>
      <c r="I164" s="42" t="str">
        <f t="shared" si="57"/>
        <v>0</v>
      </c>
      <c r="J164" s="51">
        <f t="shared" si="47"/>
        <v>91.481205189641727</v>
      </c>
      <c r="K164" s="42" t="str">
        <f t="shared" si="58"/>
        <v>0</v>
      </c>
      <c r="L164" s="51">
        <f t="shared" si="48"/>
        <v>83.188828865597642</v>
      </c>
      <c r="M164" s="55" t="str">
        <f t="shared" si="59"/>
        <v>0</v>
      </c>
      <c r="N164" s="129">
        <f t="shared" si="49"/>
        <v>3.4677878572399994</v>
      </c>
      <c r="O164" s="59">
        <v>260</v>
      </c>
      <c r="Q164" s="53" t="str">
        <f t="shared" si="60"/>
        <v>1</v>
      </c>
      <c r="R164" s="53">
        <f t="shared" si="50"/>
        <v>1</v>
      </c>
      <c r="S164" s="53" t="str">
        <f t="shared" si="61"/>
        <v>0</v>
      </c>
      <c r="T164" s="53">
        <f t="shared" si="51"/>
        <v>0</v>
      </c>
      <c r="U164" s="53" t="str">
        <f t="shared" si="62"/>
        <v>0</v>
      </c>
      <c r="V164" s="53">
        <f t="shared" si="52"/>
        <v>0</v>
      </c>
      <c r="W164" s="53" t="str">
        <f t="shared" si="63"/>
        <v>0</v>
      </c>
      <c r="X164" s="53">
        <f t="shared" si="53"/>
        <v>0</v>
      </c>
      <c r="Y164" s="53" t="str">
        <f t="shared" si="64"/>
        <v>0</v>
      </c>
      <c r="Z164" s="53">
        <f t="shared" si="54"/>
        <v>0</v>
      </c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85">
        <f>Parâmetros!A154</f>
        <v>44111.333333333336</v>
      </c>
      <c r="B165" s="59">
        <f>Parâmetros!G154*0.04*46.0055</f>
        <v>8.5072652914199995</v>
      </c>
      <c r="C165" s="80">
        <f t="shared" si="65"/>
        <v>8.5072652914199995</v>
      </c>
      <c r="D165" s="84">
        <f t="shared" si="44"/>
        <v>1.7014530582839997</v>
      </c>
      <c r="E165" s="42" t="str">
        <f t="shared" si="55"/>
        <v>1</v>
      </c>
      <c r="F165" s="51">
        <f t="shared" si="45"/>
        <v>-145.7054163408655</v>
      </c>
      <c r="G165" s="42" t="str">
        <f t="shared" si="56"/>
        <v>0</v>
      </c>
      <c r="H165" s="51">
        <f t="shared" si="46"/>
        <v>-31.852708170432749</v>
      </c>
      <c r="I165" s="42" t="str">
        <f t="shared" si="57"/>
        <v>0</v>
      </c>
      <c r="J165" s="51">
        <f t="shared" si="47"/>
        <v>90.619844392619981</v>
      </c>
      <c r="K165" s="42" t="str">
        <f t="shared" si="58"/>
        <v>0</v>
      </c>
      <c r="L165" s="51">
        <f t="shared" si="48"/>
        <v>82.253710442620942</v>
      </c>
      <c r="M165" s="55" t="str">
        <f t="shared" si="59"/>
        <v>0</v>
      </c>
      <c r="N165" s="129">
        <f t="shared" si="49"/>
        <v>1.7014530582839997</v>
      </c>
      <c r="O165" s="59">
        <v>260</v>
      </c>
      <c r="Q165" s="53" t="str">
        <f t="shared" si="60"/>
        <v>1</v>
      </c>
      <c r="R165" s="53">
        <f t="shared" si="50"/>
        <v>1</v>
      </c>
      <c r="S165" s="53" t="str">
        <f t="shared" si="61"/>
        <v>0</v>
      </c>
      <c r="T165" s="53">
        <f t="shared" si="51"/>
        <v>0</v>
      </c>
      <c r="U165" s="53" t="str">
        <f t="shared" si="62"/>
        <v>0</v>
      </c>
      <c r="V165" s="53">
        <f t="shared" si="52"/>
        <v>0</v>
      </c>
      <c r="W165" s="53" t="str">
        <f t="shared" si="63"/>
        <v>0</v>
      </c>
      <c r="X165" s="53">
        <f t="shared" si="53"/>
        <v>0</v>
      </c>
      <c r="Y165" s="53" t="str">
        <f t="shared" si="64"/>
        <v>0</v>
      </c>
      <c r="Z165" s="53">
        <f t="shared" si="54"/>
        <v>0</v>
      </c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85">
        <f>Parâmetros!A155</f>
        <v>44111.375</v>
      </c>
      <c r="B166" s="59">
        <f>Parâmetros!G155*0.04*46.0055</f>
        <v>4.55399059378</v>
      </c>
      <c r="C166" s="80">
        <f t="shared" si="65"/>
        <v>4.55399059378</v>
      </c>
      <c r="D166" s="84">
        <f t="shared" si="44"/>
        <v>0.91079811875600003</v>
      </c>
      <c r="E166" s="42" t="str">
        <f t="shared" si="55"/>
        <v>1</v>
      </c>
      <c r="F166" s="51">
        <f t="shared" si="45"/>
        <v>-149.55985917106452</v>
      </c>
      <c r="G166" s="42" t="str">
        <f t="shared" si="56"/>
        <v>0</v>
      </c>
      <c r="H166" s="51">
        <f t="shared" si="46"/>
        <v>-33.779929585532258</v>
      </c>
      <c r="I166" s="42" t="str">
        <f t="shared" si="57"/>
        <v>0</v>
      </c>
      <c r="J166" s="51">
        <f t="shared" si="47"/>
        <v>90.234278094948905</v>
      </c>
      <c r="K166" s="42" t="str">
        <f t="shared" si="58"/>
        <v>0</v>
      </c>
      <c r="L166" s="51">
        <f t="shared" si="48"/>
        <v>81.835128415812022</v>
      </c>
      <c r="M166" s="55" t="str">
        <f t="shared" si="59"/>
        <v>0</v>
      </c>
      <c r="N166" s="129">
        <f t="shared" si="49"/>
        <v>0.91079811875600003</v>
      </c>
      <c r="O166" s="59">
        <v>260</v>
      </c>
      <c r="Q166" s="53" t="str">
        <f t="shared" si="60"/>
        <v>1</v>
      </c>
      <c r="R166" s="53">
        <f t="shared" si="50"/>
        <v>1</v>
      </c>
      <c r="S166" s="53" t="str">
        <f t="shared" si="61"/>
        <v>0</v>
      </c>
      <c r="T166" s="53">
        <f t="shared" si="51"/>
        <v>0</v>
      </c>
      <c r="U166" s="53" t="str">
        <f t="shared" si="62"/>
        <v>0</v>
      </c>
      <c r="V166" s="53">
        <f t="shared" si="52"/>
        <v>0</v>
      </c>
      <c r="W166" s="53" t="str">
        <f t="shared" si="63"/>
        <v>0</v>
      </c>
      <c r="X166" s="53">
        <f t="shared" si="53"/>
        <v>0</v>
      </c>
      <c r="Y166" s="53" t="str">
        <f t="shared" si="64"/>
        <v>0</v>
      </c>
      <c r="Z166" s="53">
        <f t="shared" si="54"/>
        <v>0</v>
      </c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85">
        <f>Parâmetros!A156</f>
        <v>44111.416666666664</v>
      </c>
      <c r="B167" s="59">
        <f>Parâmetros!G156*0.04*46.0055</f>
        <v>3.7540488000000001</v>
      </c>
      <c r="C167" s="80">
        <f t="shared" si="65"/>
        <v>3.7540488000000001</v>
      </c>
      <c r="D167" s="84">
        <f t="shared" si="44"/>
        <v>0.7508097600000001</v>
      </c>
      <c r="E167" s="42" t="str">
        <f t="shared" si="55"/>
        <v>1</v>
      </c>
      <c r="F167" s="51">
        <f t="shared" si="45"/>
        <v>-150.33980242000001</v>
      </c>
      <c r="G167" s="42" t="str">
        <f t="shared" si="56"/>
        <v>0</v>
      </c>
      <c r="H167" s="51">
        <f t="shared" si="46"/>
        <v>-34.169901210000006</v>
      </c>
      <c r="I167" s="42" t="str">
        <f t="shared" si="57"/>
        <v>0</v>
      </c>
      <c r="J167" s="51">
        <f t="shared" si="47"/>
        <v>90.156259080493825</v>
      </c>
      <c r="K167" s="42" t="str">
        <f t="shared" si="58"/>
        <v>0</v>
      </c>
      <c r="L167" s="51">
        <f t="shared" si="48"/>
        <v>81.750428696470593</v>
      </c>
      <c r="M167" s="55" t="str">
        <f t="shared" si="59"/>
        <v>0</v>
      </c>
      <c r="N167" s="129">
        <f t="shared" si="49"/>
        <v>0.7508097600000001</v>
      </c>
      <c r="O167" s="59">
        <v>260</v>
      </c>
      <c r="Q167" s="53" t="str">
        <f t="shared" si="60"/>
        <v>1</v>
      </c>
      <c r="R167" s="53">
        <f t="shared" si="50"/>
        <v>1</v>
      </c>
      <c r="S167" s="53" t="str">
        <f t="shared" si="61"/>
        <v>0</v>
      </c>
      <c r="T167" s="53">
        <f t="shared" si="51"/>
        <v>0</v>
      </c>
      <c r="U167" s="53" t="str">
        <f t="shared" si="62"/>
        <v>0</v>
      </c>
      <c r="V167" s="53">
        <f t="shared" si="52"/>
        <v>0</v>
      </c>
      <c r="W167" s="53" t="str">
        <f t="shared" si="63"/>
        <v>0</v>
      </c>
      <c r="X167" s="53">
        <f t="shared" si="53"/>
        <v>0</v>
      </c>
      <c r="Y167" s="53" t="str">
        <f t="shared" si="64"/>
        <v>0</v>
      </c>
      <c r="Z167" s="53">
        <f t="shared" si="54"/>
        <v>0</v>
      </c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85">
        <f>Parâmetros!A157</f>
        <v>44111.458333333336</v>
      </c>
      <c r="B168" s="59">
        <f>Parâmetros!G157*0.04*46.0055</f>
        <v>3.8644620000000001</v>
      </c>
      <c r="C168" s="80">
        <f t="shared" si="65"/>
        <v>3.8644620000000001</v>
      </c>
      <c r="D168" s="84">
        <f t="shared" si="44"/>
        <v>0.77289239999999992</v>
      </c>
      <c r="E168" s="42" t="str">
        <f t="shared" si="55"/>
        <v>1</v>
      </c>
      <c r="F168" s="51">
        <f t="shared" si="45"/>
        <v>-150.23214954999997</v>
      </c>
      <c r="G168" s="42" t="str">
        <f t="shared" si="56"/>
        <v>0</v>
      </c>
      <c r="H168" s="51">
        <f t="shared" si="46"/>
        <v>-34.116074774999987</v>
      </c>
      <c r="I168" s="42" t="str">
        <f t="shared" si="57"/>
        <v>0</v>
      </c>
      <c r="J168" s="51">
        <f t="shared" si="47"/>
        <v>90.16702777530864</v>
      </c>
      <c r="K168" s="42" t="str">
        <f t="shared" si="58"/>
        <v>0</v>
      </c>
      <c r="L168" s="51">
        <f t="shared" si="48"/>
        <v>81.762119505882353</v>
      </c>
      <c r="M168" s="55" t="str">
        <f t="shared" si="59"/>
        <v>0</v>
      </c>
      <c r="N168" s="129">
        <f t="shared" si="49"/>
        <v>0.77289239999999992</v>
      </c>
      <c r="O168" s="59">
        <v>260</v>
      </c>
      <c r="Q168" s="53" t="str">
        <f t="shared" si="60"/>
        <v>1</v>
      </c>
      <c r="R168" s="53">
        <f t="shared" si="50"/>
        <v>1</v>
      </c>
      <c r="S168" s="53" t="str">
        <f t="shared" si="61"/>
        <v>0</v>
      </c>
      <c r="T168" s="53">
        <f t="shared" si="51"/>
        <v>0</v>
      </c>
      <c r="U168" s="53" t="str">
        <f t="shared" si="62"/>
        <v>0</v>
      </c>
      <c r="V168" s="53">
        <f t="shared" si="52"/>
        <v>0</v>
      </c>
      <c r="W168" s="53" t="str">
        <f t="shared" si="63"/>
        <v>0</v>
      </c>
      <c r="X168" s="53">
        <f t="shared" si="53"/>
        <v>0</v>
      </c>
      <c r="Y168" s="53" t="str">
        <f t="shared" si="64"/>
        <v>0</v>
      </c>
      <c r="Z168" s="53">
        <f t="shared" si="54"/>
        <v>0</v>
      </c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85">
        <f>Parâmetros!A158</f>
        <v>44111.5</v>
      </c>
      <c r="B169" s="59">
        <f>Parâmetros!G158*0.04*46.0055</f>
        <v>4.0300817999999996</v>
      </c>
      <c r="C169" s="80">
        <f t="shared" si="65"/>
        <v>4.0300817999999996</v>
      </c>
      <c r="D169" s="84">
        <f t="shared" si="44"/>
        <v>0.80601635999999988</v>
      </c>
      <c r="E169" s="42" t="str">
        <f t="shared" si="55"/>
        <v>1</v>
      </c>
      <c r="F169" s="51">
        <f t="shared" si="45"/>
        <v>-150.070670245</v>
      </c>
      <c r="G169" s="42" t="str">
        <f t="shared" si="56"/>
        <v>0</v>
      </c>
      <c r="H169" s="51">
        <f t="shared" si="46"/>
        <v>-34.035335122500001</v>
      </c>
      <c r="I169" s="42" t="str">
        <f t="shared" si="57"/>
        <v>0</v>
      </c>
      <c r="J169" s="51">
        <f t="shared" si="47"/>
        <v>90.183180817530868</v>
      </c>
      <c r="K169" s="42" t="str">
        <f t="shared" si="58"/>
        <v>0</v>
      </c>
      <c r="L169" s="51">
        <f t="shared" si="48"/>
        <v>81.779655720000008</v>
      </c>
      <c r="M169" s="55" t="str">
        <f t="shared" si="59"/>
        <v>0</v>
      </c>
      <c r="N169" s="129">
        <f t="shared" si="49"/>
        <v>0.80601635999999988</v>
      </c>
      <c r="O169" s="59">
        <v>260</v>
      </c>
      <c r="Q169" s="53" t="str">
        <f t="shared" si="60"/>
        <v>1</v>
      </c>
      <c r="R169" s="53">
        <f t="shared" si="50"/>
        <v>1</v>
      </c>
      <c r="S169" s="53" t="str">
        <f t="shared" si="61"/>
        <v>0</v>
      </c>
      <c r="T169" s="53">
        <f t="shared" si="51"/>
        <v>0</v>
      </c>
      <c r="U169" s="53" t="str">
        <f t="shared" si="62"/>
        <v>0</v>
      </c>
      <c r="V169" s="53">
        <f t="shared" si="52"/>
        <v>0</v>
      </c>
      <c r="W169" s="53" t="str">
        <f t="shared" si="63"/>
        <v>0</v>
      </c>
      <c r="X169" s="53">
        <f t="shared" si="53"/>
        <v>0</v>
      </c>
      <c r="Y169" s="53" t="str">
        <f t="shared" si="64"/>
        <v>0</v>
      </c>
      <c r="Z169" s="53">
        <f t="shared" si="54"/>
        <v>0</v>
      </c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85">
        <f>Parâmetros!A159</f>
        <v>44111.541666666664</v>
      </c>
      <c r="B170" s="59">
        <f>Parâmetros!G159*0.04*46.0055</f>
        <v>3.6252333999999995</v>
      </c>
      <c r="C170" s="80">
        <f t="shared" si="65"/>
        <v>3.6252333999999995</v>
      </c>
      <c r="D170" s="84">
        <f t="shared" si="44"/>
        <v>0.72504667999999994</v>
      </c>
      <c r="E170" s="42" t="str">
        <f t="shared" si="55"/>
        <v>1</v>
      </c>
      <c r="F170" s="51">
        <f t="shared" si="45"/>
        <v>-150.46539743499997</v>
      </c>
      <c r="G170" s="42" t="str">
        <f t="shared" si="56"/>
        <v>0</v>
      </c>
      <c r="H170" s="51">
        <f t="shared" si="46"/>
        <v>-34.232698717499986</v>
      </c>
      <c r="I170" s="42" t="str">
        <f t="shared" si="57"/>
        <v>0</v>
      </c>
      <c r="J170" s="51">
        <f t="shared" si="47"/>
        <v>90.143695603209878</v>
      </c>
      <c r="K170" s="42" t="str">
        <f t="shared" si="58"/>
        <v>0</v>
      </c>
      <c r="L170" s="51">
        <f t="shared" si="48"/>
        <v>81.736789418823534</v>
      </c>
      <c r="M170" s="55" t="str">
        <f t="shared" si="59"/>
        <v>0</v>
      </c>
      <c r="N170" s="129">
        <f t="shared" si="49"/>
        <v>0.72504667999999994</v>
      </c>
      <c r="O170" s="59">
        <v>260</v>
      </c>
      <c r="Q170" s="53" t="str">
        <f t="shared" si="60"/>
        <v>1</v>
      </c>
      <c r="R170" s="53">
        <f t="shared" si="50"/>
        <v>1</v>
      </c>
      <c r="S170" s="53" t="str">
        <f t="shared" si="61"/>
        <v>0</v>
      </c>
      <c r="T170" s="53">
        <f t="shared" si="51"/>
        <v>0</v>
      </c>
      <c r="U170" s="53" t="str">
        <f t="shared" si="62"/>
        <v>0</v>
      </c>
      <c r="V170" s="53">
        <f t="shared" si="52"/>
        <v>0</v>
      </c>
      <c r="W170" s="53" t="str">
        <f t="shared" si="63"/>
        <v>0</v>
      </c>
      <c r="X170" s="53">
        <f t="shared" si="53"/>
        <v>0</v>
      </c>
      <c r="Y170" s="53" t="str">
        <f t="shared" si="64"/>
        <v>0</v>
      </c>
      <c r="Z170" s="53">
        <f t="shared" si="54"/>
        <v>0</v>
      </c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85">
        <f>Parâmetros!A160</f>
        <v>44111.583333333336</v>
      </c>
      <c r="B171" s="59">
        <f>Parâmetros!G160*0.04*46.0055</f>
        <v>3.2203850000000003</v>
      </c>
      <c r="C171" s="80">
        <f t="shared" si="65"/>
        <v>3.2203850000000003</v>
      </c>
      <c r="D171" s="84">
        <f t="shared" si="44"/>
        <v>0.64407700000000012</v>
      </c>
      <c r="E171" s="42" t="str">
        <f t="shared" si="55"/>
        <v>1</v>
      </c>
      <c r="F171" s="51">
        <f t="shared" si="45"/>
        <v>-150.86012462500003</v>
      </c>
      <c r="G171" s="42" t="str">
        <f t="shared" si="56"/>
        <v>0</v>
      </c>
      <c r="H171" s="51">
        <f t="shared" si="46"/>
        <v>-34.430062312500013</v>
      </c>
      <c r="I171" s="42" t="str">
        <f t="shared" si="57"/>
        <v>0</v>
      </c>
      <c r="J171" s="51">
        <f t="shared" si="47"/>
        <v>90.104210388888887</v>
      </c>
      <c r="K171" s="42" t="str">
        <f t="shared" si="58"/>
        <v>0</v>
      </c>
      <c r="L171" s="51">
        <f t="shared" si="48"/>
        <v>81.69392311764706</v>
      </c>
      <c r="M171" s="55" t="str">
        <f t="shared" si="59"/>
        <v>0</v>
      </c>
      <c r="N171" s="129">
        <f t="shared" si="49"/>
        <v>0.64407700000000012</v>
      </c>
      <c r="O171" s="59">
        <v>260</v>
      </c>
      <c r="Q171" s="53" t="str">
        <f t="shared" si="60"/>
        <v>1</v>
      </c>
      <c r="R171" s="53">
        <f t="shared" si="50"/>
        <v>1</v>
      </c>
      <c r="S171" s="53" t="str">
        <f t="shared" si="61"/>
        <v>0</v>
      </c>
      <c r="T171" s="53">
        <f t="shared" si="51"/>
        <v>0</v>
      </c>
      <c r="U171" s="53" t="str">
        <f t="shared" si="62"/>
        <v>0</v>
      </c>
      <c r="V171" s="53">
        <f t="shared" si="52"/>
        <v>0</v>
      </c>
      <c r="W171" s="53" t="str">
        <f t="shared" si="63"/>
        <v>0</v>
      </c>
      <c r="X171" s="53">
        <f t="shared" si="53"/>
        <v>0</v>
      </c>
      <c r="Y171" s="53" t="str">
        <f t="shared" si="64"/>
        <v>0</v>
      </c>
      <c r="Z171" s="53">
        <f t="shared" si="54"/>
        <v>0</v>
      </c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85">
        <f>Parâmetros!A161</f>
        <v>44111.625</v>
      </c>
      <c r="B172" s="59">
        <f>Parâmetros!G161*0.04*46.0055</f>
        <v>3.3123960000000001</v>
      </c>
      <c r="C172" s="80">
        <f t="shared" si="65"/>
        <v>3.3123960000000001</v>
      </c>
      <c r="D172" s="84">
        <f t="shared" si="44"/>
        <v>0.66247920000000005</v>
      </c>
      <c r="E172" s="42" t="str">
        <f t="shared" si="55"/>
        <v>1</v>
      </c>
      <c r="F172" s="51">
        <f t="shared" si="45"/>
        <v>-150.77041389999999</v>
      </c>
      <c r="G172" s="42" t="str">
        <f t="shared" si="56"/>
        <v>0</v>
      </c>
      <c r="H172" s="51">
        <f t="shared" si="46"/>
        <v>-34.385206949999997</v>
      </c>
      <c r="I172" s="42" t="str">
        <f t="shared" si="57"/>
        <v>0</v>
      </c>
      <c r="J172" s="51">
        <f t="shared" si="47"/>
        <v>90.113184301234568</v>
      </c>
      <c r="K172" s="42" t="str">
        <f t="shared" si="58"/>
        <v>0</v>
      </c>
      <c r="L172" s="51">
        <f t="shared" si="48"/>
        <v>81.703665458823536</v>
      </c>
      <c r="M172" s="55" t="str">
        <f t="shared" si="59"/>
        <v>0</v>
      </c>
      <c r="N172" s="129">
        <f t="shared" si="49"/>
        <v>0.66247920000000005</v>
      </c>
      <c r="O172" s="59">
        <v>260</v>
      </c>
      <c r="Q172" s="53" t="str">
        <f t="shared" si="60"/>
        <v>1</v>
      </c>
      <c r="R172" s="53">
        <f t="shared" si="50"/>
        <v>1</v>
      </c>
      <c r="S172" s="53" t="str">
        <f t="shared" si="61"/>
        <v>0</v>
      </c>
      <c r="T172" s="53">
        <f t="shared" si="51"/>
        <v>0</v>
      </c>
      <c r="U172" s="53" t="str">
        <f t="shared" si="62"/>
        <v>0</v>
      </c>
      <c r="V172" s="53">
        <f t="shared" si="52"/>
        <v>0</v>
      </c>
      <c r="W172" s="53" t="str">
        <f t="shared" si="63"/>
        <v>0</v>
      </c>
      <c r="X172" s="53">
        <f t="shared" si="53"/>
        <v>0</v>
      </c>
      <c r="Y172" s="53" t="str">
        <f t="shared" si="64"/>
        <v>0</v>
      </c>
      <c r="Z172" s="53">
        <f t="shared" si="54"/>
        <v>0</v>
      </c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85">
        <f>Parâmetros!A162</f>
        <v>44111.666666666664</v>
      </c>
      <c r="B173" s="59">
        <f>Parâmetros!G162*0.04*46.0055</f>
        <v>3.7724509999999993</v>
      </c>
      <c r="C173" s="80">
        <f t="shared" si="65"/>
        <v>3.7724509999999993</v>
      </c>
      <c r="D173" s="84">
        <f t="shared" si="44"/>
        <v>0.75449019999999989</v>
      </c>
      <c r="E173" s="42" t="str">
        <f t="shared" si="55"/>
        <v>1</v>
      </c>
      <c r="F173" s="51">
        <f t="shared" si="45"/>
        <v>-150.32186027500001</v>
      </c>
      <c r="G173" s="42" t="str">
        <f t="shared" si="56"/>
        <v>0</v>
      </c>
      <c r="H173" s="51">
        <f t="shared" si="46"/>
        <v>-34.160930137500003</v>
      </c>
      <c r="I173" s="42" t="str">
        <f t="shared" si="57"/>
        <v>0</v>
      </c>
      <c r="J173" s="51">
        <f t="shared" si="47"/>
        <v>90.158053862962959</v>
      </c>
      <c r="K173" s="42" t="str">
        <f t="shared" si="58"/>
        <v>0</v>
      </c>
      <c r="L173" s="51">
        <f t="shared" si="48"/>
        <v>81.752377164705877</v>
      </c>
      <c r="M173" s="55" t="str">
        <f t="shared" si="59"/>
        <v>0</v>
      </c>
      <c r="N173" s="129">
        <f t="shared" si="49"/>
        <v>0.75449019999999989</v>
      </c>
      <c r="O173" s="59">
        <v>260</v>
      </c>
      <c r="Q173" s="53" t="str">
        <f t="shared" si="60"/>
        <v>1</v>
      </c>
      <c r="R173" s="53">
        <f t="shared" si="50"/>
        <v>1</v>
      </c>
      <c r="S173" s="53" t="str">
        <f t="shared" si="61"/>
        <v>0</v>
      </c>
      <c r="T173" s="53">
        <f t="shared" si="51"/>
        <v>0</v>
      </c>
      <c r="U173" s="53" t="str">
        <f t="shared" si="62"/>
        <v>0</v>
      </c>
      <c r="V173" s="53">
        <f t="shared" si="52"/>
        <v>0</v>
      </c>
      <c r="W173" s="53" t="str">
        <f t="shared" si="63"/>
        <v>0</v>
      </c>
      <c r="X173" s="53">
        <f t="shared" si="53"/>
        <v>0</v>
      </c>
      <c r="Y173" s="53" t="str">
        <f t="shared" si="64"/>
        <v>0</v>
      </c>
      <c r="Z173" s="53">
        <f t="shared" si="54"/>
        <v>0</v>
      </c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85">
        <f>Parâmetros!A163</f>
        <v>44111.708333333336</v>
      </c>
      <c r="B174" s="59">
        <f>Parâmetros!G163*0.04*46.0055</f>
        <v>4.3613214000000005</v>
      </c>
      <c r="C174" s="80">
        <f t="shared" si="65"/>
        <v>4.3613214000000005</v>
      </c>
      <c r="D174" s="84">
        <f t="shared" si="44"/>
        <v>0.87226428000000011</v>
      </c>
      <c r="E174" s="42" t="str">
        <f t="shared" si="55"/>
        <v>1</v>
      </c>
      <c r="F174" s="51">
        <f t="shared" si="45"/>
        <v>-149.74771163499997</v>
      </c>
      <c r="G174" s="42" t="str">
        <f t="shared" si="56"/>
        <v>0</v>
      </c>
      <c r="H174" s="51">
        <f t="shared" si="46"/>
        <v>-33.873855817499987</v>
      </c>
      <c r="I174" s="42" t="str">
        <f t="shared" si="57"/>
        <v>0</v>
      </c>
      <c r="J174" s="51">
        <f t="shared" si="47"/>
        <v>90.215486901975311</v>
      </c>
      <c r="K174" s="42" t="str">
        <f t="shared" si="58"/>
        <v>0</v>
      </c>
      <c r="L174" s="51">
        <f t="shared" si="48"/>
        <v>81.814728148235289</v>
      </c>
      <c r="M174" s="55" t="str">
        <f t="shared" si="59"/>
        <v>0</v>
      </c>
      <c r="N174" s="129">
        <f t="shared" si="49"/>
        <v>0.87226428000000011</v>
      </c>
      <c r="O174" s="59">
        <v>260</v>
      </c>
      <c r="Q174" s="53" t="str">
        <f t="shared" si="60"/>
        <v>1</v>
      </c>
      <c r="R174" s="53">
        <f t="shared" si="50"/>
        <v>1</v>
      </c>
      <c r="S174" s="53" t="str">
        <f t="shared" si="61"/>
        <v>0</v>
      </c>
      <c r="T174" s="53">
        <f t="shared" si="51"/>
        <v>0</v>
      </c>
      <c r="U174" s="53" t="str">
        <f t="shared" si="62"/>
        <v>0</v>
      </c>
      <c r="V174" s="53">
        <f t="shared" si="52"/>
        <v>0</v>
      </c>
      <c r="W174" s="53" t="str">
        <f t="shared" si="63"/>
        <v>0</v>
      </c>
      <c r="X174" s="53">
        <f t="shared" si="53"/>
        <v>0</v>
      </c>
      <c r="Y174" s="53" t="str">
        <f t="shared" si="64"/>
        <v>0</v>
      </c>
      <c r="Z174" s="53">
        <f t="shared" si="54"/>
        <v>0</v>
      </c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85">
        <f>Parâmetros!A164</f>
        <v>44111.75</v>
      </c>
      <c r="B175" s="59">
        <f>Parâmetros!G164*0.04*46.0055</f>
        <v>6.1647369999999997</v>
      </c>
      <c r="C175" s="80">
        <f t="shared" si="65"/>
        <v>6.1647369999999997</v>
      </c>
      <c r="D175" s="84">
        <f t="shared" si="44"/>
        <v>1.2329474</v>
      </c>
      <c r="E175" s="42" t="str">
        <f t="shared" si="55"/>
        <v>1</v>
      </c>
      <c r="F175" s="51">
        <f t="shared" si="45"/>
        <v>-147.989381425</v>
      </c>
      <c r="G175" s="42" t="str">
        <f t="shared" si="56"/>
        <v>0</v>
      </c>
      <c r="H175" s="51">
        <f t="shared" si="46"/>
        <v>-32.994690712500002</v>
      </c>
      <c r="I175" s="42" t="str">
        <f t="shared" si="57"/>
        <v>0</v>
      </c>
      <c r="J175" s="51">
        <f t="shared" si="47"/>
        <v>90.391375583950619</v>
      </c>
      <c r="K175" s="42" t="str">
        <f t="shared" si="58"/>
        <v>0</v>
      </c>
      <c r="L175" s="51">
        <f t="shared" si="48"/>
        <v>82.005678035294125</v>
      </c>
      <c r="M175" s="55" t="str">
        <f t="shared" si="59"/>
        <v>0</v>
      </c>
      <c r="N175" s="129">
        <f t="shared" si="49"/>
        <v>1.2329474</v>
      </c>
      <c r="O175" s="59">
        <v>260</v>
      </c>
      <c r="Q175" s="53" t="str">
        <f t="shared" si="60"/>
        <v>1</v>
      </c>
      <c r="R175" s="53">
        <f t="shared" si="50"/>
        <v>1</v>
      </c>
      <c r="S175" s="53" t="str">
        <f t="shared" si="61"/>
        <v>0</v>
      </c>
      <c r="T175" s="53">
        <f t="shared" si="51"/>
        <v>0</v>
      </c>
      <c r="U175" s="53" t="str">
        <f t="shared" si="62"/>
        <v>0</v>
      </c>
      <c r="V175" s="53">
        <f t="shared" si="52"/>
        <v>0</v>
      </c>
      <c r="W175" s="53" t="str">
        <f t="shared" si="63"/>
        <v>0</v>
      </c>
      <c r="X175" s="53">
        <f t="shared" si="53"/>
        <v>0</v>
      </c>
      <c r="Y175" s="53" t="str">
        <f t="shared" si="64"/>
        <v>0</v>
      </c>
      <c r="Z175" s="53">
        <f t="shared" si="54"/>
        <v>0</v>
      </c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85">
        <f>Parâmetros!A165</f>
        <v>44111.791666666664</v>
      </c>
      <c r="B176" s="59">
        <f>Parâmetros!G165*0.04*46.0055</f>
        <v>8.1337723999999998</v>
      </c>
      <c r="C176" s="80">
        <f t="shared" si="65"/>
        <v>8.1337723999999998</v>
      </c>
      <c r="D176" s="84">
        <f t="shared" si="44"/>
        <v>1.62675448</v>
      </c>
      <c r="E176" s="42" t="str">
        <f t="shared" si="55"/>
        <v>1</v>
      </c>
      <c r="F176" s="51">
        <f t="shared" si="45"/>
        <v>-146.06957190999998</v>
      </c>
      <c r="G176" s="42" t="str">
        <f t="shared" si="56"/>
        <v>0</v>
      </c>
      <c r="H176" s="51">
        <f t="shared" si="46"/>
        <v>-32.03478595499999</v>
      </c>
      <c r="I176" s="42" t="str">
        <f t="shared" si="57"/>
        <v>0</v>
      </c>
      <c r="J176" s="51">
        <f t="shared" si="47"/>
        <v>90.583417308148142</v>
      </c>
      <c r="K176" s="42" t="str">
        <f t="shared" si="58"/>
        <v>0</v>
      </c>
      <c r="L176" s="51">
        <f t="shared" si="48"/>
        <v>82.2141641364706</v>
      </c>
      <c r="M176" s="55" t="str">
        <f t="shared" si="59"/>
        <v>0</v>
      </c>
      <c r="N176" s="129">
        <f t="shared" si="49"/>
        <v>1.62675448</v>
      </c>
      <c r="O176" s="59">
        <v>260</v>
      </c>
      <c r="Q176" s="53" t="str">
        <f t="shared" si="60"/>
        <v>1</v>
      </c>
      <c r="R176" s="53">
        <f t="shared" si="50"/>
        <v>1</v>
      </c>
      <c r="S176" s="53" t="str">
        <f t="shared" si="61"/>
        <v>0</v>
      </c>
      <c r="T176" s="53">
        <f t="shared" si="51"/>
        <v>0</v>
      </c>
      <c r="U176" s="53" t="str">
        <f t="shared" si="62"/>
        <v>0</v>
      </c>
      <c r="V176" s="53">
        <f t="shared" si="52"/>
        <v>0</v>
      </c>
      <c r="W176" s="53" t="str">
        <f t="shared" si="63"/>
        <v>0</v>
      </c>
      <c r="X176" s="53">
        <f t="shared" si="53"/>
        <v>0</v>
      </c>
      <c r="Y176" s="53" t="str">
        <f t="shared" si="64"/>
        <v>0</v>
      </c>
      <c r="Z176" s="53">
        <f t="shared" si="54"/>
        <v>0</v>
      </c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85">
        <f>Parâmetros!A166</f>
        <v>44111.833333333336</v>
      </c>
      <c r="B177" s="59">
        <f>Parâmetros!G166*0.04*46.0055</f>
        <v>9.3115132000000003</v>
      </c>
      <c r="C177" s="80">
        <f t="shared" si="65"/>
        <v>9.3115132000000003</v>
      </c>
      <c r="D177" s="84">
        <f t="shared" si="44"/>
        <v>1.86230264</v>
      </c>
      <c r="E177" s="42" t="str">
        <f t="shared" si="55"/>
        <v>1</v>
      </c>
      <c r="F177" s="51">
        <f t="shared" si="45"/>
        <v>-144.92127463</v>
      </c>
      <c r="G177" s="42" t="str">
        <f t="shared" si="56"/>
        <v>0</v>
      </c>
      <c r="H177" s="51">
        <f t="shared" si="46"/>
        <v>-31.460637315</v>
      </c>
      <c r="I177" s="42" t="str">
        <f t="shared" si="57"/>
        <v>0</v>
      </c>
      <c r="J177" s="51">
        <f t="shared" si="47"/>
        <v>90.698283386172832</v>
      </c>
      <c r="K177" s="42" t="str">
        <f t="shared" si="58"/>
        <v>0</v>
      </c>
      <c r="L177" s="51">
        <f t="shared" si="48"/>
        <v>82.338866103529412</v>
      </c>
      <c r="M177" s="55" t="str">
        <f t="shared" si="59"/>
        <v>0</v>
      </c>
      <c r="N177" s="129">
        <f t="shared" si="49"/>
        <v>1.86230264</v>
      </c>
      <c r="O177" s="59">
        <v>260</v>
      </c>
      <c r="Q177" s="53" t="str">
        <f t="shared" si="60"/>
        <v>1</v>
      </c>
      <c r="R177" s="53">
        <f t="shared" si="50"/>
        <v>1</v>
      </c>
      <c r="S177" s="53" t="str">
        <f t="shared" si="61"/>
        <v>0</v>
      </c>
      <c r="T177" s="53">
        <f t="shared" si="51"/>
        <v>0</v>
      </c>
      <c r="U177" s="53" t="str">
        <f t="shared" si="62"/>
        <v>0</v>
      </c>
      <c r="V177" s="53">
        <f t="shared" si="52"/>
        <v>0</v>
      </c>
      <c r="W177" s="53" t="str">
        <f t="shared" si="63"/>
        <v>0</v>
      </c>
      <c r="X177" s="53">
        <f t="shared" si="53"/>
        <v>0</v>
      </c>
      <c r="Y177" s="53" t="str">
        <f t="shared" si="64"/>
        <v>0</v>
      </c>
      <c r="Z177" s="53">
        <f t="shared" si="54"/>
        <v>0</v>
      </c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85">
        <f>Parâmetros!A167</f>
        <v>44111.875</v>
      </c>
      <c r="B178" s="59">
        <f>Parâmetros!G167*0.04*46.0055</f>
        <v>8.5754251999999997</v>
      </c>
      <c r="C178" s="80">
        <f t="shared" si="65"/>
        <v>8.5754251999999997</v>
      </c>
      <c r="D178" s="84">
        <f t="shared" si="44"/>
        <v>1.7150850399999999</v>
      </c>
      <c r="E178" s="42" t="str">
        <f t="shared" si="55"/>
        <v>1</v>
      </c>
      <c r="F178" s="51">
        <f t="shared" si="45"/>
        <v>-145.63896042999997</v>
      </c>
      <c r="G178" s="42" t="str">
        <f t="shared" si="56"/>
        <v>0</v>
      </c>
      <c r="H178" s="51">
        <f t="shared" si="46"/>
        <v>-31.819480214999984</v>
      </c>
      <c r="I178" s="42" t="str">
        <f t="shared" si="57"/>
        <v>0</v>
      </c>
      <c r="J178" s="51">
        <f t="shared" si="47"/>
        <v>90.626492087407399</v>
      </c>
      <c r="K178" s="42" t="str">
        <f t="shared" si="58"/>
        <v>0</v>
      </c>
      <c r="L178" s="51">
        <f t="shared" si="48"/>
        <v>82.260927374117628</v>
      </c>
      <c r="M178" s="55" t="str">
        <f t="shared" si="59"/>
        <v>0</v>
      </c>
      <c r="N178" s="129">
        <f t="shared" si="49"/>
        <v>1.7150850399999999</v>
      </c>
      <c r="O178" s="59">
        <v>260</v>
      </c>
      <c r="Q178" s="53" t="str">
        <f t="shared" si="60"/>
        <v>1</v>
      </c>
      <c r="R178" s="53">
        <f t="shared" si="50"/>
        <v>1</v>
      </c>
      <c r="S178" s="53" t="str">
        <f t="shared" si="61"/>
        <v>0</v>
      </c>
      <c r="T178" s="53">
        <f t="shared" si="51"/>
        <v>0</v>
      </c>
      <c r="U178" s="53" t="str">
        <f t="shared" si="62"/>
        <v>0</v>
      </c>
      <c r="V178" s="53">
        <f t="shared" si="52"/>
        <v>0</v>
      </c>
      <c r="W178" s="53" t="str">
        <f t="shared" si="63"/>
        <v>0</v>
      </c>
      <c r="X178" s="53">
        <f t="shared" si="53"/>
        <v>0</v>
      </c>
      <c r="Y178" s="53" t="str">
        <f t="shared" si="64"/>
        <v>0</v>
      </c>
      <c r="Z178" s="53">
        <f t="shared" si="54"/>
        <v>0</v>
      </c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85">
        <f>Parâmetros!A168</f>
        <v>44111.916666666664</v>
      </c>
      <c r="B179" s="59">
        <f>Parâmetros!G168*0.04*46.0055</f>
        <v>6.0175193999999994</v>
      </c>
      <c r="C179" s="80">
        <f t="shared" si="65"/>
        <v>6.0175193999999994</v>
      </c>
      <c r="D179" s="84">
        <f t="shared" si="44"/>
        <v>1.20350388</v>
      </c>
      <c r="E179" s="42" t="str">
        <f t="shared" si="55"/>
        <v>1</v>
      </c>
      <c r="F179" s="51">
        <f t="shared" si="45"/>
        <v>-148.132918585</v>
      </c>
      <c r="G179" s="42" t="str">
        <f t="shared" si="56"/>
        <v>0</v>
      </c>
      <c r="H179" s="51">
        <f t="shared" si="46"/>
        <v>-33.066459292499999</v>
      </c>
      <c r="I179" s="42" t="str">
        <f t="shared" si="57"/>
        <v>0</v>
      </c>
      <c r="J179" s="51">
        <f t="shared" si="47"/>
        <v>90.377017324197539</v>
      </c>
      <c r="K179" s="42" t="str">
        <f t="shared" si="58"/>
        <v>0</v>
      </c>
      <c r="L179" s="51">
        <f t="shared" si="48"/>
        <v>81.990090289411768</v>
      </c>
      <c r="M179" s="55" t="str">
        <f t="shared" si="59"/>
        <v>0</v>
      </c>
      <c r="N179" s="129">
        <f t="shared" si="49"/>
        <v>1.20350388</v>
      </c>
      <c r="O179" s="59">
        <v>260</v>
      </c>
      <c r="Q179" s="53" t="str">
        <f t="shared" si="60"/>
        <v>1</v>
      </c>
      <c r="R179" s="53">
        <f t="shared" si="50"/>
        <v>1</v>
      </c>
      <c r="S179" s="53" t="str">
        <f t="shared" si="61"/>
        <v>0</v>
      </c>
      <c r="T179" s="53">
        <f t="shared" si="51"/>
        <v>0</v>
      </c>
      <c r="U179" s="53" t="str">
        <f t="shared" si="62"/>
        <v>0</v>
      </c>
      <c r="V179" s="53">
        <f t="shared" si="52"/>
        <v>0</v>
      </c>
      <c r="W179" s="53" t="str">
        <f t="shared" si="63"/>
        <v>0</v>
      </c>
      <c r="X179" s="53">
        <f t="shared" si="53"/>
        <v>0</v>
      </c>
      <c r="Y179" s="53" t="str">
        <f t="shared" si="64"/>
        <v>0</v>
      </c>
      <c r="Z179" s="53">
        <f t="shared" si="54"/>
        <v>0</v>
      </c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85">
        <f>Parâmetros!A169</f>
        <v>44111.958333333336</v>
      </c>
      <c r="B180" s="59">
        <f>Parâmetros!G169*0.04*46.0055</f>
        <v>3.9748752000000001</v>
      </c>
      <c r="C180" s="80">
        <f t="shared" si="65"/>
        <v>3.9748752000000001</v>
      </c>
      <c r="D180" s="84">
        <f t="shared" si="44"/>
        <v>0.79497503999999997</v>
      </c>
      <c r="E180" s="42" t="str">
        <f t="shared" si="55"/>
        <v>1</v>
      </c>
      <c r="F180" s="51">
        <f t="shared" si="45"/>
        <v>-150.12449667999999</v>
      </c>
      <c r="G180" s="42" t="str">
        <f t="shared" si="56"/>
        <v>0</v>
      </c>
      <c r="H180" s="51">
        <f t="shared" si="46"/>
        <v>-34.062248339999996</v>
      </c>
      <c r="I180" s="42" t="str">
        <f t="shared" si="57"/>
        <v>0</v>
      </c>
      <c r="J180" s="51">
        <f t="shared" si="47"/>
        <v>90.177796470123454</v>
      </c>
      <c r="K180" s="42" t="str">
        <f t="shared" si="58"/>
        <v>0</v>
      </c>
      <c r="L180" s="51">
        <f t="shared" si="48"/>
        <v>81.773810315294128</v>
      </c>
      <c r="M180" s="55" t="str">
        <f t="shared" si="59"/>
        <v>0</v>
      </c>
      <c r="N180" s="129">
        <f t="shared" si="49"/>
        <v>0.79497503999999997</v>
      </c>
      <c r="O180" s="59">
        <v>260</v>
      </c>
      <c r="Q180" s="53" t="str">
        <f t="shared" si="60"/>
        <v>1</v>
      </c>
      <c r="R180" s="53">
        <f t="shared" si="50"/>
        <v>1</v>
      </c>
      <c r="S180" s="53" t="str">
        <f t="shared" si="61"/>
        <v>0</v>
      </c>
      <c r="T180" s="53">
        <f t="shared" si="51"/>
        <v>0</v>
      </c>
      <c r="U180" s="53" t="str">
        <f t="shared" si="62"/>
        <v>0</v>
      </c>
      <c r="V180" s="53">
        <f t="shared" si="52"/>
        <v>0</v>
      </c>
      <c r="W180" s="53" t="str">
        <f t="shared" si="63"/>
        <v>0</v>
      </c>
      <c r="X180" s="53">
        <f t="shared" si="53"/>
        <v>0</v>
      </c>
      <c r="Y180" s="53" t="str">
        <f t="shared" si="64"/>
        <v>0</v>
      </c>
      <c r="Z180" s="53">
        <f t="shared" si="54"/>
        <v>0</v>
      </c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85">
        <f>Parâmetros!A170</f>
        <v>44112</v>
      </c>
      <c r="B181" s="59">
        <f>Parâmetros!G170*0.04*46.0055</f>
        <v>2.4658948000000001</v>
      </c>
      <c r="C181" s="80">
        <f t="shared" si="65"/>
        <v>2.4658948000000001</v>
      </c>
      <c r="D181" s="84">
        <f t="shared" si="44"/>
        <v>0.49317896</v>
      </c>
      <c r="E181" s="42" t="str">
        <f t="shared" si="55"/>
        <v>1</v>
      </c>
      <c r="F181" s="51">
        <f t="shared" si="45"/>
        <v>-151.59575257</v>
      </c>
      <c r="G181" s="42" t="str">
        <f t="shared" si="56"/>
        <v>0</v>
      </c>
      <c r="H181" s="51">
        <f t="shared" si="46"/>
        <v>-34.797876285000001</v>
      </c>
      <c r="I181" s="42" t="str">
        <f t="shared" si="57"/>
        <v>0</v>
      </c>
      <c r="J181" s="51">
        <f t="shared" si="47"/>
        <v>90.030624307654321</v>
      </c>
      <c r="K181" s="42" t="str">
        <f t="shared" si="58"/>
        <v>0</v>
      </c>
      <c r="L181" s="51">
        <f t="shared" si="48"/>
        <v>81.614035919999978</v>
      </c>
      <c r="M181" s="55" t="str">
        <f t="shared" si="59"/>
        <v>0</v>
      </c>
      <c r="N181" s="129">
        <f t="shared" si="49"/>
        <v>0.49317896</v>
      </c>
      <c r="O181" s="59">
        <v>260</v>
      </c>
      <c r="Q181" s="53" t="str">
        <f t="shared" si="60"/>
        <v>1</v>
      </c>
      <c r="R181" s="53">
        <f t="shared" si="50"/>
        <v>1</v>
      </c>
      <c r="S181" s="53" t="str">
        <f t="shared" si="61"/>
        <v>0</v>
      </c>
      <c r="T181" s="53">
        <f t="shared" si="51"/>
        <v>0</v>
      </c>
      <c r="U181" s="53" t="str">
        <f t="shared" si="62"/>
        <v>0</v>
      </c>
      <c r="V181" s="53">
        <f t="shared" si="52"/>
        <v>0</v>
      </c>
      <c r="W181" s="53" t="str">
        <f t="shared" si="63"/>
        <v>0</v>
      </c>
      <c r="X181" s="53">
        <f t="shared" si="53"/>
        <v>0</v>
      </c>
      <c r="Y181" s="53" t="str">
        <f t="shared" si="64"/>
        <v>0</v>
      </c>
      <c r="Z181" s="53">
        <f t="shared" si="54"/>
        <v>0</v>
      </c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85">
        <f>Parâmetros!A171</f>
        <v>44112.041666666664</v>
      </c>
      <c r="B182" s="59">
        <f>Parâmetros!G171*0.04*46.0055</f>
        <v>1.4353716000000001</v>
      </c>
      <c r="C182" s="80">
        <f t="shared" si="65"/>
        <v>1.4353716000000001</v>
      </c>
      <c r="D182" s="84">
        <f t="shared" si="44"/>
        <v>0.28707431999999999</v>
      </c>
      <c r="E182" s="42" t="str">
        <f t="shared" si="55"/>
        <v>1</v>
      </c>
      <c r="F182" s="51">
        <f t="shared" si="45"/>
        <v>-152.60051268999999</v>
      </c>
      <c r="G182" s="42" t="str">
        <f t="shared" si="56"/>
        <v>0</v>
      </c>
      <c r="H182" s="51">
        <f t="shared" si="46"/>
        <v>-35.300256344999994</v>
      </c>
      <c r="I182" s="42" t="str">
        <f t="shared" si="57"/>
        <v>0</v>
      </c>
      <c r="J182" s="51">
        <f t="shared" si="47"/>
        <v>89.930116489382712</v>
      </c>
      <c r="K182" s="42" t="str">
        <f t="shared" si="58"/>
        <v>0</v>
      </c>
      <c r="L182" s="51">
        <f t="shared" si="48"/>
        <v>81.504921698823537</v>
      </c>
      <c r="M182" s="55" t="str">
        <f t="shared" si="59"/>
        <v>0</v>
      </c>
      <c r="N182" s="129">
        <f t="shared" si="49"/>
        <v>0.28707431999999999</v>
      </c>
      <c r="O182" s="59">
        <v>260</v>
      </c>
      <c r="Q182" s="53" t="str">
        <f t="shared" si="60"/>
        <v>1</v>
      </c>
      <c r="R182" s="53">
        <f t="shared" si="50"/>
        <v>1</v>
      </c>
      <c r="S182" s="53" t="str">
        <f t="shared" si="61"/>
        <v>0</v>
      </c>
      <c r="T182" s="53">
        <f t="shared" si="51"/>
        <v>0</v>
      </c>
      <c r="U182" s="53" t="str">
        <f t="shared" si="62"/>
        <v>0</v>
      </c>
      <c r="V182" s="53">
        <f t="shared" si="52"/>
        <v>0</v>
      </c>
      <c r="W182" s="53" t="str">
        <f t="shared" si="63"/>
        <v>0</v>
      </c>
      <c r="X182" s="53">
        <f t="shared" si="53"/>
        <v>0</v>
      </c>
      <c r="Y182" s="53" t="str">
        <f t="shared" si="64"/>
        <v>0</v>
      </c>
      <c r="Z182" s="53">
        <f t="shared" si="54"/>
        <v>0</v>
      </c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85">
        <f>Parâmetros!A172</f>
        <v>44112.083333333336</v>
      </c>
      <c r="B183" s="59">
        <f>Parâmetros!G172*0.04*46.0055</f>
        <v>1.1409364</v>
      </c>
      <c r="C183" s="80">
        <f t="shared" si="65"/>
        <v>1.1409364</v>
      </c>
      <c r="D183" s="84">
        <f t="shared" si="44"/>
        <v>0.22818727999999999</v>
      </c>
      <c r="E183" s="42" t="str">
        <f t="shared" si="55"/>
        <v>1</v>
      </c>
      <c r="F183" s="51">
        <f t="shared" si="45"/>
        <v>-152.88758701</v>
      </c>
      <c r="G183" s="42" t="str">
        <f t="shared" si="56"/>
        <v>0</v>
      </c>
      <c r="H183" s="51">
        <f t="shared" si="46"/>
        <v>-35.443793505000002</v>
      </c>
      <c r="I183" s="42" t="str">
        <f t="shared" si="57"/>
        <v>0</v>
      </c>
      <c r="J183" s="51">
        <f t="shared" si="47"/>
        <v>89.901399969876536</v>
      </c>
      <c r="K183" s="42" t="str">
        <f t="shared" si="58"/>
        <v>0</v>
      </c>
      <c r="L183" s="51">
        <f t="shared" si="48"/>
        <v>81.473746207058838</v>
      </c>
      <c r="M183" s="55" t="str">
        <f t="shared" si="59"/>
        <v>0</v>
      </c>
      <c r="N183" s="129">
        <f t="shared" si="49"/>
        <v>0.22818727999999999</v>
      </c>
      <c r="O183" s="59">
        <v>260</v>
      </c>
      <c r="Q183" s="53" t="str">
        <f t="shared" si="60"/>
        <v>1</v>
      </c>
      <c r="R183" s="53">
        <f t="shared" si="50"/>
        <v>1</v>
      </c>
      <c r="S183" s="53" t="str">
        <f t="shared" si="61"/>
        <v>0</v>
      </c>
      <c r="T183" s="53">
        <f t="shared" si="51"/>
        <v>0</v>
      </c>
      <c r="U183" s="53" t="str">
        <f t="shared" si="62"/>
        <v>0</v>
      </c>
      <c r="V183" s="53">
        <f t="shared" si="52"/>
        <v>0</v>
      </c>
      <c r="W183" s="53" t="str">
        <f t="shared" si="63"/>
        <v>0</v>
      </c>
      <c r="X183" s="53">
        <f t="shared" si="53"/>
        <v>0</v>
      </c>
      <c r="Y183" s="53" t="str">
        <f t="shared" si="64"/>
        <v>0</v>
      </c>
      <c r="Z183" s="53">
        <f t="shared" si="54"/>
        <v>0</v>
      </c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85">
        <f>Parâmetros!A173</f>
        <v>44112.125</v>
      </c>
      <c r="B184" s="59">
        <f>Parâmetros!G173*0.04*46.0055</f>
        <v>0.95691440000000005</v>
      </c>
      <c r="C184" s="80">
        <f t="shared" si="65"/>
        <v>0.95691440000000005</v>
      </c>
      <c r="D184" s="84">
        <f t="shared" si="44"/>
        <v>0.19138288000000001</v>
      </c>
      <c r="E184" s="42" t="str">
        <f t="shared" si="55"/>
        <v>1</v>
      </c>
      <c r="F184" s="51">
        <f t="shared" si="45"/>
        <v>-153.06700846000001</v>
      </c>
      <c r="G184" s="42" t="str">
        <f t="shared" si="56"/>
        <v>0</v>
      </c>
      <c r="H184" s="51">
        <f t="shared" si="46"/>
        <v>-35.533504230000005</v>
      </c>
      <c r="I184" s="42" t="str">
        <f t="shared" si="57"/>
        <v>0</v>
      </c>
      <c r="J184" s="51">
        <f t="shared" si="47"/>
        <v>89.883452145185188</v>
      </c>
      <c r="K184" s="42" t="str">
        <f t="shared" si="58"/>
        <v>0</v>
      </c>
      <c r="L184" s="51">
        <f t="shared" si="48"/>
        <v>81.454261524705871</v>
      </c>
      <c r="M184" s="55" t="str">
        <f t="shared" si="59"/>
        <v>0</v>
      </c>
      <c r="N184" s="129">
        <f t="shared" si="49"/>
        <v>0.19138288000000001</v>
      </c>
      <c r="O184" s="59">
        <v>260</v>
      </c>
      <c r="Q184" s="53" t="str">
        <f t="shared" si="60"/>
        <v>1</v>
      </c>
      <c r="R184" s="53">
        <f t="shared" si="50"/>
        <v>1</v>
      </c>
      <c r="S184" s="53" t="str">
        <f t="shared" si="61"/>
        <v>0</v>
      </c>
      <c r="T184" s="53">
        <f t="shared" si="51"/>
        <v>0</v>
      </c>
      <c r="U184" s="53" t="str">
        <f t="shared" si="62"/>
        <v>0</v>
      </c>
      <c r="V184" s="53">
        <f t="shared" si="52"/>
        <v>0</v>
      </c>
      <c r="W184" s="53" t="str">
        <f t="shared" si="63"/>
        <v>0</v>
      </c>
      <c r="X184" s="53">
        <f t="shared" si="53"/>
        <v>0</v>
      </c>
      <c r="Y184" s="53" t="str">
        <f t="shared" si="64"/>
        <v>0</v>
      </c>
      <c r="Z184" s="53">
        <f t="shared" si="54"/>
        <v>0</v>
      </c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85">
        <f>Parâmetros!A174</f>
        <v>44112.166666666664</v>
      </c>
      <c r="B185" s="59">
        <f>Parâmetros!G174*0.04*46.0055</f>
        <v>0.84650119999999995</v>
      </c>
      <c r="C185" s="80">
        <f t="shared" si="65"/>
        <v>0.84650119999999995</v>
      </c>
      <c r="D185" s="84">
        <f t="shared" si="44"/>
        <v>0.16930023999999999</v>
      </c>
      <c r="E185" s="42" t="str">
        <f t="shared" si="55"/>
        <v>1</v>
      </c>
      <c r="F185" s="51">
        <f t="shared" si="45"/>
        <v>-153.17466133000002</v>
      </c>
      <c r="G185" s="42" t="str">
        <f t="shared" si="56"/>
        <v>0</v>
      </c>
      <c r="H185" s="51">
        <f t="shared" si="46"/>
        <v>-35.58733066500001</v>
      </c>
      <c r="I185" s="42" t="str">
        <f t="shared" si="57"/>
        <v>0</v>
      </c>
      <c r="J185" s="51">
        <f t="shared" si="47"/>
        <v>89.872683450370374</v>
      </c>
      <c r="K185" s="42" t="str">
        <f t="shared" si="58"/>
        <v>0</v>
      </c>
      <c r="L185" s="51">
        <f t="shared" si="48"/>
        <v>81.44257071529411</v>
      </c>
      <c r="M185" s="55" t="str">
        <f t="shared" si="59"/>
        <v>0</v>
      </c>
      <c r="N185" s="129">
        <f t="shared" si="49"/>
        <v>0.16930023999999999</v>
      </c>
      <c r="O185" s="59">
        <v>260</v>
      </c>
      <c r="Q185" s="53" t="str">
        <f t="shared" si="60"/>
        <v>1</v>
      </c>
      <c r="R185" s="53">
        <f t="shared" si="50"/>
        <v>1</v>
      </c>
      <c r="S185" s="53" t="str">
        <f t="shared" si="61"/>
        <v>0</v>
      </c>
      <c r="T185" s="53">
        <f t="shared" si="51"/>
        <v>0</v>
      </c>
      <c r="U185" s="53" t="str">
        <f t="shared" si="62"/>
        <v>0</v>
      </c>
      <c r="V185" s="53">
        <f t="shared" si="52"/>
        <v>0</v>
      </c>
      <c r="W185" s="53" t="str">
        <f t="shared" si="63"/>
        <v>0</v>
      </c>
      <c r="X185" s="53">
        <f t="shared" si="53"/>
        <v>0</v>
      </c>
      <c r="Y185" s="53" t="str">
        <f t="shared" si="64"/>
        <v>0</v>
      </c>
      <c r="Z185" s="53">
        <f t="shared" si="54"/>
        <v>0</v>
      </c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85">
        <f>Parâmetros!A175</f>
        <v>44112.208333333336</v>
      </c>
      <c r="B186" s="59">
        <f>Parâmetros!G175*0.04*46.0055</f>
        <v>3.4228092000000001</v>
      </c>
      <c r="C186" s="80">
        <f t="shared" si="65"/>
        <v>3.4228092000000001</v>
      </c>
      <c r="D186" s="84">
        <f t="shared" si="44"/>
        <v>0.68456183999999998</v>
      </c>
      <c r="E186" s="42" t="str">
        <f t="shared" si="55"/>
        <v>1</v>
      </c>
      <c r="F186" s="51">
        <f t="shared" si="45"/>
        <v>-150.66276102999998</v>
      </c>
      <c r="G186" s="42" t="str">
        <f t="shared" si="56"/>
        <v>0</v>
      </c>
      <c r="H186" s="51">
        <f t="shared" si="46"/>
        <v>-34.331380514999992</v>
      </c>
      <c r="I186" s="42" t="str">
        <f t="shared" si="57"/>
        <v>0</v>
      </c>
      <c r="J186" s="51">
        <f t="shared" si="47"/>
        <v>90.123952996049383</v>
      </c>
      <c r="K186" s="42" t="str">
        <f t="shared" si="58"/>
        <v>0</v>
      </c>
      <c r="L186" s="51">
        <f t="shared" si="48"/>
        <v>81.715356268235297</v>
      </c>
      <c r="M186" s="55" t="str">
        <f t="shared" si="59"/>
        <v>0</v>
      </c>
      <c r="N186" s="129">
        <f t="shared" si="49"/>
        <v>0.68456183999999998</v>
      </c>
      <c r="O186" s="59">
        <v>260</v>
      </c>
      <c r="Q186" s="53" t="str">
        <f t="shared" si="60"/>
        <v>1</v>
      </c>
      <c r="R186" s="53">
        <f t="shared" si="50"/>
        <v>1</v>
      </c>
      <c r="S186" s="53" t="str">
        <f t="shared" si="61"/>
        <v>0</v>
      </c>
      <c r="T186" s="53">
        <f t="shared" si="51"/>
        <v>0</v>
      </c>
      <c r="U186" s="53" t="str">
        <f t="shared" si="62"/>
        <v>0</v>
      </c>
      <c r="V186" s="53">
        <f t="shared" si="52"/>
        <v>0</v>
      </c>
      <c r="W186" s="53" t="str">
        <f t="shared" si="63"/>
        <v>0</v>
      </c>
      <c r="X186" s="53">
        <f t="shared" si="53"/>
        <v>0</v>
      </c>
      <c r="Y186" s="53" t="str">
        <f t="shared" si="64"/>
        <v>0</v>
      </c>
      <c r="Z186" s="53">
        <f t="shared" si="54"/>
        <v>0</v>
      </c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85">
        <f>Parâmetros!A176</f>
        <v>44112.25</v>
      </c>
      <c r="B187" s="59">
        <f>Parâmetros!G176*0.04*46.0055</f>
        <v>10.158014399999999</v>
      </c>
      <c r="C187" s="80">
        <f t="shared" si="65"/>
        <v>10.158014399999999</v>
      </c>
      <c r="D187" s="84">
        <f t="shared" si="44"/>
        <v>2.0316028799999994</v>
      </c>
      <c r="E187" s="42" t="str">
        <f t="shared" si="55"/>
        <v>1</v>
      </c>
      <c r="F187" s="51">
        <f t="shared" si="45"/>
        <v>-144.09593595999999</v>
      </c>
      <c r="G187" s="42" t="str">
        <f t="shared" si="56"/>
        <v>0</v>
      </c>
      <c r="H187" s="51">
        <f t="shared" si="46"/>
        <v>-31.047967979999996</v>
      </c>
      <c r="I187" s="42" t="str">
        <f t="shared" si="57"/>
        <v>0</v>
      </c>
      <c r="J187" s="51">
        <f t="shared" si="47"/>
        <v>90.780843379753094</v>
      </c>
      <c r="K187" s="42" t="str">
        <f t="shared" si="58"/>
        <v>0</v>
      </c>
      <c r="L187" s="51">
        <f t="shared" si="48"/>
        <v>82.428495642352942</v>
      </c>
      <c r="M187" s="55" t="str">
        <f t="shared" si="59"/>
        <v>0</v>
      </c>
      <c r="N187" s="129">
        <f t="shared" si="49"/>
        <v>2.0316028799999994</v>
      </c>
      <c r="O187" s="59">
        <v>260</v>
      </c>
      <c r="Q187" s="53" t="str">
        <f t="shared" si="60"/>
        <v>1</v>
      </c>
      <c r="R187" s="53">
        <f t="shared" si="50"/>
        <v>1</v>
      </c>
      <c r="S187" s="53" t="str">
        <f t="shared" si="61"/>
        <v>0</v>
      </c>
      <c r="T187" s="53">
        <f t="shared" si="51"/>
        <v>0</v>
      </c>
      <c r="U187" s="53" t="str">
        <f t="shared" si="62"/>
        <v>0</v>
      </c>
      <c r="V187" s="53">
        <f t="shared" si="52"/>
        <v>0</v>
      </c>
      <c r="W187" s="53" t="str">
        <f t="shared" si="63"/>
        <v>0</v>
      </c>
      <c r="X187" s="53">
        <f t="shared" si="53"/>
        <v>0</v>
      </c>
      <c r="Y187" s="53" t="str">
        <f t="shared" si="64"/>
        <v>0</v>
      </c>
      <c r="Z187" s="53">
        <f t="shared" si="54"/>
        <v>0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85">
        <f>Parâmetros!A177</f>
        <v>44112.291666666664</v>
      </c>
      <c r="B188" s="59">
        <f>Parâmetros!G177*0.04*46.0055</f>
        <v>12.8447356</v>
      </c>
      <c r="C188" s="80">
        <f t="shared" si="65"/>
        <v>12.8447356</v>
      </c>
      <c r="D188" s="84">
        <f t="shared" si="44"/>
        <v>2.5689471200000003</v>
      </c>
      <c r="E188" s="42" t="str">
        <f t="shared" si="55"/>
        <v>1</v>
      </c>
      <c r="F188" s="51">
        <f t="shared" si="45"/>
        <v>-141.47638278999997</v>
      </c>
      <c r="G188" s="42" t="str">
        <f t="shared" si="56"/>
        <v>0</v>
      </c>
      <c r="H188" s="51">
        <f t="shared" si="46"/>
        <v>-29.738191394999987</v>
      </c>
      <c r="I188" s="42" t="str">
        <f t="shared" si="57"/>
        <v>0</v>
      </c>
      <c r="J188" s="51">
        <f t="shared" si="47"/>
        <v>91.042881620246902</v>
      </c>
      <c r="K188" s="42" t="str">
        <f t="shared" si="58"/>
        <v>0</v>
      </c>
      <c r="L188" s="51">
        <f t="shared" si="48"/>
        <v>82.712972004705875</v>
      </c>
      <c r="M188" s="55" t="str">
        <f t="shared" si="59"/>
        <v>0</v>
      </c>
      <c r="N188" s="129">
        <f t="shared" si="49"/>
        <v>2.5689471200000003</v>
      </c>
      <c r="O188" s="59">
        <v>260</v>
      </c>
      <c r="Q188" s="53" t="str">
        <f t="shared" si="60"/>
        <v>1</v>
      </c>
      <c r="R188" s="53">
        <f t="shared" si="50"/>
        <v>1</v>
      </c>
      <c r="S188" s="53" t="str">
        <f t="shared" si="61"/>
        <v>0</v>
      </c>
      <c r="T188" s="53">
        <f t="shared" si="51"/>
        <v>0</v>
      </c>
      <c r="U188" s="53" t="str">
        <f t="shared" si="62"/>
        <v>0</v>
      </c>
      <c r="V188" s="53">
        <f t="shared" si="52"/>
        <v>0</v>
      </c>
      <c r="W188" s="53" t="str">
        <f t="shared" si="63"/>
        <v>0</v>
      </c>
      <c r="X188" s="53">
        <f t="shared" si="53"/>
        <v>0</v>
      </c>
      <c r="Y188" s="53" t="str">
        <f t="shared" si="64"/>
        <v>0</v>
      </c>
      <c r="Z188" s="53">
        <f t="shared" si="54"/>
        <v>0</v>
      </c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85">
        <f>Parâmetros!A178</f>
        <v>44112.333333333336</v>
      </c>
      <c r="B189" s="59">
        <f>Parâmetros!G178*0.04*46.0055</f>
        <v>5.4838556000000001</v>
      </c>
      <c r="C189" s="80">
        <f t="shared" si="65"/>
        <v>5.4838556000000001</v>
      </c>
      <c r="D189" s="84">
        <f t="shared" si="44"/>
        <v>1.0967711200000001</v>
      </c>
      <c r="E189" s="42" t="str">
        <f t="shared" si="55"/>
        <v>1</v>
      </c>
      <c r="F189" s="51">
        <f t="shared" si="45"/>
        <v>-148.65324079000001</v>
      </c>
      <c r="G189" s="42" t="str">
        <f t="shared" si="56"/>
        <v>0</v>
      </c>
      <c r="H189" s="51">
        <f t="shared" si="46"/>
        <v>-33.326620395000006</v>
      </c>
      <c r="I189" s="42" t="str">
        <f t="shared" si="57"/>
        <v>0</v>
      </c>
      <c r="J189" s="51">
        <f t="shared" si="47"/>
        <v>90.324968632592601</v>
      </c>
      <c r="K189" s="42" t="str">
        <f t="shared" si="58"/>
        <v>0</v>
      </c>
      <c r="L189" s="51">
        <f t="shared" si="48"/>
        <v>81.933584710588221</v>
      </c>
      <c r="M189" s="55" t="str">
        <f t="shared" si="59"/>
        <v>0</v>
      </c>
      <c r="N189" s="129">
        <f t="shared" si="49"/>
        <v>1.0967711200000001</v>
      </c>
      <c r="O189" s="59">
        <v>260</v>
      </c>
      <c r="Q189" s="53" t="str">
        <f t="shared" si="60"/>
        <v>1</v>
      </c>
      <c r="R189" s="53">
        <f t="shared" si="50"/>
        <v>1</v>
      </c>
      <c r="S189" s="53" t="str">
        <f t="shared" si="61"/>
        <v>0</v>
      </c>
      <c r="T189" s="53">
        <f t="shared" si="51"/>
        <v>0</v>
      </c>
      <c r="U189" s="53" t="str">
        <f t="shared" si="62"/>
        <v>0</v>
      </c>
      <c r="V189" s="53">
        <f t="shared" si="52"/>
        <v>0</v>
      </c>
      <c r="W189" s="53" t="str">
        <f t="shared" si="63"/>
        <v>0</v>
      </c>
      <c r="X189" s="53">
        <f t="shared" si="53"/>
        <v>0</v>
      </c>
      <c r="Y189" s="53" t="str">
        <f t="shared" si="64"/>
        <v>0</v>
      </c>
      <c r="Z189" s="53">
        <f t="shared" si="54"/>
        <v>0</v>
      </c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85">
        <f>Parâmetros!A179</f>
        <v>44112.375</v>
      </c>
      <c r="B190" s="59">
        <f>Parâmetros!G179*0.04*46.0055</f>
        <v>5.8887039999999997</v>
      </c>
      <c r="C190" s="80">
        <f t="shared" si="65"/>
        <v>5.8887039999999997</v>
      </c>
      <c r="D190" s="84">
        <f t="shared" si="44"/>
        <v>1.1777407999999998</v>
      </c>
      <c r="E190" s="42" t="str">
        <f t="shared" si="55"/>
        <v>1</v>
      </c>
      <c r="F190" s="51">
        <f t="shared" si="45"/>
        <v>-148.25851360000001</v>
      </c>
      <c r="G190" s="42" t="str">
        <f t="shared" si="56"/>
        <v>0</v>
      </c>
      <c r="H190" s="51">
        <f t="shared" si="46"/>
        <v>-33.129256800000007</v>
      </c>
      <c r="I190" s="42" t="str">
        <f t="shared" si="57"/>
        <v>0</v>
      </c>
      <c r="J190" s="51">
        <f t="shared" si="47"/>
        <v>90.364453846913591</v>
      </c>
      <c r="K190" s="42" t="str">
        <f t="shared" si="58"/>
        <v>0</v>
      </c>
      <c r="L190" s="51">
        <f t="shared" si="48"/>
        <v>81.976451011764709</v>
      </c>
      <c r="M190" s="55" t="str">
        <f t="shared" si="59"/>
        <v>0</v>
      </c>
      <c r="N190" s="129">
        <f t="shared" si="49"/>
        <v>1.1777407999999998</v>
      </c>
      <c r="O190" s="59">
        <v>260</v>
      </c>
      <c r="Q190" s="53" t="str">
        <f t="shared" si="60"/>
        <v>1</v>
      </c>
      <c r="R190" s="53">
        <f t="shared" si="50"/>
        <v>1</v>
      </c>
      <c r="S190" s="53" t="str">
        <f t="shared" si="61"/>
        <v>0</v>
      </c>
      <c r="T190" s="53">
        <f t="shared" si="51"/>
        <v>0</v>
      </c>
      <c r="U190" s="53" t="str">
        <f t="shared" si="62"/>
        <v>0</v>
      </c>
      <c r="V190" s="53">
        <f t="shared" si="52"/>
        <v>0</v>
      </c>
      <c r="W190" s="53" t="str">
        <f t="shared" si="63"/>
        <v>0</v>
      </c>
      <c r="X190" s="53">
        <f t="shared" si="53"/>
        <v>0</v>
      </c>
      <c r="Y190" s="53" t="str">
        <f t="shared" si="64"/>
        <v>0</v>
      </c>
      <c r="Z190" s="53">
        <f t="shared" si="54"/>
        <v>0</v>
      </c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85">
        <f>Parâmetros!A180</f>
        <v>44112.416666666664</v>
      </c>
      <c r="B191" s="59">
        <f>Parâmetros!G180*0.04*46.0055</f>
        <v>4.3981257999999999</v>
      </c>
      <c r="C191" s="80">
        <f t="shared" si="65"/>
        <v>4.3981257999999999</v>
      </c>
      <c r="D191" s="84">
        <f t="shared" si="44"/>
        <v>0.87962515999999991</v>
      </c>
      <c r="E191" s="42" t="str">
        <f t="shared" si="55"/>
        <v>1</v>
      </c>
      <c r="F191" s="51">
        <f t="shared" si="45"/>
        <v>-149.71182734499999</v>
      </c>
      <c r="G191" s="42" t="str">
        <f t="shared" si="56"/>
        <v>0</v>
      </c>
      <c r="H191" s="51">
        <f t="shared" si="46"/>
        <v>-33.855913672499995</v>
      </c>
      <c r="I191" s="42" t="str">
        <f t="shared" si="57"/>
        <v>0</v>
      </c>
      <c r="J191" s="51">
        <f t="shared" si="47"/>
        <v>90.219076466913577</v>
      </c>
      <c r="K191" s="42" t="str">
        <f t="shared" si="58"/>
        <v>0</v>
      </c>
      <c r="L191" s="51">
        <f t="shared" si="48"/>
        <v>81.818625084705886</v>
      </c>
      <c r="M191" s="55" t="str">
        <f t="shared" si="59"/>
        <v>0</v>
      </c>
      <c r="N191" s="129">
        <f t="shared" si="49"/>
        <v>0.87962515999999991</v>
      </c>
      <c r="O191" s="59">
        <v>260</v>
      </c>
      <c r="Q191" s="53" t="str">
        <f t="shared" si="60"/>
        <v>1</v>
      </c>
      <c r="R191" s="53">
        <f t="shared" si="50"/>
        <v>1</v>
      </c>
      <c r="S191" s="53" t="str">
        <f t="shared" si="61"/>
        <v>0</v>
      </c>
      <c r="T191" s="53">
        <f t="shared" si="51"/>
        <v>0</v>
      </c>
      <c r="U191" s="53" t="str">
        <f t="shared" si="62"/>
        <v>0</v>
      </c>
      <c r="V191" s="53">
        <f t="shared" si="52"/>
        <v>0</v>
      </c>
      <c r="W191" s="53" t="str">
        <f t="shared" si="63"/>
        <v>0</v>
      </c>
      <c r="X191" s="53">
        <f t="shared" si="53"/>
        <v>0</v>
      </c>
      <c r="Y191" s="53" t="str">
        <f t="shared" si="64"/>
        <v>0</v>
      </c>
      <c r="Z191" s="53">
        <f t="shared" si="54"/>
        <v>0</v>
      </c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85">
        <f>Parâmetros!A181</f>
        <v>44112.458333333336</v>
      </c>
      <c r="B192" s="59">
        <f>Parâmetros!G181*0.04*46.0055</f>
        <v>3.7172443999999998</v>
      </c>
      <c r="C192" s="80">
        <f t="shared" si="65"/>
        <v>3.7172443999999998</v>
      </c>
      <c r="D192" s="84">
        <f t="shared" si="44"/>
        <v>0.74344887999999998</v>
      </c>
      <c r="E192" s="42" t="str">
        <f t="shared" si="55"/>
        <v>1</v>
      </c>
      <c r="F192" s="51">
        <f t="shared" si="45"/>
        <v>-150.37568671</v>
      </c>
      <c r="G192" s="42" t="str">
        <f t="shared" si="56"/>
        <v>0</v>
      </c>
      <c r="H192" s="51">
        <f t="shared" si="46"/>
        <v>-34.187843354999998</v>
      </c>
      <c r="I192" s="42" t="str">
        <f t="shared" si="57"/>
        <v>0</v>
      </c>
      <c r="J192" s="51">
        <f t="shared" si="47"/>
        <v>90.152669515555559</v>
      </c>
      <c r="K192" s="42" t="str">
        <f t="shared" si="58"/>
        <v>0</v>
      </c>
      <c r="L192" s="51">
        <f t="shared" si="48"/>
        <v>81.746531759999996</v>
      </c>
      <c r="M192" s="55" t="str">
        <f t="shared" si="59"/>
        <v>0</v>
      </c>
      <c r="N192" s="129">
        <f t="shared" si="49"/>
        <v>0.74344887999999998</v>
      </c>
      <c r="O192" s="59">
        <v>260</v>
      </c>
      <c r="Q192" s="53" t="str">
        <f t="shared" si="60"/>
        <v>1</v>
      </c>
      <c r="R192" s="53">
        <f t="shared" si="50"/>
        <v>1</v>
      </c>
      <c r="S192" s="53" t="str">
        <f t="shared" si="61"/>
        <v>0</v>
      </c>
      <c r="T192" s="53">
        <f t="shared" si="51"/>
        <v>0</v>
      </c>
      <c r="U192" s="53" t="str">
        <f t="shared" si="62"/>
        <v>0</v>
      </c>
      <c r="V192" s="53">
        <f t="shared" si="52"/>
        <v>0</v>
      </c>
      <c r="W192" s="53" t="str">
        <f t="shared" si="63"/>
        <v>0</v>
      </c>
      <c r="X192" s="53">
        <f t="shared" si="53"/>
        <v>0</v>
      </c>
      <c r="Y192" s="53" t="str">
        <f t="shared" si="64"/>
        <v>0</v>
      </c>
      <c r="Z192" s="53">
        <f t="shared" si="54"/>
        <v>0</v>
      </c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85">
        <f>Parâmetros!A182</f>
        <v>44112.5</v>
      </c>
      <c r="B193" s="59">
        <f>Parâmetros!G182*0.04*46.0055</f>
        <v>3.0179607999999996</v>
      </c>
      <c r="C193" s="80">
        <f t="shared" si="65"/>
        <v>3.0179607999999996</v>
      </c>
      <c r="D193" s="84">
        <f t="shared" si="44"/>
        <v>0.60359215999999993</v>
      </c>
      <c r="E193" s="42" t="str">
        <f t="shared" si="55"/>
        <v>1</v>
      </c>
      <c r="F193" s="51">
        <f t="shared" si="45"/>
        <v>-151.05748822000001</v>
      </c>
      <c r="G193" s="42" t="str">
        <f t="shared" si="56"/>
        <v>0</v>
      </c>
      <c r="H193" s="51">
        <f t="shared" si="46"/>
        <v>-34.528744110000005</v>
      </c>
      <c r="I193" s="42" t="str">
        <f t="shared" si="57"/>
        <v>0</v>
      </c>
      <c r="J193" s="51">
        <f t="shared" si="47"/>
        <v>90.084467781728392</v>
      </c>
      <c r="K193" s="42" t="str">
        <f t="shared" si="58"/>
        <v>0</v>
      </c>
      <c r="L193" s="51">
        <f t="shared" si="48"/>
        <v>81.672489967058837</v>
      </c>
      <c r="M193" s="55" t="str">
        <f t="shared" si="59"/>
        <v>0</v>
      </c>
      <c r="N193" s="129">
        <f t="shared" si="49"/>
        <v>0.60359215999999993</v>
      </c>
      <c r="O193" s="59">
        <v>260</v>
      </c>
      <c r="Q193" s="53" t="str">
        <f t="shared" si="60"/>
        <v>1</v>
      </c>
      <c r="R193" s="53">
        <f t="shared" si="50"/>
        <v>1</v>
      </c>
      <c r="S193" s="53" t="str">
        <f t="shared" si="61"/>
        <v>0</v>
      </c>
      <c r="T193" s="53">
        <f t="shared" si="51"/>
        <v>0</v>
      </c>
      <c r="U193" s="53" t="str">
        <f t="shared" si="62"/>
        <v>0</v>
      </c>
      <c r="V193" s="53">
        <f t="shared" si="52"/>
        <v>0</v>
      </c>
      <c r="W193" s="53" t="str">
        <f t="shared" si="63"/>
        <v>0</v>
      </c>
      <c r="X193" s="53">
        <f t="shared" si="53"/>
        <v>0</v>
      </c>
      <c r="Y193" s="53" t="str">
        <f t="shared" si="64"/>
        <v>0</v>
      </c>
      <c r="Z193" s="53">
        <f t="shared" si="54"/>
        <v>0</v>
      </c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85">
        <f>Parâmetros!A183</f>
        <v>44112.541666666664</v>
      </c>
      <c r="B194" s="59">
        <f>Parâmetros!G183*0.04*46.0055</f>
        <v>2.9443519999999999</v>
      </c>
      <c r="C194" s="80">
        <f t="shared" si="65"/>
        <v>2.9443519999999999</v>
      </c>
      <c r="D194" s="84">
        <f t="shared" si="44"/>
        <v>0.58887039999999991</v>
      </c>
      <c r="E194" s="42" t="str">
        <f t="shared" si="55"/>
        <v>1</v>
      </c>
      <c r="F194" s="51">
        <f t="shared" si="45"/>
        <v>-151.12925679999998</v>
      </c>
      <c r="G194" s="42" t="str">
        <f t="shared" si="56"/>
        <v>0</v>
      </c>
      <c r="H194" s="51">
        <f t="shared" si="46"/>
        <v>-34.564628399999989</v>
      </c>
      <c r="I194" s="42" t="str">
        <f t="shared" si="57"/>
        <v>0</v>
      </c>
      <c r="J194" s="51">
        <f t="shared" si="47"/>
        <v>90.077288651851859</v>
      </c>
      <c r="K194" s="42" t="str">
        <f t="shared" si="58"/>
        <v>0</v>
      </c>
      <c r="L194" s="51">
        <f t="shared" si="48"/>
        <v>81.664696094117645</v>
      </c>
      <c r="M194" s="55" t="str">
        <f t="shared" si="59"/>
        <v>0</v>
      </c>
      <c r="N194" s="129">
        <f t="shared" si="49"/>
        <v>0.58887039999999991</v>
      </c>
      <c r="O194" s="59">
        <v>260</v>
      </c>
      <c r="Q194" s="53" t="str">
        <f t="shared" si="60"/>
        <v>1</v>
      </c>
      <c r="R194" s="53">
        <f t="shared" si="50"/>
        <v>1</v>
      </c>
      <c r="S194" s="53" t="str">
        <f t="shared" si="61"/>
        <v>0</v>
      </c>
      <c r="T194" s="53">
        <f t="shared" si="51"/>
        <v>0</v>
      </c>
      <c r="U194" s="53" t="str">
        <f t="shared" si="62"/>
        <v>0</v>
      </c>
      <c r="V194" s="53">
        <f t="shared" si="52"/>
        <v>0</v>
      </c>
      <c r="W194" s="53" t="str">
        <f t="shared" si="63"/>
        <v>0</v>
      </c>
      <c r="X194" s="53">
        <f t="shared" si="53"/>
        <v>0</v>
      </c>
      <c r="Y194" s="53" t="str">
        <f t="shared" si="64"/>
        <v>0</v>
      </c>
      <c r="Z194" s="53">
        <f t="shared" si="54"/>
        <v>0</v>
      </c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85">
        <f>Parâmetros!A184</f>
        <v>44112.583333333336</v>
      </c>
      <c r="B195" s="59">
        <f>Parâmetros!G184*0.04*46.0055</f>
        <v>3.2019827999999997</v>
      </c>
      <c r="C195" s="80">
        <f t="shared" si="65"/>
        <v>3.2019827999999997</v>
      </c>
      <c r="D195" s="84">
        <f t="shared" si="44"/>
        <v>0.64039656</v>
      </c>
      <c r="E195" s="42" t="str">
        <f t="shared" si="55"/>
        <v>1</v>
      </c>
      <c r="F195" s="51">
        <f t="shared" si="45"/>
        <v>-150.87806677</v>
      </c>
      <c r="G195" s="42" t="str">
        <f t="shared" si="56"/>
        <v>0</v>
      </c>
      <c r="H195" s="51">
        <f t="shared" si="46"/>
        <v>-34.439033385000002</v>
      </c>
      <c r="I195" s="42" t="str">
        <f t="shared" si="57"/>
        <v>0</v>
      </c>
      <c r="J195" s="51">
        <f t="shared" si="47"/>
        <v>90.102415606419754</v>
      </c>
      <c r="K195" s="42" t="str">
        <f t="shared" si="58"/>
        <v>0</v>
      </c>
      <c r="L195" s="51">
        <f t="shared" si="48"/>
        <v>81.691974649411762</v>
      </c>
      <c r="M195" s="55" t="str">
        <f t="shared" si="59"/>
        <v>0</v>
      </c>
      <c r="N195" s="129">
        <f t="shared" si="49"/>
        <v>0.64039656</v>
      </c>
      <c r="O195" s="59">
        <v>260</v>
      </c>
      <c r="Q195" s="53" t="str">
        <f t="shared" si="60"/>
        <v>1</v>
      </c>
      <c r="R195" s="53">
        <f t="shared" si="50"/>
        <v>1</v>
      </c>
      <c r="S195" s="53" t="str">
        <f t="shared" si="61"/>
        <v>0</v>
      </c>
      <c r="T195" s="53">
        <f t="shared" si="51"/>
        <v>0</v>
      </c>
      <c r="U195" s="53" t="str">
        <f t="shared" si="62"/>
        <v>0</v>
      </c>
      <c r="V195" s="53">
        <f t="shared" si="52"/>
        <v>0</v>
      </c>
      <c r="W195" s="53" t="str">
        <f t="shared" si="63"/>
        <v>0</v>
      </c>
      <c r="X195" s="53">
        <f t="shared" si="53"/>
        <v>0</v>
      </c>
      <c r="Y195" s="53" t="str">
        <f t="shared" si="64"/>
        <v>0</v>
      </c>
      <c r="Z195" s="53">
        <f t="shared" si="54"/>
        <v>0</v>
      </c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85">
        <f>Parâmetros!A185</f>
        <v>44112.625</v>
      </c>
      <c r="B196" s="59">
        <f>Parâmetros!G185*0.04*46.0055</f>
        <v>3.4044070000000004</v>
      </c>
      <c r="C196" s="80">
        <f t="shared" si="65"/>
        <v>3.4044070000000004</v>
      </c>
      <c r="D196" s="84">
        <f t="shared" si="44"/>
        <v>0.68088140000000008</v>
      </c>
      <c r="E196" s="42" t="str">
        <f t="shared" si="55"/>
        <v>1</v>
      </c>
      <c r="F196" s="51">
        <f t="shared" si="45"/>
        <v>-150.68070317500002</v>
      </c>
      <c r="G196" s="42" t="str">
        <f t="shared" si="56"/>
        <v>0</v>
      </c>
      <c r="H196" s="51">
        <f t="shared" si="46"/>
        <v>-34.34035158750001</v>
      </c>
      <c r="I196" s="42" t="str">
        <f t="shared" si="57"/>
        <v>0</v>
      </c>
      <c r="J196" s="51">
        <f t="shared" si="47"/>
        <v>90.122158213580249</v>
      </c>
      <c r="K196" s="42" t="str">
        <f t="shared" si="58"/>
        <v>0</v>
      </c>
      <c r="L196" s="51">
        <f t="shared" si="48"/>
        <v>81.713407799999985</v>
      </c>
      <c r="M196" s="55" t="str">
        <f t="shared" si="59"/>
        <v>0</v>
      </c>
      <c r="N196" s="129">
        <f t="shared" si="49"/>
        <v>0.68088140000000008</v>
      </c>
      <c r="O196" s="59">
        <v>260</v>
      </c>
      <c r="Q196" s="53" t="str">
        <f t="shared" si="60"/>
        <v>1</v>
      </c>
      <c r="R196" s="53">
        <f t="shared" si="50"/>
        <v>1</v>
      </c>
      <c r="S196" s="53" t="str">
        <f t="shared" si="61"/>
        <v>0</v>
      </c>
      <c r="T196" s="53">
        <f t="shared" si="51"/>
        <v>0</v>
      </c>
      <c r="U196" s="53" t="str">
        <f t="shared" si="62"/>
        <v>0</v>
      </c>
      <c r="V196" s="53">
        <f t="shared" si="52"/>
        <v>0</v>
      </c>
      <c r="W196" s="53" t="str">
        <f t="shared" si="63"/>
        <v>0</v>
      </c>
      <c r="X196" s="53">
        <f t="shared" si="53"/>
        <v>0</v>
      </c>
      <c r="Y196" s="53" t="str">
        <f t="shared" si="64"/>
        <v>0</v>
      </c>
      <c r="Z196" s="53">
        <f t="shared" si="54"/>
        <v>0</v>
      </c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85">
        <f>Parâmetros!A186</f>
        <v>44112.666666666664</v>
      </c>
      <c r="B197" s="59">
        <f>Parâmetros!G186*0.04*46.0055</f>
        <v>3.4964179999999998</v>
      </c>
      <c r="C197" s="80">
        <f t="shared" si="65"/>
        <v>3.4964179999999998</v>
      </c>
      <c r="D197" s="84">
        <f t="shared" si="44"/>
        <v>0.69928360000000001</v>
      </c>
      <c r="E197" s="42" t="str">
        <f t="shared" si="55"/>
        <v>1</v>
      </c>
      <c r="F197" s="51">
        <f t="shared" si="45"/>
        <v>-150.59099244999999</v>
      </c>
      <c r="G197" s="42" t="str">
        <f t="shared" si="56"/>
        <v>0</v>
      </c>
      <c r="H197" s="51">
        <f t="shared" si="46"/>
        <v>-34.295496224999994</v>
      </c>
      <c r="I197" s="42" t="str">
        <f t="shared" si="57"/>
        <v>0</v>
      </c>
      <c r="J197" s="51">
        <f t="shared" si="47"/>
        <v>90.13113212592593</v>
      </c>
      <c r="K197" s="42" t="str">
        <f t="shared" si="58"/>
        <v>0</v>
      </c>
      <c r="L197" s="51">
        <f t="shared" si="48"/>
        <v>81.723150141176461</v>
      </c>
      <c r="M197" s="55" t="str">
        <f t="shared" si="59"/>
        <v>0</v>
      </c>
      <c r="N197" s="129">
        <f t="shared" si="49"/>
        <v>0.69928360000000001</v>
      </c>
      <c r="O197" s="59">
        <v>260</v>
      </c>
      <c r="Q197" s="53" t="str">
        <f t="shared" si="60"/>
        <v>1</v>
      </c>
      <c r="R197" s="53">
        <f t="shared" si="50"/>
        <v>1</v>
      </c>
      <c r="S197" s="53" t="str">
        <f t="shared" si="61"/>
        <v>0</v>
      </c>
      <c r="T197" s="53">
        <f t="shared" si="51"/>
        <v>0</v>
      </c>
      <c r="U197" s="53" t="str">
        <f t="shared" si="62"/>
        <v>0</v>
      </c>
      <c r="V197" s="53">
        <f t="shared" si="52"/>
        <v>0</v>
      </c>
      <c r="W197" s="53" t="str">
        <f t="shared" si="63"/>
        <v>0</v>
      </c>
      <c r="X197" s="53">
        <f t="shared" si="53"/>
        <v>0</v>
      </c>
      <c r="Y197" s="53" t="str">
        <f t="shared" si="64"/>
        <v>0</v>
      </c>
      <c r="Z197" s="53">
        <f t="shared" si="54"/>
        <v>0</v>
      </c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85">
        <f>Parâmetros!A187</f>
        <v>44112.708333333336</v>
      </c>
      <c r="B198" s="59">
        <f>Parâmetros!G187*0.04*46.0055</f>
        <v>4.5269411999999996</v>
      </c>
      <c r="C198" s="80">
        <f t="shared" si="65"/>
        <v>4.5269411999999996</v>
      </c>
      <c r="D198" s="84">
        <f t="shared" si="44"/>
        <v>0.90538823999999996</v>
      </c>
      <c r="E198" s="42" t="str">
        <f t="shared" si="55"/>
        <v>1</v>
      </c>
      <c r="F198" s="51">
        <f t="shared" si="45"/>
        <v>-149.58623233</v>
      </c>
      <c r="G198" s="42" t="str">
        <f t="shared" si="56"/>
        <v>0</v>
      </c>
      <c r="H198" s="51">
        <f t="shared" si="46"/>
        <v>-33.793116165000001</v>
      </c>
      <c r="I198" s="42" t="str">
        <f t="shared" si="57"/>
        <v>0</v>
      </c>
      <c r="J198" s="51">
        <f t="shared" si="47"/>
        <v>90.231639944197525</v>
      </c>
      <c r="K198" s="42" t="str">
        <f t="shared" si="58"/>
        <v>0</v>
      </c>
      <c r="L198" s="51">
        <f t="shared" si="48"/>
        <v>81.832264362352944</v>
      </c>
      <c r="M198" s="55" t="str">
        <f t="shared" si="59"/>
        <v>0</v>
      </c>
      <c r="N198" s="129">
        <f t="shared" si="49"/>
        <v>0.90538823999999996</v>
      </c>
      <c r="O198" s="59">
        <v>260</v>
      </c>
      <c r="Q198" s="53" t="str">
        <f t="shared" si="60"/>
        <v>1</v>
      </c>
      <c r="R198" s="53">
        <f t="shared" si="50"/>
        <v>1</v>
      </c>
      <c r="S198" s="53" t="str">
        <f t="shared" si="61"/>
        <v>0</v>
      </c>
      <c r="T198" s="53">
        <f t="shared" si="51"/>
        <v>0</v>
      </c>
      <c r="U198" s="53" t="str">
        <f t="shared" si="62"/>
        <v>0</v>
      </c>
      <c r="V198" s="53">
        <f t="shared" si="52"/>
        <v>0</v>
      </c>
      <c r="W198" s="53" t="str">
        <f t="shared" si="63"/>
        <v>0</v>
      </c>
      <c r="X198" s="53">
        <f t="shared" si="53"/>
        <v>0</v>
      </c>
      <c r="Y198" s="53" t="str">
        <f t="shared" si="64"/>
        <v>0</v>
      </c>
      <c r="Z198" s="53">
        <f t="shared" si="54"/>
        <v>0</v>
      </c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85">
        <f>Parâmetros!A188</f>
        <v>44112.75</v>
      </c>
      <c r="B199" s="59">
        <f>Parâmetros!G188*0.04*46.0055</f>
        <v>6.2015414</v>
      </c>
      <c r="C199" s="80">
        <f t="shared" si="65"/>
        <v>6.2015414</v>
      </c>
      <c r="D199" s="84">
        <f t="shared" si="44"/>
        <v>1.24030828</v>
      </c>
      <c r="E199" s="42" t="str">
        <f t="shared" si="55"/>
        <v>1</v>
      </c>
      <c r="F199" s="51">
        <f t="shared" si="45"/>
        <v>-147.95349713499999</v>
      </c>
      <c r="G199" s="42" t="str">
        <f t="shared" si="56"/>
        <v>0</v>
      </c>
      <c r="H199" s="51">
        <f t="shared" si="46"/>
        <v>-32.976748567499996</v>
      </c>
      <c r="I199" s="42" t="str">
        <f t="shared" si="57"/>
        <v>0</v>
      </c>
      <c r="J199" s="51">
        <f t="shared" si="47"/>
        <v>90.394965148888886</v>
      </c>
      <c r="K199" s="42" t="str">
        <f t="shared" si="58"/>
        <v>0</v>
      </c>
      <c r="L199" s="51">
        <f t="shared" si="48"/>
        <v>82.009574971764721</v>
      </c>
      <c r="M199" s="55" t="str">
        <f t="shared" si="59"/>
        <v>0</v>
      </c>
      <c r="N199" s="129">
        <f t="shared" si="49"/>
        <v>1.24030828</v>
      </c>
      <c r="O199" s="59">
        <v>260</v>
      </c>
      <c r="Q199" s="53" t="str">
        <f t="shared" si="60"/>
        <v>1</v>
      </c>
      <c r="R199" s="53">
        <f t="shared" si="50"/>
        <v>1</v>
      </c>
      <c r="S199" s="53" t="str">
        <f t="shared" si="61"/>
        <v>0</v>
      </c>
      <c r="T199" s="53">
        <f t="shared" si="51"/>
        <v>0</v>
      </c>
      <c r="U199" s="53" t="str">
        <f t="shared" si="62"/>
        <v>0</v>
      </c>
      <c r="V199" s="53">
        <f t="shared" si="52"/>
        <v>0</v>
      </c>
      <c r="W199" s="53" t="str">
        <f t="shared" si="63"/>
        <v>0</v>
      </c>
      <c r="X199" s="53">
        <f t="shared" si="53"/>
        <v>0</v>
      </c>
      <c r="Y199" s="53" t="str">
        <f t="shared" si="64"/>
        <v>0</v>
      </c>
      <c r="Z199" s="53">
        <f t="shared" si="54"/>
        <v>0</v>
      </c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85">
        <f>Parâmetros!A189</f>
        <v>44112.791666666664</v>
      </c>
      <c r="B200" s="59">
        <f>Parâmetros!G189*0.04*46.0055</f>
        <v>11.446168399999999</v>
      </c>
      <c r="C200" s="80">
        <f t="shared" si="65"/>
        <v>11.446168399999999</v>
      </c>
      <c r="D200" s="84">
        <f t="shared" si="44"/>
        <v>2.2892336799999997</v>
      </c>
      <c r="E200" s="42" t="str">
        <f t="shared" si="55"/>
        <v>1</v>
      </c>
      <c r="F200" s="51">
        <f t="shared" si="45"/>
        <v>-142.83998581</v>
      </c>
      <c r="G200" s="42" t="str">
        <f t="shared" si="56"/>
        <v>0</v>
      </c>
      <c r="H200" s="51">
        <f t="shared" si="46"/>
        <v>-30.419992905000001</v>
      </c>
      <c r="I200" s="42" t="str">
        <f t="shared" si="57"/>
        <v>0</v>
      </c>
      <c r="J200" s="51">
        <f t="shared" si="47"/>
        <v>90.906478152592598</v>
      </c>
      <c r="K200" s="42" t="str">
        <f t="shared" si="58"/>
        <v>0</v>
      </c>
      <c r="L200" s="51">
        <f t="shared" si="48"/>
        <v>82.564888418823543</v>
      </c>
      <c r="M200" s="55" t="str">
        <f t="shared" si="59"/>
        <v>0</v>
      </c>
      <c r="N200" s="129">
        <f t="shared" si="49"/>
        <v>2.2892336799999997</v>
      </c>
      <c r="O200" s="59">
        <v>260</v>
      </c>
      <c r="Q200" s="53" t="str">
        <f t="shared" si="60"/>
        <v>1</v>
      </c>
      <c r="R200" s="53">
        <f t="shared" si="50"/>
        <v>1</v>
      </c>
      <c r="S200" s="53" t="str">
        <f t="shared" si="61"/>
        <v>0</v>
      </c>
      <c r="T200" s="53">
        <f t="shared" si="51"/>
        <v>0</v>
      </c>
      <c r="U200" s="53" t="str">
        <f t="shared" si="62"/>
        <v>0</v>
      </c>
      <c r="V200" s="53">
        <f t="shared" si="52"/>
        <v>0</v>
      </c>
      <c r="W200" s="53" t="str">
        <f t="shared" si="63"/>
        <v>0</v>
      </c>
      <c r="X200" s="53">
        <f t="shared" si="53"/>
        <v>0</v>
      </c>
      <c r="Y200" s="53" t="str">
        <f t="shared" si="64"/>
        <v>0</v>
      </c>
      <c r="Z200" s="53">
        <f t="shared" si="54"/>
        <v>0</v>
      </c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85">
        <f>Parâmetros!A190</f>
        <v>44112.833333333336</v>
      </c>
      <c r="B201" s="59">
        <f>Parâmetros!G190*0.04*46.0055</f>
        <v>10.875700199999999</v>
      </c>
      <c r="C201" s="80">
        <f t="shared" si="65"/>
        <v>10.875700199999999</v>
      </c>
      <c r="D201" s="84">
        <f t="shared" si="44"/>
        <v>2.1751400399999996</v>
      </c>
      <c r="E201" s="42" t="str">
        <f t="shared" si="55"/>
        <v>1</v>
      </c>
      <c r="F201" s="51">
        <f t="shared" si="45"/>
        <v>-143.396192305</v>
      </c>
      <c r="G201" s="42" t="str">
        <f t="shared" si="56"/>
        <v>0</v>
      </c>
      <c r="H201" s="51">
        <f t="shared" si="46"/>
        <v>-30.6980961525</v>
      </c>
      <c r="I201" s="42" t="str">
        <f t="shared" si="57"/>
        <v>0</v>
      </c>
      <c r="J201" s="51">
        <f t="shared" si="47"/>
        <v>90.850839896049379</v>
      </c>
      <c r="K201" s="42" t="str">
        <f t="shared" si="58"/>
        <v>0</v>
      </c>
      <c r="L201" s="51">
        <f t="shared" si="48"/>
        <v>82.504485903529414</v>
      </c>
      <c r="M201" s="55" t="str">
        <f t="shared" si="59"/>
        <v>0</v>
      </c>
      <c r="N201" s="129">
        <f t="shared" si="49"/>
        <v>2.1751400399999996</v>
      </c>
      <c r="O201" s="59">
        <v>260</v>
      </c>
      <c r="Q201" s="53" t="str">
        <f t="shared" si="60"/>
        <v>1</v>
      </c>
      <c r="R201" s="53">
        <f t="shared" si="50"/>
        <v>1</v>
      </c>
      <c r="S201" s="53" t="str">
        <f t="shared" si="61"/>
        <v>0</v>
      </c>
      <c r="T201" s="53">
        <f t="shared" si="51"/>
        <v>0</v>
      </c>
      <c r="U201" s="53" t="str">
        <f t="shared" si="62"/>
        <v>0</v>
      </c>
      <c r="V201" s="53">
        <f t="shared" si="52"/>
        <v>0</v>
      </c>
      <c r="W201" s="53" t="str">
        <f t="shared" si="63"/>
        <v>0</v>
      </c>
      <c r="X201" s="53">
        <f t="shared" si="53"/>
        <v>0</v>
      </c>
      <c r="Y201" s="53" t="str">
        <f t="shared" si="64"/>
        <v>0</v>
      </c>
      <c r="Z201" s="53">
        <f t="shared" si="54"/>
        <v>0</v>
      </c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85">
        <f>Parâmetros!A191</f>
        <v>44112.875</v>
      </c>
      <c r="B202" s="59">
        <f>Parâmetros!G191*0.04*46.0055</f>
        <v>7.4344887999999996</v>
      </c>
      <c r="C202" s="80">
        <f t="shared" si="65"/>
        <v>7.4344887999999996</v>
      </c>
      <c r="D202" s="84">
        <f t="shared" si="44"/>
        <v>1.48689776</v>
      </c>
      <c r="E202" s="42" t="str">
        <f t="shared" si="55"/>
        <v>1</v>
      </c>
      <c r="F202" s="51">
        <f t="shared" si="45"/>
        <v>-146.75137342000002</v>
      </c>
      <c r="G202" s="42" t="str">
        <f t="shared" si="56"/>
        <v>0</v>
      </c>
      <c r="H202" s="51">
        <f t="shared" si="46"/>
        <v>-32.375686710000011</v>
      </c>
      <c r="I202" s="42" t="str">
        <f t="shared" si="57"/>
        <v>0</v>
      </c>
      <c r="J202" s="51">
        <f t="shared" si="47"/>
        <v>90.51521557432099</v>
      </c>
      <c r="K202" s="42" t="str">
        <f t="shared" si="58"/>
        <v>0</v>
      </c>
      <c r="L202" s="51">
        <f t="shared" si="48"/>
        <v>82.140122343529413</v>
      </c>
      <c r="M202" s="55" t="str">
        <f t="shared" si="59"/>
        <v>0</v>
      </c>
      <c r="N202" s="129">
        <f t="shared" si="49"/>
        <v>1.48689776</v>
      </c>
      <c r="O202" s="59">
        <v>260</v>
      </c>
      <c r="Q202" s="53" t="str">
        <f t="shared" si="60"/>
        <v>1</v>
      </c>
      <c r="R202" s="53">
        <f t="shared" si="50"/>
        <v>1</v>
      </c>
      <c r="S202" s="53" t="str">
        <f t="shared" si="61"/>
        <v>0</v>
      </c>
      <c r="T202" s="53">
        <f t="shared" si="51"/>
        <v>0</v>
      </c>
      <c r="U202" s="53" t="str">
        <f t="shared" si="62"/>
        <v>0</v>
      </c>
      <c r="V202" s="53">
        <f t="shared" si="52"/>
        <v>0</v>
      </c>
      <c r="W202" s="53" t="str">
        <f t="shared" si="63"/>
        <v>0</v>
      </c>
      <c r="X202" s="53">
        <f t="shared" si="53"/>
        <v>0</v>
      </c>
      <c r="Y202" s="53" t="str">
        <f t="shared" si="64"/>
        <v>0</v>
      </c>
      <c r="Z202" s="53">
        <f t="shared" si="54"/>
        <v>0</v>
      </c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85">
        <f>Parâmetros!A192</f>
        <v>44112.916666666664</v>
      </c>
      <c r="B203" s="59">
        <f>Parâmetros!G192*0.04*46.0055</f>
        <v>5.2262247999999998</v>
      </c>
      <c r="C203" s="80">
        <f t="shared" si="65"/>
        <v>5.2262247999999998</v>
      </c>
      <c r="D203" s="84">
        <f t="shared" si="44"/>
        <v>1.04524496</v>
      </c>
      <c r="E203" s="42" t="str">
        <f t="shared" si="55"/>
        <v>1</v>
      </c>
      <c r="F203" s="51">
        <f t="shared" si="45"/>
        <v>-148.90443081999999</v>
      </c>
      <c r="G203" s="42" t="str">
        <f t="shared" si="56"/>
        <v>0</v>
      </c>
      <c r="H203" s="51">
        <f t="shared" si="46"/>
        <v>-33.452215409999994</v>
      </c>
      <c r="I203" s="42" t="str">
        <f t="shared" si="57"/>
        <v>0</v>
      </c>
      <c r="J203" s="51">
        <f t="shared" si="47"/>
        <v>90.299841678024691</v>
      </c>
      <c r="K203" s="42" t="str">
        <f t="shared" si="58"/>
        <v>0</v>
      </c>
      <c r="L203" s="51">
        <f t="shared" si="48"/>
        <v>81.906306155294118</v>
      </c>
      <c r="M203" s="55" t="str">
        <f t="shared" si="59"/>
        <v>0</v>
      </c>
      <c r="N203" s="129">
        <f t="shared" si="49"/>
        <v>1.04524496</v>
      </c>
      <c r="O203" s="59">
        <v>260</v>
      </c>
      <c r="Q203" s="53" t="str">
        <f t="shared" si="60"/>
        <v>1</v>
      </c>
      <c r="R203" s="53">
        <f t="shared" si="50"/>
        <v>1</v>
      </c>
      <c r="S203" s="53" t="str">
        <f t="shared" si="61"/>
        <v>0</v>
      </c>
      <c r="T203" s="53">
        <f t="shared" si="51"/>
        <v>0</v>
      </c>
      <c r="U203" s="53" t="str">
        <f t="shared" si="62"/>
        <v>0</v>
      </c>
      <c r="V203" s="53">
        <f t="shared" si="52"/>
        <v>0</v>
      </c>
      <c r="W203" s="53" t="str">
        <f t="shared" si="63"/>
        <v>0</v>
      </c>
      <c r="X203" s="53">
        <f t="shared" si="53"/>
        <v>0</v>
      </c>
      <c r="Y203" s="53" t="str">
        <f t="shared" si="64"/>
        <v>0</v>
      </c>
      <c r="Z203" s="53">
        <f t="shared" si="54"/>
        <v>0</v>
      </c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85">
        <f>Parâmetros!A193</f>
        <v>44112.958333333336</v>
      </c>
      <c r="B204" s="59">
        <f>Parâmetros!G193*0.04*46.0055</f>
        <v>2.7787321999999999</v>
      </c>
      <c r="C204" s="80">
        <f t="shared" si="65"/>
        <v>2.7787321999999999</v>
      </c>
      <c r="D204" s="84">
        <f t="shared" si="44"/>
        <v>0.55574643999999995</v>
      </c>
      <c r="E204" s="42" t="str">
        <f t="shared" si="55"/>
        <v>1</v>
      </c>
      <c r="F204" s="51">
        <f t="shared" si="45"/>
        <v>-151.29073610500001</v>
      </c>
      <c r="G204" s="42" t="str">
        <f t="shared" si="56"/>
        <v>0</v>
      </c>
      <c r="H204" s="51">
        <f t="shared" si="46"/>
        <v>-34.645368052500004</v>
      </c>
      <c r="I204" s="42" t="str">
        <f t="shared" si="57"/>
        <v>0</v>
      </c>
      <c r="J204" s="51">
        <f t="shared" si="47"/>
        <v>90.06113560962963</v>
      </c>
      <c r="K204" s="42" t="str">
        <f t="shared" si="58"/>
        <v>0</v>
      </c>
      <c r="L204" s="51">
        <f t="shared" si="48"/>
        <v>81.64715987999999</v>
      </c>
      <c r="M204" s="55" t="str">
        <f t="shared" si="59"/>
        <v>0</v>
      </c>
      <c r="N204" s="129">
        <f t="shared" si="49"/>
        <v>0.55574643999999995</v>
      </c>
      <c r="O204" s="59">
        <v>260</v>
      </c>
      <c r="Q204" s="53" t="str">
        <f t="shared" si="60"/>
        <v>1</v>
      </c>
      <c r="R204" s="53">
        <f t="shared" si="50"/>
        <v>1</v>
      </c>
      <c r="S204" s="53" t="str">
        <f t="shared" si="61"/>
        <v>0</v>
      </c>
      <c r="T204" s="53">
        <f t="shared" si="51"/>
        <v>0</v>
      </c>
      <c r="U204" s="53" t="str">
        <f t="shared" si="62"/>
        <v>0</v>
      </c>
      <c r="V204" s="53">
        <f t="shared" si="52"/>
        <v>0</v>
      </c>
      <c r="W204" s="53" t="str">
        <f t="shared" si="63"/>
        <v>0</v>
      </c>
      <c r="X204" s="53">
        <f t="shared" si="53"/>
        <v>0</v>
      </c>
      <c r="Y204" s="53" t="str">
        <f t="shared" si="64"/>
        <v>0</v>
      </c>
      <c r="Z204" s="53">
        <f t="shared" si="54"/>
        <v>0</v>
      </c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85">
        <f>Parâmetros!A194</f>
        <v>44113</v>
      </c>
      <c r="B205" s="59">
        <f>Parâmetros!G194*0.04*46.0055</f>
        <v>1.6377957999999999</v>
      </c>
      <c r="C205" s="80">
        <f t="shared" si="65"/>
        <v>1.6377957999999999</v>
      </c>
      <c r="D205" s="84">
        <f t="shared" ref="D205:D268" si="66">(((C205-$B$4)/($B$5-$B$4))*($B$7-$B$6))+$B$6</f>
        <v>0.32755915999999996</v>
      </c>
      <c r="E205" s="42" t="str">
        <f t="shared" si="55"/>
        <v>1</v>
      </c>
      <c r="F205" s="51">
        <f t="shared" ref="F205:F268" si="67">(((C205-$C$4)/($C$5-$C$4))*($C$7-$C$6))+$C$6</f>
        <v>-152.403149095</v>
      </c>
      <c r="G205" s="42" t="str">
        <f t="shared" si="56"/>
        <v>0</v>
      </c>
      <c r="H205" s="51">
        <f t="shared" ref="H205:H268" si="68">(((C205-$D$4)/($D$5-$D$4))*($D$7-$D$6))+$D$6</f>
        <v>-35.201574547500002</v>
      </c>
      <c r="I205" s="42" t="str">
        <f t="shared" si="57"/>
        <v>0</v>
      </c>
      <c r="J205" s="51">
        <f t="shared" ref="J205:J268" si="69">(((C205-$E$4)/($E$5-$E$4))*($E$7-$E$6))+$E$6</f>
        <v>89.949859096543207</v>
      </c>
      <c r="K205" s="42" t="str">
        <f t="shared" si="58"/>
        <v>0</v>
      </c>
      <c r="L205" s="51">
        <f t="shared" ref="L205:L268" si="70">(((C205-$F$4)/($F$5-$F$4))*($F$7-$F$6))+$F$6</f>
        <v>81.526354849411774</v>
      </c>
      <c r="M205" s="55" t="str">
        <f t="shared" si="59"/>
        <v>0</v>
      </c>
      <c r="N205" s="129">
        <f t="shared" ref="N205:N268" si="71">(D205*E205)+(F205*G205)+(H205*I205)+(J205*K205)+(L205*M205)</f>
        <v>0.32755915999999996</v>
      </c>
      <c r="O205" s="59">
        <v>260</v>
      </c>
      <c r="Q205" s="53" t="str">
        <f t="shared" si="60"/>
        <v>1</v>
      </c>
      <c r="R205" s="53">
        <f t="shared" ref="R205:R268" si="72">Q205*1</f>
        <v>1</v>
      </c>
      <c r="S205" s="53" t="str">
        <f t="shared" si="61"/>
        <v>0</v>
      </c>
      <c r="T205" s="53">
        <f t="shared" ref="T205:T268" si="73">S205*1</f>
        <v>0</v>
      </c>
      <c r="U205" s="53" t="str">
        <f t="shared" si="62"/>
        <v>0</v>
      </c>
      <c r="V205" s="53">
        <f t="shared" ref="V205:V268" si="74">U205*1</f>
        <v>0</v>
      </c>
      <c r="W205" s="53" t="str">
        <f t="shared" si="63"/>
        <v>0</v>
      </c>
      <c r="X205" s="53">
        <f t="shared" ref="X205:X268" si="75">W205*1</f>
        <v>0</v>
      </c>
      <c r="Y205" s="53" t="str">
        <f t="shared" si="64"/>
        <v>0</v>
      </c>
      <c r="Z205" s="53">
        <f t="shared" ref="Z205:Z268" si="76">Y205*1</f>
        <v>0</v>
      </c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85">
        <f>Parâmetros!A195</f>
        <v>44113.041666666664</v>
      </c>
      <c r="B206" s="59">
        <f>Parâmetros!G195*0.04*46.0055</f>
        <v>2.8339387999999999</v>
      </c>
      <c r="C206" s="80">
        <f t="shared" si="65"/>
        <v>2.8339387999999999</v>
      </c>
      <c r="D206" s="84">
        <f t="shared" si="66"/>
        <v>0.56678775999999997</v>
      </c>
      <c r="E206" s="42" t="str">
        <f t="shared" ref="E206:E269" si="77">IF(AND(D206&lt;=40,D206&gt;=0),"1","0")</f>
        <v>1</v>
      </c>
      <c r="F206" s="51">
        <f t="shared" si="67"/>
        <v>-151.23690967000002</v>
      </c>
      <c r="G206" s="42" t="str">
        <f t="shared" ref="G206:G269" si="78">IF(AND(F206&lt;=80,F206&gt;41),"1","0")</f>
        <v>0</v>
      </c>
      <c r="H206" s="51">
        <f t="shared" si="68"/>
        <v>-34.618454835000009</v>
      </c>
      <c r="I206" s="42" t="str">
        <f t="shared" ref="I206:I269" si="79">IF(AND(H206&lt;=120,H206&gt;81),"1","0")</f>
        <v>0</v>
      </c>
      <c r="J206" s="51">
        <f t="shared" si="69"/>
        <v>90.066519957037031</v>
      </c>
      <c r="K206" s="42" t="str">
        <f t="shared" ref="K206:K269" si="80">IF(AND(J206&lt;=200,J206&gt;121),"1","0")</f>
        <v>0</v>
      </c>
      <c r="L206" s="51">
        <f t="shared" si="70"/>
        <v>81.65300528470587</v>
      </c>
      <c r="M206" s="55" t="str">
        <f t="shared" ref="M206:M269" si="81">IF(AND(L206&lt;999,L206&gt;201),"1","0")</f>
        <v>0</v>
      </c>
      <c r="N206" s="129">
        <f t="shared" si="71"/>
        <v>0.56678775999999997</v>
      </c>
      <c r="O206" s="59">
        <v>260</v>
      </c>
      <c r="Q206" s="53" t="str">
        <f t="shared" ref="Q206:Q269" si="82">IF(AND(N206&lt;40.5,N206&gt;=0),"1","0")</f>
        <v>1</v>
      </c>
      <c r="R206" s="53">
        <f t="shared" si="72"/>
        <v>1</v>
      </c>
      <c r="S206" s="53" t="str">
        <f t="shared" ref="S206:S269" si="83">IF(AND(N206&lt;80.5,N206&gt;=40.5),"1","0")</f>
        <v>0</v>
      </c>
      <c r="T206" s="53">
        <f t="shared" si="73"/>
        <v>0</v>
      </c>
      <c r="U206" s="53" t="str">
        <f t="shared" ref="U206:U269" si="84">IF(AND(N206&lt;120.5,N206&gt;=80.5),"1","0")</f>
        <v>0</v>
      </c>
      <c r="V206" s="53">
        <f t="shared" si="74"/>
        <v>0</v>
      </c>
      <c r="W206" s="53" t="str">
        <f t="shared" ref="W206:W269" si="85">IF(AND(N206&lt;200.5,N206&gt;=120.5),"1","0")</f>
        <v>0</v>
      </c>
      <c r="X206" s="53">
        <f t="shared" si="75"/>
        <v>0</v>
      </c>
      <c r="Y206" s="53" t="str">
        <f t="shared" ref="Y206:Y269" si="86">IF(AND(N206&lt;999,N206&gt;=200.5),"1","0")</f>
        <v>0</v>
      </c>
      <c r="Z206" s="53">
        <f t="shared" si="76"/>
        <v>0</v>
      </c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85">
        <f>Parâmetros!A196</f>
        <v>44113.083333333336</v>
      </c>
      <c r="B207" s="59">
        <f>Parâmetros!G196*0.04*46.0055</f>
        <v>1.7666111999999998</v>
      </c>
      <c r="C207" s="80">
        <f t="shared" ref="C207:C270" si="87">B207</f>
        <v>1.7666111999999998</v>
      </c>
      <c r="D207" s="84">
        <f t="shared" si="66"/>
        <v>0.35332223999999995</v>
      </c>
      <c r="E207" s="42" t="str">
        <f t="shared" si="77"/>
        <v>1</v>
      </c>
      <c r="F207" s="51">
        <f t="shared" si="67"/>
        <v>-152.27755408000002</v>
      </c>
      <c r="G207" s="42" t="str">
        <f t="shared" si="78"/>
        <v>0</v>
      </c>
      <c r="H207" s="51">
        <f t="shared" si="68"/>
        <v>-35.138777040000008</v>
      </c>
      <c r="I207" s="42" t="str">
        <f t="shared" si="79"/>
        <v>0</v>
      </c>
      <c r="J207" s="51">
        <f t="shared" si="69"/>
        <v>89.962422573827155</v>
      </c>
      <c r="K207" s="42" t="str">
        <f t="shared" si="80"/>
        <v>0</v>
      </c>
      <c r="L207" s="51">
        <f t="shared" si="70"/>
        <v>81.539994127058819</v>
      </c>
      <c r="M207" s="55" t="str">
        <f t="shared" si="81"/>
        <v>0</v>
      </c>
      <c r="N207" s="129">
        <f t="shared" si="71"/>
        <v>0.35332223999999995</v>
      </c>
      <c r="O207" s="59">
        <v>260</v>
      </c>
      <c r="Q207" s="53" t="str">
        <f t="shared" si="82"/>
        <v>1</v>
      </c>
      <c r="R207" s="53">
        <f t="shared" si="72"/>
        <v>1</v>
      </c>
      <c r="S207" s="53" t="str">
        <f t="shared" si="83"/>
        <v>0</v>
      </c>
      <c r="T207" s="53">
        <f t="shared" si="73"/>
        <v>0</v>
      </c>
      <c r="U207" s="53" t="str">
        <f t="shared" si="84"/>
        <v>0</v>
      </c>
      <c r="V207" s="53">
        <f t="shared" si="74"/>
        <v>0</v>
      </c>
      <c r="W207" s="53" t="str">
        <f t="shared" si="85"/>
        <v>0</v>
      </c>
      <c r="X207" s="53">
        <f t="shared" si="75"/>
        <v>0</v>
      </c>
      <c r="Y207" s="53" t="str">
        <f t="shared" si="86"/>
        <v>0</v>
      </c>
      <c r="Z207" s="53">
        <f t="shared" si="76"/>
        <v>0</v>
      </c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85">
        <f>Parâmetros!A197</f>
        <v>44113.125</v>
      </c>
      <c r="B208" s="59">
        <f>Parâmetros!G197*0.04*46.0055</f>
        <v>1.2145452000000001</v>
      </c>
      <c r="C208" s="80">
        <f t="shared" si="87"/>
        <v>1.2145452000000001</v>
      </c>
      <c r="D208" s="84">
        <f t="shared" si="66"/>
        <v>0.24290904000000002</v>
      </c>
      <c r="E208" s="42" t="str">
        <f t="shared" si="77"/>
        <v>1</v>
      </c>
      <c r="F208" s="51">
        <f t="shared" si="67"/>
        <v>-152.81581843000001</v>
      </c>
      <c r="G208" s="42" t="str">
        <f t="shared" si="78"/>
        <v>0</v>
      </c>
      <c r="H208" s="51">
        <f t="shared" si="68"/>
        <v>-35.407909215000004</v>
      </c>
      <c r="I208" s="42" t="str">
        <f t="shared" si="79"/>
        <v>0</v>
      </c>
      <c r="J208" s="51">
        <f t="shared" si="69"/>
        <v>89.908579099753084</v>
      </c>
      <c r="K208" s="42" t="str">
        <f t="shared" si="80"/>
        <v>0</v>
      </c>
      <c r="L208" s="51">
        <f t="shared" si="70"/>
        <v>81.481540080000002</v>
      </c>
      <c r="M208" s="55" t="str">
        <f t="shared" si="81"/>
        <v>0</v>
      </c>
      <c r="N208" s="129">
        <f t="shared" si="71"/>
        <v>0.24290904000000002</v>
      </c>
      <c r="O208" s="59">
        <v>260</v>
      </c>
      <c r="Q208" s="53" t="str">
        <f t="shared" si="82"/>
        <v>1</v>
      </c>
      <c r="R208" s="53">
        <f t="shared" si="72"/>
        <v>1</v>
      </c>
      <c r="S208" s="53" t="str">
        <f t="shared" si="83"/>
        <v>0</v>
      </c>
      <c r="T208" s="53">
        <f t="shared" si="73"/>
        <v>0</v>
      </c>
      <c r="U208" s="53" t="str">
        <f t="shared" si="84"/>
        <v>0</v>
      </c>
      <c r="V208" s="53">
        <f t="shared" si="74"/>
        <v>0</v>
      </c>
      <c r="W208" s="53" t="str">
        <f t="shared" si="85"/>
        <v>0</v>
      </c>
      <c r="X208" s="53">
        <f t="shared" si="75"/>
        <v>0</v>
      </c>
      <c r="Y208" s="53" t="str">
        <f t="shared" si="86"/>
        <v>0</v>
      </c>
      <c r="Z208" s="53">
        <f t="shared" si="76"/>
        <v>0</v>
      </c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85">
        <f>Parâmetros!A198</f>
        <v>44113.166666666664</v>
      </c>
      <c r="B209" s="59">
        <f>Parâmetros!G198*0.04*46.0055</f>
        <v>0.69928360000000001</v>
      </c>
      <c r="C209" s="80">
        <f t="shared" si="87"/>
        <v>0.69928360000000001</v>
      </c>
      <c r="D209" s="84">
        <f t="shared" si="66"/>
        <v>0.13985671999999999</v>
      </c>
      <c r="E209" s="42" t="str">
        <f t="shared" si="77"/>
        <v>1</v>
      </c>
      <c r="F209" s="51">
        <f t="shared" si="67"/>
        <v>-153.31819849000001</v>
      </c>
      <c r="G209" s="42" t="str">
        <f t="shared" si="78"/>
        <v>0</v>
      </c>
      <c r="H209" s="51">
        <f t="shared" si="68"/>
        <v>-35.659099245000007</v>
      </c>
      <c r="I209" s="42" t="str">
        <f t="shared" si="79"/>
        <v>0</v>
      </c>
      <c r="J209" s="51">
        <f t="shared" si="69"/>
        <v>89.858325190617279</v>
      </c>
      <c r="K209" s="42" t="str">
        <f t="shared" si="80"/>
        <v>0</v>
      </c>
      <c r="L209" s="51">
        <f t="shared" si="70"/>
        <v>81.426982969411753</v>
      </c>
      <c r="M209" s="55" t="str">
        <f t="shared" si="81"/>
        <v>0</v>
      </c>
      <c r="N209" s="129">
        <f t="shared" si="71"/>
        <v>0.13985671999999999</v>
      </c>
      <c r="O209" s="59">
        <v>260</v>
      </c>
      <c r="Q209" s="53" t="str">
        <f t="shared" si="82"/>
        <v>1</v>
      </c>
      <c r="R209" s="53">
        <f t="shared" si="72"/>
        <v>1</v>
      </c>
      <c r="S209" s="53" t="str">
        <f t="shared" si="83"/>
        <v>0</v>
      </c>
      <c r="T209" s="53">
        <f t="shared" si="73"/>
        <v>0</v>
      </c>
      <c r="U209" s="53" t="str">
        <f t="shared" si="84"/>
        <v>0</v>
      </c>
      <c r="V209" s="53">
        <f t="shared" si="74"/>
        <v>0</v>
      </c>
      <c r="W209" s="53" t="str">
        <f t="shared" si="85"/>
        <v>0</v>
      </c>
      <c r="X209" s="53">
        <f t="shared" si="75"/>
        <v>0</v>
      </c>
      <c r="Y209" s="53" t="str">
        <f t="shared" si="86"/>
        <v>0</v>
      </c>
      <c r="Z209" s="53">
        <f t="shared" si="76"/>
        <v>0</v>
      </c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85">
        <f>Parâmetros!A199</f>
        <v>44113.208333333336</v>
      </c>
      <c r="B210" s="59">
        <f>Parâmetros!G199*0.04*46.0055</f>
        <v>2.2634705999999998</v>
      </c>
      <c r="C210" s="80">
        <f t="shared" si="87"/>
        <v>2.2634705999999998</v>
      </c>
      <c r="D210" s="84">
        <f t="shared" si="66"/>
        <v>0.45269411999999998</v>
      </c>
      <c r="E210" s="42" t="str">
        <f t="shared" si="77"/>
        <v>1</v>
      </c>
      <c r="F210" s="51">
        <f t="shared" si="67"/>
        <v>-151.79311616499999</v>
      </c>
      <c r="G210" s="42" t="str">
        <f t="shared" si="78"/>
        <v>0</v>
      </c>
      <c r="H210" s="51">
        <f t="shared" si="68"/>
        <v>-34.896558082499993</v>
      </c>
      <c r="I210" s="42" t="str">
        <f t="shared" si="79"/>
        <v>0</v>
      </c>
      <c r="J210" s="51">
        <f t="shared" si="69"/>
        <v>90.010881700493826</v>
      </c>
      <c r="K210" s="42" t="str">
        <f t="shared" si="80"/>
        <v>0</v>
      </c>
      <c r="L210" s="51">
        <f t="shared" si="70"/>
        <v>81.592602769411741</v>
      </c>
      <c r="M210" s="55" t="str">
        <f t="shared" si="81"/>
        <v>0</v>
      </c>
      <c r="N210" s="129">
        <f t="shared" si="71"/>
        <v>0.45269411999999998</v>
      </c>
      <c r="O210" s="59">
        <v>260</v>
      </c>
      <c r="Q210" s="53" t="str">
        <f t="shared" si="82"/>
        <v>1</v>
      </c>
      <c r="R210" s="53">
        <f t="shared" si="72"/>
        <v>1</v>
      </c>
      <c r="S210" s="53" t="str">
        <f t="shared" si="83"/>
        <v>0</v>
      </c>
      <c r="T210" s="53">
        <f t="shared" si="73"/>
        <v>0</v>
      </c>
      <c r="U210" s="53" t="str">
        <f t="shared" si="84"/>
        <v>0</v>
      </c>
      <c r="V210" s="53">
        <f t="shared" si="74"/>
        <v>0</v>
      </c>
      <c r="W210" s="53" t="str">
        <f t="shared" si="85"/>
        <v>0</v>
      </c>
      <c r="X210" s="53">
        <f t="shared" si="75"/>
        <v>0</v>
      </c>
      <c r="Y210" s="53" t="str">
        <f t="shared" si="86"/>
        <v>0</v>
      </c>
      <c r="Z210" s="53">
        <f t="shared" si="76"/>
        <v>0</v>
      </c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85">
        <f>Parâmetros!A200</f>
        <v>44113.25</v>
      </c>
      <c r="B211" s="59">
        <f>Parâmetros!G200*0.04*46.0055</f>
        <v>4.8949851999999998</v>
      </c>
      <c r="C211" s="80">
        <f t="shared" si="87"/>
        <v>4.8949851999999998</v>
      </c>
      <c r="D211" s="84">
        <f t="shared" si="66"/>
        <v>0.97899703999999987</v>
      </c>
      <c r="E211" s="42" t="str">
        <f t="shared" si="77"/>
        <v>1</v>
      </c>
      <c r="F211" s="51">
        <f t="shared" si="67"/>
        <v>-149.22738942999999</v>
      </c>
      <c r="G211" s="42" t="str">
        <f t="shared" si="78"/>
        <v>0</v>
      </c>
      <c r="H211" s="51">
        <f t="shared" si="68"/>
        <v>-33.613694714999994</v>
      </c>
      <c r="I211" s="42" t="str">
        <f t="shared" si="79"/>
        <v>0</v>
      </c>
      <c r="J211" s="51">
        <f t="shared" si="69"/>
        <v>90.267535593580249</v>
      </c>
      <c r="K211" s="42" t="str">
        <f t="shared" si="80"/>
        <v>0</v>
      </c>
      <c r="L211" s="51">
        <f t="shared" si="70"/>
        <v>81.871233727058836</v>
      </c>
      <c r="M211" s="55" t="str">
        <f t="shared" si="81"/>
        <v>0</v>
      </c>
      <c r="N211" s="129">
        <f t="shared" si="71"/>
        <v>0.97899703999999987</v>
      </c>
      <c r="O211" s="59">
        <v>260</v>
      </c>
      <c r="Q211" s="53" t="str">
        <f t="shared" si="82"/>
        <v>1</v>
      </c>
      <c r="R211" s="53">
        <f t="shared" si="72"/>
        <v>1</v>
      </c>
      <c r="S211" s="53" t="str">
        <f t="shared" si="83"/>
        <v>0</v>
      </c>
      <c r="T211" s="53">
        <f t="shared" si="73"/>
        <v>0</v>
      </c>
      <c r="U211" s="53" t="str">
        <f t="shared" si="84"/>
        <v>0</v>
      </c>
      <c r="V211" s="53">
        <f t="shared" si="74"/>
        <v>0</v>
      </c>
      <c r="W211" s="53" t="str">
        <f t="shared" si="85"/>
        <v>0</v>
      </c>
      <c r="X211" s="53">
        <f t="shared" si="75"/>
        <v>0</v>
      </c>
      <c r="Y211" s="53" t="str">
        <f t="shared" si="86"/>
        <v>0</v>
      </c>
      <c r="Z211" s="53">
        <f t="shared" si="76"/>
        <v>0</v>
      </c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85">
        <f>Parâmetros!A201</f>
        <v>44113.291666666664</v>
      </c>
      <c r="B212" s="59">
        <f>Parâmetros!G201*0.04*46.0055</f>
        <v>6.1279326000000003</v>
      </c>
      <c r="C212" s="80">
        <f t="shared" si="87"/>
        <v>6.1279326000000003</v>
      </c>
      <c r="D212" s="84">
        <f t="shared" si="66"/>
        <v>1.22558652</v>
      </c>
      <c r="E212" s="42" t="str">
        <f t="shared" si="77"/>
        <v>1</v>
      </c>
      <c r="F212" s="51">
        <f t="shared" si="67"/>
        <v>-148.02526571499999</v>
      </c>
      <c r="G212" s="42" t="str">
        <f t="shared" si="78"/>
        <v>0</v>
      </c>
      <c r="H212" s="51">
        <f t="shared" si="68"/>
        <v>-33.012632857499995</v>
      </c>
      <c r="I212" s="42" t="str">
        <f t="shared" si="79"/>
        <v>0</v>
      </c>
      <c r="J212" s="51">
        <f t="shared" si="69"/>
        <v>90.387786019012339</v>
      </c>
      <c r="K212" s="42" t="str">
        <f t="shared" si="80"/>
        <v>0</v>
      </c>
      <c r="L212" s="51">
        <f t="shared" si="70"/>
        <v>82.001781098823528</v>
      </c>
      <c r="M212" s="55" t="str">
        <f t="shared" si="81"/>
        <v>0</v>
      </c>
      <c r="N212" s="129">
        <f t="shared" si="71"/>
        <v>1.22558652</v>
      </c>
      <c r="O212" s="59">
        <v>260</v>
      </c>
      <c r="Q212" s="53" t="str">
        <f t="shared" si="82"/>
        <v>1</v>
      </c>
      <c r="R212" s="53">
        <f t="shared" si="72"/>
        <v>1</v>
      </c>
      <c r="S212" s="53" t="str">
        <f t="shared" si="83"/>
        <v>0</v>
      </c>
      <c r="T212" s="53">
        <f t="shared" si="73"/>
        <v>0</v>
      </c>
      <c r="U212" s="53" t="str">
        <f t="shared" si="84"/>
        <v>0</v>
      </c>
      <c r="V212" s="53">
        <f t="shared" si="74"/>
        <v>0</v>
      </c>
      <c r="W212" s="53" t="str">
        <f t="shared" si="85"/>
        <v>0</v>
      </c>
      <c r="X212" s="53">
        <f t="shared" si="75"/>
        <v>0</v>
      </c>
      <c r="Y212" s="53" t="str">
        <f t="shared" si="86"/>
        <v>0</v>
      </c>
      <c r="Z212" s="53">
        <f t="shared" si="76"/>
        <v>0</v>
      </c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85">
        <f>Parâmetros!A202</f>
        <v>44113.333333333336</v>
      </c>
      <c r="B213" s="59">
        <f>Parâmetros!G202*0.04*46.0055</f>
        <v>4.5085389999999999</v>
      </c>
      <c r="C213" s="80">
        <f t="shared" si="87"/>
        <v>4.5085389999999999</v>
      </c>
      <c r="D213" s="84">
        <f t="shared" si="66"/>
        <v>0.90170779999999995</v>
      </c>
      <c r="E213" s="42" t="str">
        <f t="shared" si="77"/>
        <v>1</v>
      </c>
      <c r="F213" s="51">
        <f t="shared" si="67"/>
        <v>-149.60417447499998</v>
      </c>
      <c r="G213" s="42" t="str">
        <f t="shared" si="78"/>
        <v>0</v>
      </c>
      <c r="H213" s="51">
        <f t="shared" si="68"/>
        <v>-33.80208723749999</v>
      </c>
      <c r="I213" s="42" t="str">
        <f t="shared" si="79"/>
        <v>0</v>
      </c>
      <c r="J213" s="51">
        <f t="shared" si="69"/>
        <v>90.229845161728392</v>
      </c>
      <c r="K213" s="42" t="str">
        <f t="shared" si="80"/>
        <v>0</v>
      </c>
      <c r="L213" s="51">
        <f t="shared" si="70"/>
        <v>81.830315894117632</v>
      </c>
      <c r="M213" s="55" t="str">
        <f t="shared" si="81"/>
        <v>0</v>
      </c>
      <c r="N213" s="129">
        <f t="shared" si="71"/>
        <v>0.90170779999999995</v>
      </c>
      <c r="O213" s="59">
        <v>260</v>
      </c>
      <c r="Q213" s="53" t="str">
        <f t="shared" si="82"/>
        <v>1</v>
      </c>
      <c r="R213" s="53">
        <f t="shared" si="72"/>
        <v>1</v>
      </c>
      <c r="S213" s="53" t="str">
        <f t="shared" si="83"/>
        <v>0</v>
      </c>
      <c r="T213" s="53">
        <f t="shared" si="73"/>
        <v>0</v>
      </c>
      <c r="U213" s="53" t="str">
        <f t="shared" si="84"/>
        <v>0</v>
      </c>
      <c r="V213" s="53">
        <f t="shared" si="74"/>
        <v>0</v>
      </c>
      <c r="W213" s="53" t="str">
        <f t="shared" si="85"/>
        <v>0</v>
      </c>
      <c r="X213" s="53">
        <f t="shared" si="75"/>
        <v>0</v>
      </c>
      <c r="Y213" s="53" t="str">
        <f t="shared" si="86"/>
        <v>0</v>
      </c>
      <c r="Z213" s="53">
        <f t="shared" si="76"/>
        <v>0</v>
      </c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85">
        <f>Parâmetros!A203</f>
        <v>44113.375</v>
      </c>
      <c r="B214" s="59">
        <f>Parâmetros!G203*0.04*46.0055</f>
        <v>3.7540488000000001</v>
      </c>
      <c r="C214" s="80">
        <f t="shared" si="87"/>
        <v>3.7540488000000001</v>
      </c>
      <c r="D214" s="84">
        <f t="shared" si="66"/>
        <v>0.7508097600000001</v>
      </c>
      <c r="E214" s="42" t="str">
        <f t="shared" si="77"/>
        <v>1</v>
      </c>
      <c r="F214" s="51">
        <f t="shared" si="67"/>
        <v>-150.33980242000001</v>
      </c>
      <c r="G214" s="42" t="str">
        <f t="shared" si="78"/>
        <v>0</v>
      </c>
      <c r="H214" s="51">
        <f t="shared" si="68"/>
        <v>-34.169901210000006</v>
      </c>
      <c r="I214" s="42" t="str">
        <f t="shared" si="79"/>
        <v>0</v>
      </c>
      <c r="J214" s="51">
        <f t="shared" si="69"/>
        <v>90.156259080493825</v>
      </c>
      <c r="K214" s="42" t="str">
        <f t="shared" si="80"/>
        <v>0</v>
      </c>
      <c r="L214" s="51">
        <f t="shared" si="70"/>
        <v>81.750428696470593</v>
      </c>
      <c r="M214" s="55" t="str">
        <f t="shared" si="81"/>
        <v>0</v>
      </c>
      <c r="N214" s="129">
        <f t="shared" si="71"/>
        <v>0.7508097600000001</v>
      </c>
      <c r="O214" s="59">
        <v>260</v>
      </c>
      <c r="Q214" s="53" t="str">
        <f t="shared" si="82"/>
        <v>1</v>
      </c>
      <c r="R214" s="53">
        <f t="shared" si="72"/>
        <v>1</v>
      </c>
      <c r="S214" s="53" t="str">
        <f t="shared" si="83"/>
        <v>0</v>
      </c>
      <c r="T214" s="53">
        <f t="shared" si="73"/>
        <v>0</v>
      </c>
      <c r="U214" s="53" t="str">
        <f t="shared" si="84"/>
        <v>0</v>
      </c>
      <c r="V214" s="53">
        <f t="shared" si="74"/>
        <v>0</v>
      </c>
      <c r="W214" s="53" t="str">
        <f t="shared" si="85"/>
        <v>0</v>
      </c>
      <c r="X214" s="53">
        <f t="shared" si="75"/>
        <v>0</v>
      </c>
      <c r="Y214" s="53" t="str">
        <f t="shared" si="86"/>
        <v>0</v>
      </c>
      <c r="Z214" s="53">
        <f t="shared" si="76"/>
        <v>0</v>
      </c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85">
        <f>Parâmetros!A204</f>
        <v>44113.416678240741</v>
      </c>
      <c r="B215" s="59">
        <f>Parâmetros!G204*0.04*46.0055</f>
        <v>3.4964179999999998</v>
      </c>
      <c r="C215" s="80">
        <f t="shared" si="87"/>
        <v>3.4964179999999998</v>
      </c>
      <c r="D215" s="84">
        <f t="shared" si="66"/>
        <v>0.69928360000000001</v>
      </c>
      <c r="E215" s="42" t="str">
        <f t="shared" si="77"/>
        <v>1</v>
      </c>
      <c r="F215" s="51">
        <f t="shared" si="67"/>
        <v>-150.59099244999999</v>
      </c>
      <c r="G215" s="42" t="str">
        <f t="shared" si="78"/>
        <v>0</v>
      </c>
      <c r="H215" s="51">
        <f t="shared" si="68"/>
        <v>-34.295496224999994</v>
      </c>
      <c r="I215" s="42" t="str">
        <f t="shared" si="79"/>
        <v>0</v>
      </c>
      <c r="J215" s="51">
        <f t="shared" si="69"/>
        <v>90.13113212592593</v>
      </c>
      <c r="K215" s="42" t="str">
        <f t="shared" si="80"/>
        <v>0</v>
      </c>
      <c r="L215" s="51">
        <f t="shared" si="70"/>
        <v>81.723150141176461</v>
      </c>
      <c r="M215" s="55" t="str">
        <f t="shared" si="81"/>
        <v>0</v>
      </c>
      <c r="N215" s="129">
        <f t="shared" si="71"/>
        <v>0.69928360000000001</v>
      </c>
      <c r="O215" s="59">
        <v>260</v>
      </c>
      <c r="Q215" s="53" t="str">
        <f t="shared" si="82"/>
        <v>1</v>
      </c>
      <c r="R215" s="53">
        <f t="shared" si="72"/>
        <v>1</v>
      </c>
      <c r="S215" s="53" t="str">
        <f t="shared" si="83"/>
        <v>0</v>
      </c>
      <c r="T215" s="53">
        <f t="shared" si="73"/>
        <v>0</v>
      </c>
      <c r="U215" s="53" t="str">
        <f t="shared" si="84"/>
        <v>0</v>
      </c>
      <c r="V215" s="53">
        <f t="shared" si="74"/>
        <v>0</v>
      </c>
      <c r="W215" s="53" t="str">
        <f t="shared" si="85"/>
        <v>0</v>
      </c>
      <c r="X215" s="53">
        <f t="shared" si="75"/>
        <v>0</v>
      </c>
      <c r="Y215" s="53" t="str">
        <f t="shared" si="86"/>
        <v>0</v>
      </c>
      <c r="Z215" s="53">
        <f t="shared" si="76"/>
        <v>0</v>
      </c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85">
        <f>Parâmetros!A205</f>
        <v>44113.458344907405</v>
      </c>
      <c r="B216" s="59">
        <f>Parâmetros!G205*0.04*46.0055</f>
        <v>3.128374</v>
      </c>
      <c r="C216" s="80">
        <f t="shared" si="87"/>
        <v>3.128374</v>
      </c>
      <c r="D216" s="84">
        <f t="shared" si="66"/>
        <v>0.62567479999999998</v>
      </c>
      <c r="E216" s="42" t="str">
        <f t="shared" si="77"/>
        <v>1</v>
      </c>
      <c r="F216" s="51">
        <f t="shared" si="67"/>
        <v>-150.94983535</v>
      </c>
      <c r="G216" s="42" t="str">
        <f t="shared" si="78"/>
        <v>0</v>
      </c>
      <c r="H216" s="51">
        <f t="shared" si="68"/>
        <v>-34.474917675</v>
      </c>
      <c r="I216" s="42" t="str">
        <f t="shared" si="79"/>
        <v>0</v>
      </c>
      <c r="J216" s="51">
        <f t="shared" si="69"/>
        <v>90.095236476543207</v>
      </c>
      <c r="K216" s="42" t="str">
        <f t="shared" si="80"/>
        <v>0</v>
      </c>
      <c r="L216" s="51">
        <f t="shared" si="70"/>
        <v>81.684180776470569</v>
      </c>
      <c r="M216" s="55" t="str">
        <f t="shared" si="81"/>
        <v>0</v>
      </c>
      <c r="N216" s="129">
        <f t="shared" si="71"/>
        <v>0.62567479999999998</v>
      </c>
      <c r="O216" s="59">
        <v>260</v>
      </c>
      <c r="Q216" s="53" t="str">
        <f t="shared" si="82"/>
        <v>1</v>
      </c>
      <c r="R216" s="53">
        <f t="shared" si="72"/>
        <v>1</v>
      </c>
      <c r="S216" s="53" t="str">
        <f t="shared" si="83"/>
        <v>0</v>
      </c>
      <c r="T216" s="53">
        <f t="shared" si="73"/>
        <v>0</v>
      </c>
      <c r="U216" s="53" t="str">
        <f t="shared" si="84"/>
        <v>0</v>
      </c>
      <c r="V216" s="53">
        <f t="shared" si="74"/>
        <v>0</v>
      </c>
      <c r="W216" s="53" t="str">
        <f t="shared" si="85"/>
        <v>0</v>
      </c>
      <c r="X216" s="53">
        <f t="shared" si="75"/>
        <v>0</v>
      </c>
      <c r="Y216" s="53" t="str">
        <f t="shared" si="86"/>
        <v>0</v>
      </c>
      <c r="Z216" s="53">
        <f t="shared" si="76"/>
        <v>0</v>
      </c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85">
        <f>Parâmetros!A206</f>
        <v>44113.500011574077</v>
      </c>
      <c r="B217" s="59">
        <f>Parâmetros!G206*0.04*46.0055</f>
        <v>3.3123960000000001</v>
      </c>
      <c r="C217" s="80">
        <f t="shared" si="87"/>
        <v>3.3123960000000001</v>
      </c>
      <c r="D217" s="84">
        <f t="shared" si="66"/>
        <v>0.66247920000000005</v>
      </c>
      <c r="E217" s="42" t="str">
        <f t="shared" si="77"/>
        <v>1</v>
      </c>
      <c r="F217" s="51">
        <f t="shared" si="67"/>
        <v>-150.77041389999999</v>
      </c>
      <c r="G217" s="42" t="str">
        <f t="shared" si="78"/>
        <v>0</v>
      </c>
      <c r="H217" s="51">
        <f t="shared" si="68"/>
        <v>-34.385206949999997</v>
      </c>
      <c r="I217" s="42" t="str">
        <f t="shared" si="79"/>
        <v>0</v>
      </c>
      <c r="J217" s="51">
        <f t="shared" si="69"/>
        <v>90.113184301234568</v>
      </c>
      <c r="K217" s="42" t="str">
        <f t="shared" si="80"/>
        <v>0</v>
      </c>
      <c r="L217" s="51">
        <f t="shared" si="70"/>
        <v>81.703665458823536</v>
      </c>
      <c r="M217" s="55" t="str">
        <f t="shared" si="81"/>
        <v>0</v>
      </c>
      <c r="N217" s="129">
        <f t="shared" si="71"/>
        <v>0.66247920000000005</v>
      </c>
      <c r="O217" s="59">
        <v>260</v>
      </c>
      <c r="Q217" s="53" t="str">
        <f t="shared" si="82"/>
        <v>1</v>
      </c>
      <c r="R217" s="53">
        <f t="shared" si="72"/>
        <v>1</v>
      </c>
      <c r="S217" s="53" t="str">
        <f t="shared" si="83"/>
        <v>0</v>
      </c>
      <c r="T217" s="53">
        <f t="shared" si="73"/>
        <v>0</v>
      </c>
      <c r="U217" s="53" t="str">
        <f t="shared" si="84"/>
        <v>0</v>
      </c>
      <c r="V217" s="53">
        <f t="shared" si="74"/>
        <v>0</v>
      </c>
      <c r="W217" s="53" t="str">
        <f t="shared" si="85"/>
        <v>0</v>
      </c>
      <c r="X217" s="53">
        <f t="shared" si="75"/>
        <v>0</v>
      </c>
      <c r="Y217" s="53" t="str">
        <f t="shared" si="86"/>
        <v>0</v>
      </c>
      <c r="Z217" s="53">
        <f t="shared" si="76"/>
        <v>0</v>
      </c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85">
        <f>Parâmetros!A207</f>
        <v>44113.541678240741</v>
      </c>
      <c r="B218" s="59">
        <f>Parâmetros!G207*0.04*46.0055</f>
        <v>3.0547651999999998</v>
      </c>
      <c r="C218" s="80">
        <f t="shared" si="87"/>
        <v>3.0547651999999998</v>
      </c>
      <c r="D218" s="84">
        <f t="shared" si="66"/>
        <v>0.61095303999999995</v>
      </c>
      <c r="E218" s="42" t="str">
        <f t="shared" si="77"/>
        <v>1</v>
      </c>
      <c r="F218" s="51">
        <f t="shared" si="67"/>
        <v>-151.02160393</v>
      </c>
      <c r="G218" s="42" t="str">
        <f t="shared" si="78"/>
        <v>0</v>
      </c>
      <c r="H218" s="51">
        <f t="shared" si="68"/>
        <v>-34.510801964999999</v>
      </c>
      <c r="I218" s="42" t="str">
        <f t="shared" si="79"/>
        <v>0</v>
      </c>
      <c r="J218" s="51">
        <f t="shared" si="69"/>
        <v>90.088057346666673</v>
      </c>
      <c r="K218" s="42" t="str">
        <f t="shared" si="80"/>
        <v>0</v>
      </c>
      <c r="L218" s="51">
        <f t="shared" si="70"/>
        <v>81.676386903529405</v>
      </c>
      <c r="M218" s="55" t="str">
        <f t="shared" si="81"/>
        <v>0</v>
      </c>
      <c r="N218" s="129">
        <f t="shared" si="71"/>
        <v>0.61095303999999995</v>
      </c>
      <c r="O218" s="59">
        <v>260</v>
      </c>
      <c r="Q218" s="53" t="str">
        <f t="shared" si="82"/>
        <v>1</v>
      </c>
      <c r="R218" s="53">
        <f t="shared" si="72"/>
        <v>1</v>
      </c>
      <c r="S218" s="53" t="str">
        <f t="shared" si="83"/>
        <v>0</v>
      </c>
      <c r="T218" s="53">
        <f t="shared" si="73"/>
        <v>0</v>
      </c>
      <c r="U218" s="53" t="str">
        <f t="shared" si="84"/>
        <v>0</v>
      </c>
      <c r="V218" s="53">
        <f t="shared" si="74"/>
        <v>0</v>
      </c>
      <c r="W218" s="53" t="str">
        <f t="shared" si="85"/>
        <v>0</v>
      </c>
      <c r="X218" s="53">
        <f t="shared" si="75"/>
        <v>0</v>
      </c>
      <c r="Y218" s="53" t="str">
        <f t="shared" si="86"/>
        <v>0</v>
      </c>
      <c r="Z218" s="53">
        <f t="shared" si="76"/>
        <v>0</v>
      </c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85">
        <f>Parâmetros!A208</f>
        <v>44113.583344907405</v>
      </c>
      <c r="B219" s="59">
        <f>Parâmetros!G208*0.04*46.0055</f>
        <v>2.7971344</v>
      </c>
      <c r="C219" s="80">
        <f t="shared" si="87"/>
        <v>2.7971344</v>
      </c>
      <c r="D219" s="84">
        <f t="shared" si="66"/>
        <v>0.55942687999999996</v>
      </c>
      <c r="E219" s="42" t="str">
        <f t="shared" si="77"/>
        <v>1</v>
      </c>
      <c r="F219" s="51">
        <f t="shared" si="67"/>
        <v>-151.27279395999997</v>
      </c>
      <c r="G219" s="42" t="str">
        <f t="shared" si="78"/>
        <v>0</v>
      </c>
      <c r="H219" s="51">
        <f t="shared" si="68"/>
        <v>-34.636396979999986</v>
      </c>
      <c r="I219" s="42" t="str">
        <f t="shared" si="79"/>
        <v>0</v>
      </c>
      <c r="J219" s="51">
        <f t="shared" si="69"/>
        <v>90.062930392098764</v>
      </c>
      <c r="K219" s="42" t="str">
        <f t="shared" si="80"/>
        <v>0</v>
      </c>
      <c r="L219" s="51">
        <f t="shared" si="70"/>
        <v>81.649108348235302</v>
      </c>
      <c r="M219" s="55" t="str">
        <f t="shared" si="81"/>
        <v>0</v>
      </c>
      <c r="N219" s="129">
        <f t="shared" si="71"/>
        <v>0.55942687999999996</v>
      </c>
      <c r="O219" s="59">
        <v>260</v>
      </c>
      <c r="Q219" s="53" t="str">
        <f t="shared" si="82"/>
        <v>1</v>
      </c>
      <c r="R219" s="53">
        <f t="shared" si="72"/>
        <v>1</v>
      </c>
      <c r="S219" s="53" t="str">
        <f t="shared" si="83"/>
        <v>0</v>
      </c>
      <c r="T219" s="53">
        <f t="shared" si="73"/>
        <v>0</v>
      </c>
      <c r="U219" s="53" t="str">
        <f t="shared" si="84"/>
        <v>0</v>
      </c>
      <c r="V219" s="53">
        <f t="shared" si="74"/>
        <v>0</v>
      </c>
      <c r="W219" s="53" t="str">
        <f t="shared" si="85"/>
        <v>0</v>
      </c>
      <c r="X219" s="53">
        <f t="shared" si="75"/>
        <v>0</v>
      </c>
      <c r="Y219" s="53" t="str">
        <f t="shared" si="86"/>
        <v>0</v>
      </c>
      <c r="Z219" s="53">
        <f t="shared" si="76"/>
        <v>0</v>
      </c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85">
        <f>Parâmetros!A209</f>
        <v>44113.625011574077</v>
      </c>
      <c r="B220" s="59">
        <f>Parâmetros!G209*0.04*46.0055</f>
        <v>3.4044070000000004</v>
      </c>
      <c r="C220" s="80">
        <f t="shared" si="87"/>
        <v>3.4044070000000004</v>
      </c>
      <c r="D220" s="84">
        <f t="shared" si="66"/>
        <v>0.68088140000000008</v>
      </c>
      <c r="E220" s="42" t="str">
        <f t="shared" si="77"/>
        <v>1</v>
      </c>
      <c r="F220" s="51">
        <f t="shared" si="67"/>
        <v>-150.68070317500002</v>
      </c>
      <c r="G220" s="42" t="str">
        <f t="shared" si="78"/>
        <v>0</v>
      </c>
      <c r="H220" s="51">
        <f t="shared" si="68"/>
        <v>-34.34035158750001</v>
      </c>
      <c r="I220" s="42" t="str">
        <f t="shared" si="79"/>
        <v>0</v>
      </c>
      <c r="J220" s="51">
        <f t="shared" si="69"/>
        <v>90.122158213580249</v>
      </c>
      <c r="K220" s="42" t="str">
        <f t="shared" si="80"/>
        <v>0</v>
      </c>
      <c r="L220" s="51">
        <f t="shared" si="70"/>
        <v>81.713407799999985</v>
      </c>
      <c r="M220" s="55" t="str">
        <f t="shared" si="81"/>
        <v>0</v>
      </c>
      <c r="N220" s="129">
        <f t="shared" si="71"/>
        <v>0.68088140000000008</v>
      </c>
      <c r="O220" s="59">
        <v>260</v>
      </c>
      <c r="Q220" s="53" t="str">
        <f t="shared" si="82"/>
        <v>1</v>
      </c>
      <c r="R220" s="53">
        <f t="shared" si="72"/>
        <v>1</v>
      </c>
      <c r="S220" s="53" t="str">
        <f t="shared" si="83"/>
        <v>0</v>
      </c>
      <c r="T220" s="53">
        <f t="shared" si="73"/>
        <v>0</v>
      </c>
      <c r="U220" s="53" t="str">
        <f t="shared" si="84"/>
        <v>0</v>
      </c>
      <c r="V220" s="53">
        <f t="shared" si="74"/>
        <v>0</v>
      </c>
      <c r="W220" s="53" t="str">
        <f t="shared" si="85"/>
        <v>0</v>
      </c>
      <c r="X220" s="53">
        <f t="shared" si="75"/>
        <v>0</v>
      </c>
      <c r="Y220" s="53" t="str">
        <f t="shared" si="86"/>
        <v>0</v>
      </c>
      <c r="Z220" s="53">
        <f t="shared" si="76"/>
        <v>0</v>
      </c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85">
        <f>Parâmetros!A210</f>
        <v>44113.666678240741</v>
      </c>
      <c r="B221" s="59">
        <f>Parâmetros!G210*0.04*46.0055</f>
        <v>3.6988421999999996</v>
      </c>
      <c r="C221" s="80">
        <f t="shared" si="87"/>
        <v>3.6988421999999996</v>
      </c>
      <c r="D221" s="84">
        <f t="shared" si="66"/>
        <v>0.73976843999999986</v>
      </c>
      <c r="E221" s="42" t="str">
        <f t="shared" si="77"/>
        <v>1</v>
      </c>
      <c r="F221" s="51">
        <f t="shared" si="67"/>
        <v>-150.393628855</v>
      </c>
      <c r="G221" s="42" t="str">
        <f t="shared" si="78"/>
        <v>0</v>
      </c>
      <c r="H221" s="51">
        <f t="shared" si="68"/>
        <v>-34.196814427500001</v>
      </c>
      <c r="I221" s="42" t="str">
        <f t="shared" si="79"/>
        <v>0</v>
      </c>
      <c r="J221" s="51">
        <f t="shared" si="69"/>
        <v>90.150874733086425</v>
      </c>
      <c r="K221" s="42" t="str">
        <f t="shared" si="80"/>
        <v>0</v>
      </c>
      <c r="L221" s="51">
        <f t="shared" si="70"/>
        <v>81.744583291764698</v>
      </c>
      <c r="M221" s="55" t="str">
        <f t="shared" si="81"/>
        <v>0</v>
      </c>
      <c r="N221" s="129">
        <f t="shared" si="71"/>
        <v>0.73976843999999986</v>
      </c>
      <c r="O221" s="59">
        <v>260</v>
      </c>
      <c r="Q221" s="53" t="str">
        <f t="shared" si="82"/>
        <v>1</v>
      </c>
      <c r="R221" s="53">
        <f t="shared" si="72"/>
        <v>1</v>
      </c>
      <c r="S221" s="53" t="str">
        <f t="shared" si="83"/>
        <v>0</v>
      </c>
      <c r="T221" s="53">
        <f t="shared" si="73"/>
        <v>0</v>
      </c>
      <c r="U221" s="53" t="str">
        <f t="shared" si="84"/>
        <v>0</v>
      </c>
      <c r="V221" s="53">
        <f t="shared" si="74"/>
        <v>0</v>
      </c>
      <c r="W221" s="53" t="str">
        <f t="shared" si="85"/>
        <v>0</v>
      </c>
      <c r="X221" s="53">
        <f t="shared" si="75"/>
        <v>0</v>
      </c>
      <c r="Y221" s="53" t="str">
        <f t="shared" si="86"/>
        <v>0</v>
      </c>
      <c r="Z221" s="53">
        <f t="shared" si="76"/>
        <v>0</v>
      </c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85">
        <f>Parâmetros!A211</f>
        <v>44113.708344907405</v>
      </c>
      <c r="B222" s="59">
        <f>Parâmetros!G211*0.04*46.0055</f>
        <v>5.3550401999999995</v>
      </c>
      <c r="C222" s="80">
        <f t="shared" si="87"/>
        <v>5.3550401999999995</v>
      </c>
      <c r="D222" s="84">
        <f t="shared" si="66"/>
        <v>1.0710080399999999</v>
      </c>
      <c r="E222" s="42" t="str">
        <f t="shared" si="77"/>
        <v>1</v>
      </c>
      <c r="F222" s="51">
        <f t="shared" si="67"/>
        <v>-148.77883580500003</v>
      </c>
      <c r="G222" s="42" t="str">
        <f t="shared" si="78"/>
        <v>0</v>
      </c>
      <c r="H222" s="51">
        <f t="shared" si="68"/>
        <v>-33.389417902500014</v>
      </c>
      <c r="I222" s="42" t="str">
        <f t="shared" si="79"/>
        <v>0</v>
      </c>
      <c r="J222" s="51">
        <f t="shared" si="69"/>
        <v>90.312405155308653</v>
      </c>
      <c r="K222" s="42" t="str">
        <f t="shared" si="80"/>
        <v>0</v>
      </c>
      <c r="L222" s="51">
        <f t="shared" si="70"/>
        <v>81.919945432941176</v>
      </c>
      <c r="M222" s="55" t="str">
        <f t="shared" si="81"/>
        <v>0</v>
      </c>
      <c r="N222" s="129">
        <f t="shared" si="71"/>
        <v>1.0710080399999999</v>
      </c>
      <c r="O222" s="59">
        <v>260</v>
      </c>
      <c r="Q222" s="53" t="str">
        <f t="shared" si="82"/>
        <v>1</v>
      </c>
      <c r="R222" s="53">
        <f t="shared" si="72"/>
        <v>1</v>
      </c>
      <c r="S222" s="53" t="str">
        <f t="shared" si="83"/>
        <v>0</v>
      </c>
      <c r="T222" s="53">
        <f t="shared" si="73"/>
        <v>0</v>
      </c>
      <c r="U222" s="53" t="str">
        <f t="shared" si="84"/>
        <v>0</v>
      </c>
      <c r="V222" s="53">
        <f t="shared" si="74"/>
        <v>0</v>
      </c>
      <c r="W222" s="53" t="str">
        <f t="shared" si="85"/>
        <v>0</v>
      </c>
      <c r="X222" s="53">
        <f t="shared" si="75"/>
        <v>0</v>
      </c>
      <c r="Y222" s="53" t="str">
        <f t="shared" si="86"/>
        <v>0</v>
      </c>
      <c r="Z222" s="53">
        <f t="shared" si="76"/>
        <v>0</v>
      </c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85">
        <f>Parâmetros!A212</f>
        <v>44113.750011574077</v>
      </c>
      <c r="B223" s="59">
        <f>Parâmetros!G212*0.04*46.0055</f>
        <v>5.3366379999999998</v>
      </c>
      <c r="C223" s="80">
        <f t="shared" si="87"/>
        <v>5.3366379999999998</v>
      </c>
      <c r="D223" s="84">
        <f t="shared" si="66"/>
        <v>1.0673276</v>
      </c>
      <c r="E223" s="42" t="str">
        <f t="shared" si="77"/>
        <v>1</v>
      </c>
      <c r="F223" s="51">
        <f t="shared" si="67"/>
        <v>-148.79677795000001</v>
      </c>
      <c r="G223" s="42" t="str">
        <f t="shared" si="78"/>
        <v>0</v>
      </c>
      <c r="H223" s="51">
        <f t="shared" si="68"/>
        <v>-33.398388975000003</v>
      </c>
      <c r="I223" s="42" t="str">
        <f t="shared" si="79"/>
        <v>0</v>
      </c>
      <c r="J223" s="51">
        <f t="shared" si="69"/>
        <v>90.310610372839506</v>
      </c>
      <c r="K223" s="42" t="str">
        <f t="shared" si="80"/>
        <v>0</v>
      </c>
      <c r="L223" s="51">
        <f t="shared" si="70"/>
        <v>81.917996964705893</v>
      </c>
      <c r="M223" s="55" t="str">
        <f t="shared" si="81"/>
        <v>0</v>
      </c>
      <c r="N223" s="129">
        <f t="shared" si="71"/>
        <v>1.0673276</v>
      </c>
      <c r="O223" s="59">
        <v>260</v>
      </c>
      <c r="Q223" s="53" t="str">
        <f t="shared" si="82"/>
        <v>1</v>
      </c>
      <c r="R223" s="53">
        <f t="shared" si="72"/>
        <v>1</v>
      </c>
      <c r="S223" s="53" t="str">
        <f t="shared" si="83"/>
        <v>0</v>
      </c>
      <c r="T223" s="53">
        <f t="shared" si="73"/>
        <v>0</v>
      </c>
      <c r="U223" s="53" t="str">
        <f t="shared" si="84"/>
        <v>0</v>
      </c>
      <c r="V223" s="53">
        <f t="shared" si="74"/>
        <v>0</v>
      </c>
      <c r="W223" s="53" t="str">
        <f t="shared" si="85"/>
        <v>0</v>
      </c>
      <c r="X223" s="53">
        <f t="shared" si="75"/>
        <v>0</v>
      </c>
      <c r="Y223" s="53" t="str">
        <f t="shared" si="86"/>
        <v>0</v>
      </c>
      <c r="Z223" s="53">
        <f t="shared" si="76"/>
        <v>0</v>
      </c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85">
        <f>Parâmetros!A213</f>
        <v>44113.791678240741</v>
      </c>
      <c r="B224" s="59">
        <f>Parâmetros!G213*0.04*46.0055</f>
        <v>8.9434692000000009</v>
      </c>
      <c r="C224" s="80">
        <f t="shared" si="87"/>
        <v>8.9434692000000009</v>
      </c>
      <c r="D224" s="84">
        <f t="shared" si="66"/>
        <v>1.7886938400000001</v>
      </c>
      <c r="E224" s="42" t="str">
        <f t="shared" si="77"/>
        <v>1</v>
      </c>
      <c r="F224" s="51">
        <f t="shared" si="67"/>
        <v>-145.28011752999998</v>
      </c>
      <c r="G224" s="42" t="str">
        <f t="shared" si="78"/>
        <v>0</v>
      </c>
      <c r="H224" s="51">
        <f t="shared" si="68"/>
        <v>-31.640058764999992</v>
      </c>
      <c r="I224" s="42" t="str">
        <f t="shared" si="79"/>
        <v>0</v>
      </c>
      <c r="J224" s="51">
        <f t="shared" si="69"/>
        <v>90.662387736790123</v>
      </c>
      <c r="K224" s="42" t="str">
        <f t="shared" si="80"/>
        <v>0</v>
      </c>
      <c r="L224" s="51">
        <f t="shared" si="70"/>
        <v>82.29989673882352</v>
      </c>
      <c r="M224" s="55" t="str">
        <f t="shared" si="81"/>
        <v>0</v>
      </c>
      <c r="N224" s="129">
        <f t="shared" si="71"/>
        <v>1.7886938400000001</v>
      </c>
      <c r="O224" s="59">
        <v>260</v>
      </c>
      <c r="Q224" s="53" t="str">
        <f t="shared" si="82"/>
        <v>1</v>
      </c>
      <c r="R224" s="53">
        <f t="shared" si="72"/>
        <v>1</v>
      </c>
      <c r="S224" s="53" t="str">
        <f t="shared" si="83"/>
        <v>0</v>
      </c>
      <c r="T224" s="53">
        <f t="shared" si="73"/>
        <v>0</v>
      </c>
      <c r="U224" s="53" t="str">
        <f t="shared" si="84"/>
        <v>0</v>
      </c>
      <c r="V224" s="53">
        <f t="shared" si="74"/>
        <v>0</v>
      </c>
      <c r="W224" s="53" t="str">
        <f t="shared" si="85"/>
        <v>0</v>
      </c>
      <c r="X224" s="53">
        <f t="shared" si="75"/>
        <v>0</v>
      </c>
      <c r="Y224" s="53" t="str">
        <f t="shared" si="86"/>
        <v>0</v>
      </c>
      <c r="Z224" s="53">
        <f t="shared" si="76"/>
        <v>0</v>
      </c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85">
        <f>Parâmetros!A214</f>
        <v>44113.833344907405</v>
      </c>
      <c r="B225" s="59">
        <f>Parâmetros!G214*0.04*46.0055</f>
        <v>12.366278399999999</v>
      </c>
      <c r="C225" s="80">
        <f t="shared" si="87"/>
        <v>12.366278399999999</v>
      </c>
      <c r="D225" s="84">
        <f t="shared" si="66"/>
        <v>2.4732556799999998</v>
      </c>
      <c r="E225" s="42" t="str">
        <f t="shared" si="77"/>
        <v>1</v>
      </c>
      <c r="F225" s="51">
        <f t="shared" si="67"/>
        <v>-141.94287856</v>
      </c>
      <c r="G225" s="42" t="str">
        <f t="shared" si="78"/>
        <v>0</v>
      </c>
      <c r="H225" s="51">
        <f t="shared" si="68"/>
        <v>-29.971439279999998</v>
      </c>
      <c r="I225" s="42" t="str">
        <f t="shared" si="79"/>
        <v>0</v>
      </c>
      <c r="J225" s="51">
        <f t="shared" si="69"/>
        <v>90.996217276049379</v>
      </c>
      <c r="K225" s="42" t="str">
        <f t="shared" si="80"/>
        <v>0</v>
      </c>
      <c r="L225" s="51">
        <f t="shared" si="70"/>
        <v>82.662311830588251</v>
      </c>
      <c r="M225" s="55" t="str">
        <f t="shared" si="81"/>
        <v>0</v>
      </c>
      <c r="N225" s="129">
        <f t="shared" si="71"/>
        <v>2.4732556799999998</v>
      </c>
      <c r="O225" s="59">
        <v>260</v>
      </c>
      <c r="Q225" s="53" t="str">
        <f t="shared" si="82"/>
        <v>1</v>
      </c>
      <c r="R225" s="53">
        <f t="shared" si="72"/>
        <v>1</v>
      </c>
      <c r="S225" s="53" t="str">
        <f t="shared" si="83"/>
        <v>0</v>
      </c>
      <c r="T225" s="53">
        <f t="shared" si="73"/>
        <v>0</v>
      </c>
      <c r="U225" s="53" t="str">
        <f t="shared" si="84"/>
        <v>0</v>
      </c>
      <c r="V225" s="53">
        <f t="shared" si="74"/>
        <v>0</v>
      </c>
      <c r="W225" s="53" t="str">
        <f t="shared" si="85"/>
        <v>0</v>
      </c>
      <c r="X225" s="53">
        <f t="shared" si="75"/>
        <v>0</v>
      </c>
      <c r="Y225" s="53" t="str">
        <f t="shared" si="86"/>
        <v>0</v>
      </c>
      <c r="Z225" s="53">
        <f t="shared" si="76"/>
        <v>0</v>
      </c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85">
        <f>Parâmetros!A215</f>
        <v>44113.875011574077</v>
      </c>
      <c r="B226" s="59">
        <f>Parâmetros!G215*0.04*46.0055</f>
        <v>14.8873798</v>
      </c>
      <c r="C226" s="80">
        <f t="shared" si="87"/>
        <v>14.8873798</v>
      </c>
      <c r="D226" s="84">
        <f t="shared" si="66"/>
        <v>2.97747596</v>
      </c>
      <c r="E226" s="42" t="str">
        <f t="shared" si="77"/>
        <v>1</v>
      </c>
      <c r="F226" s="51">
        <f t="shared" si="67"/>
        <v>-139.48480469500001</v>
      </c>
      <c r="G226" s="42" t="str">
        <f t="shared" si="78"/>
        <v>0</v>
      </c>
      <c r="H226" s="51">
        <f t="shared" si="68"/>
        <v>-28.742402347500004</v>
      </c>
      <c r="I226" s="42" t="str">
        <f t="shared" si="79"/>
        <v>0</v>
      </c>
      <c r="J226" s="51">
        <f t="shared" si="69"/>
        <v>91.242102474320987</v>
      </c>
      <c r="K226" s="42" t="str">
        <f t="shared" si="80"/>
        <v>0</v>
      </c>
      <c r="L226" s="51">
        <f t="shared" si="70"/>
        <v>82.92925197882353</v>
      </c>
      <c r="M226" s="55" t="str">
        <f t="shared" si="81"/>
        <v>0</v>
      </c>
      <c r="N226" s="129">
        <f t="shared" si="71"/>
        <v>2.97747596</v>
      </c>
      <c r="O226" s="59">
        <v>260</v>
      </c>
      <c r="Q226" s="53" t="str">
        <f t="shared" si="82"/>
        <v>1</v>
      </c>
      <c r="R226" s="53">
        <f t="shared" si="72"/>
        <v>1</v>
      </c>
      <c r="S226" s="53" t="str">
        <f t="shared" si="83"/>
        <v>0</v>
      </c>
      <c r="T226" s="53">
        <f t="shared" si="73"/>
        <v>0</v>
      </c>
      <c r="U226" s="53" t="str">
        <f t="shared" si="84"/>
        <v>0</v>
      </c>
      <c r="V226" s="53">
        <f t="shared" si="74"/>
        <v>0</v>
      </c>
      <c r="W226" s="53" t="str">
        <f t="shared" si="85"/>
        <v>0</v>
      </c>
      <c r="X226" s="53">
        <f t="shared" si="75"/>
        <v>0</v>
      </c>
      <c r="Y226" s="53" t="str">
        <f t="shared" si="86"/>
        <v>0</v>
      </c>
      <c r="Z226" s="53">
        <f t="shared" si="76"/>
        <v>0</v>
      </c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85">
        <f>Parâmetros!A216</f>
        <v>44113.916678240741</v>
      </c>
      <c r="B227" s="59">
        <f>Parâmetros!G216*0.04*46.0055</f>
        <v>14.3905204</v>
      </c>
      <c r="C227" s="80">
        <f t="shared" si="87"/>
        <v>14.3905204</v>
      </c>
      <c r="D227" s="84">
        <f t="shared" si="66"/>
        <v>2.87810408</v>
      </c>
      <c r="E227" s="42" t="str">
        <f t="shared" si="77"/>
        <v>1</v>
      </c>
      <c r="F227" s="51">
        <f t="shared" si="67"/>
        <v>-139.96924261000001</v>
      </c>
      <c r="G227" s="42" t="str">
        <f t="shared" si="78"/>
        <v>0</v>
      </c>
      <c r="H227" s="51">
        <f t="shared" si="68"/>
        <v>-28.984621305000005</v>
      </c>
      <c r="I227" s="42" t="str">
        <f t="shared" si="79"/>
        <v>0</v>
      </c>
      <c r="J227" s="51">
        <f t="shared" si="69"/>
        <v>91.19364334765433</v>
      </c>
      <c r="K227" s="42" t="str">
        <f t="shared" si="80"/>
        <v>0</v>
      </c>
      <c r="L227" s="51">
        <f t="shared" si="70"/>
        <v>82.876643336470593</v>
      </c>
      <c r="M227" s="55" t="str">
        <f t="shared" si="81"/>
        <v>0</v>
      </c>
      <c r="N227" s="129">
        <f t="shared" si="71"/>
        <v>2.87810408</v>
      </c>
      <c r="O227" s="59">
        <v>260</v>
      </c>
      <c r="Q227" s="53" t="str">
        <f t="shared" si="82"/>
        <v>1</v>
      </c>
      <c r="R227" s="53">
        <f t="shared" si="72"/>
        <v>1</v>
      </c>
      <c r="S227" s="53" t="str">
        <f t="shared" si="83"/>
        <v>0</v>
      </c>
      <c r="T227" s="53">
        <f t="shared" si="73"/>
        <v>0</v>
      </c>
      <c r="U227" s="53" t="str">
        <f t="shared" si="84"/>
        <v>0</v>
      </c>
      <c r="V227" s="53">
        <f t="shared" si="74"/>
        <v>0</v>
      </c>
      <c r="W227" s="53" t="str">
        <f t="shared" si="85"/>
        <v>0</v>
      </c>
      <c r="X227" s="53">
        <f t="shared" si="75"/>
        <v>0</v>
      </c>
      <c r="Y227" s="53" t="str">
        <f t="shared" si="86"/>
        <v>0</v>
      </c>
      <c r="Z227" s="53">
        <f t="shared" si="76"/>
        <v>0</v>
      </c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85">
        <f>Parâmetros!A217</f>
        <v>44113.958344907405</v>
      </c>
      <c r="B228" s="59">
        <f>Parâmetros!G217*0.04*46.0055</f>
        <v>9.5691439999999997</v>
      </c>
      <c r="C228" s="80">
        <f t="shared" si="87"/>
        <v>9.5691439999999997</v>
      </c>
      <c r="D228" s="84">
        <f t="shared" si="66"/>
        <v>1.9138288000000001</v>
      </c>
      <c r="E228" s="42" t="str">
        <f t="shared" si="77"/>
        <v>1</v>
      </c>
      <c r="F228" s="51">
        <f t="shared" si="67"/>
        <v>-144.67008460000002</v>
      </c>
      <c r="G228" s="42" t="str">
        <f t="shared" si="78"/>
        <v>0</v>
      </c>
      <c r="H228" s="51">
        <f t="shared" si="68"/>
        <v>-31.335042300000012</v>
      </c>
      <c r="I228" s="42" t="str">
        <f t="shared" si="79"/>
        <v>0</v>
      </c>
      <c r="J228" s="51">
        <f t="shared" si="69"/>
        <v>90.723410340740742</v>
      </c>
      <c r="K228" s="42" t="str">
        <f t="shared" si="80"/>
        <v>0</v>
      </c>
      <c r="L228" s="51">
        <f t="shared" si="70"/>
        <v>82.366144658823544</v>
      </c>
      <c r="M228" s="55" t="str">
        <f t="shared" si="81"/>
        <v>0</v>
      </c>
      <c r="N228" s="129">
        <f t="shared" si="71"/>
        <v>1.9138288000000001</v>
      </c>
      <c r="O228" s="59">
        <v>260</v>
      </c>
      <c r="Q228" s="53" t="str">
        <f t="shared" si="82"/>
        <v>1</v>
      </c>
      <c r="R228" s="53">
        <f t="shared" si="72"/>
        <v>1</v>
      </c>
      <c r="S228" s="53" t="str">
        <f t="shared" si="83"/>
        <v>0</v>
      </c>
      <c r="T228" s="53">
        <f t="shared" si="73"/>
        <v>0</v>
      </c>
      <c r="U228" s="53" t="str">
        <f t="shared" si="84"/>
        <v>0</v>
      </c>
      <c r="V228" s="53">
        <f t="shared" si="74"/>
        <v>0</v>
      </c>
      <c r="W228" s="53" t="str">
        <f t="shared" si="85"/>
        <v>0</v>
      </c>
      <c r="X228" s="53">
        <f t="shared" si="75"/>
        <v>0</v>
      </c>
      <c r="Y228" s="53" t="str">
        <f t="shared" si="86"/>
        <v>0</v>
      </c>
      <c r="Z228" s="53">
        <f t="shared" si="76"/>
        <v>0</v>
      </c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85">
        <f>Parâmetros!A218</f>
        <v>44114.000011574077</v>
      </c>
      <c r="B229" s="59">
        <f>Parâmetros!G218*0.04*46.0055</f>
        <v>7.3424778000000002</v>
      </c>
      <c r="C229" s="80">
        <f t="shared" si="87"/>
        <v>7.3424778000000002</v>
      </c>
      <c r="D229" s="84">
        <f t="shared" si="66"/>
        <v>1.46849556</v>
      </c>
      <c r="E229" s="42" t="str">
        <f t="shared" si="77"/>
        <v>1</v>
      </c>
      <c r="F229" s="51">
        <f t="shared" si="67"/>
        <v>-146.841084145</v>
      </c>
      <c r="G229" s="42" t="str">
        <f t="shared" si="78"/>
        <v>0</v>
      </c>
      <c r="H229" s="51">
        <f t="shared" si="68"/>
        <v>-32.420542072499998</v>
      </c>
      <c r="I229" s="42" t="str">
        <f t="shared" si="79"/>
        <v>0</v>
      </c>
      <c r="J229" s="51">
        <f t="shared" si="69"/>
        <v>90.506241661975309</v>
      </c>
      <c r="K229" s="42" t="str">
        <f t="shared" si="80"/>
        <v>0</v>
      </c>
      <c r="L229" s="51">
        <f t="shared" si="70"/>
        <v>82.130380002352965</v>
      </c>
      <c r="M229" s="55" t="str">
        <f t="shared" si="81"/>
        <v>0</v>
      </c>
      <c r="N229" s="129">
        <f t="shared" si="71"/>
        <v>1.46849556</v>
      </c>
      <c r="O229" s="59">
        <v>260</v>
      </c>
      <c r="Q229" s="53" t="str">
        <f t="shared" si="82"/>
        <v>1</v>
      </c>
      <c r="R229" s="53">
        <f t="shared" si="72"/>
        <v>1</v>
      </c>
      <c r="S229" s="53" t="str">
        <f t="shared" si="83"/>
        <v>0</v>
      </c>
      <c r="T229" s="53">
        <f t="shared" si="73"/>
        <v>0</v>
      </c>
      <c r="U229" s="53" t="str">
        <f t="shared" si="84"/>
        <v>0</v>
      </c>
      <c r="V229" s="53">
        <f t="shared" si="74"/>
        <v>0</v>
      </c>
      <c r="W229" s="53" t="str">
        <f t="shared" si="85"/>
        <v>0</v>
      </c>
      <c r="X229" s="53">
        <f t="shared" si="75"/>
        <v>0</v>
      </c>
      <c r="Y229" s="53" t="str">
        <f t="shared" si="86"/>
        <v>0</v>
      </c>
      <c r="Z229" s="53">
        <f t="shared" si="76"/>
        <v>0</v>
      </c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85">
        <f>Parâmetros!A219</f>
        <v>44114.041678240741</v>
      </c>
      <c r="B230" s="59">
        <f>Parâmetros!G219*0.04*46.0055</f>
        <v>6.7720095999999996</v>
      </c>
      <c r="C230" s="80">
        <f t="shared" si="87"/>
        <v>6.7720095999999996</v>
      </c>
      <c r="D230" s="84">
        <f t="shared" si="66"/>
        <v>1.3544019199999999</v>
      </c>
      <c r="E230" s="42" t="str">
        <f t="shared" si="77"/>
        <v>1</v>
      </c>
      <c r="F230" s="51">
        <f t="shared" si="67"/>
        <v>-147.39729063999999</v>
      </c>
      <c r="G230" s="42" t="str">
        <f t="shared" si="78"/>
        <v>0</v>
      </c>
      <c r="H230" s="51">
        <f t="shared" si="68"/>
        <v>-32.698645319999997</v>
      </c>
      <c r="I230" s="42" t="str">
        <f t="shared" si="79"/>
        <v>0</v>
      </c>
      <c r="J230" s="51">
        <f t="shared" si="69"/>
        <v>90.450603405432105</v>
      </c>
      <c r="K230" s="42" t="str">
        <f t="shared" si="80"/>
        <v>0</v>
      </c>
      <c r="L230" s="51">
        <f t="shared" si="70"/>
        <v>82.069977487058836</v>
      </c>
      <c r="M230" s="55" t="str">
        <f t="shared" si="81"/>
        <v>0</v>
      </c>
      <c r="N230" s="129">
        <f t="shared" si="71"/>
        <v>1.3544019199999999</v>
      </c>
      <c r="O230" s="59">
        <v>260</v>
      </c>
      <c r="Q230" s="53" t="str">
        <f t="shared" si="82"/>
        <v>1</v>
      </c>
      <c r="R230" s="53">
        <f t="shared" si="72"/>
        <v>1</v>
      </c>
      <c r="S230" s="53" t="str">
        <f t="shared" si="83"/>
        <v>0</v>
      </c>
      <c r="T230" s="53">
        <f t="shared" si="73"/>
        <v>0</v>
      </c>
      <c r="U230" s="53" t="str">
        <f t="shared" si="84"/>
        <v>0</v>
      </c>
      <c r="V230" s="53">
        <f t="shared" si="74"/>
        <v>0</v>
      </c>
      <c r="W230" s="53" t="str">
        <f t="shared" si="85"/>
        <v>0</v>
      </c>
      <c r="X230" s="53">
        <f t="shared" si="75"/>
        <v>0</v>
      </c>
      <c r="Y230" s="53" t="str">
        <f t="shared" si="86"/>
        <v>0</v>
      </c>
      <c r="Z230" s="53">
        <f t="shared" si="76"/>
        <v>0</v>
      </c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85">
        <f>Parâmetros!A220</f>
        <v>44114.083344907405</v>
      </c>
      <c r="B231" s="59">
        <f>Parâmetros!G220*0.04*46.0055</f>
        <v>4.9685940000000004</v>
      </c>
      <c r="C231" s="80">
        <f t="shared" si="87"/>
        <v>4.9685940000000004</v>
      </c>
      <c r="D231" s="84">
        <f t="shared" si="66"/>
        <v>0.99371880000000012</v>
      </c>
      <c r="E231" s="42" t="str">
        <f t="shared" si="77"/>
        <v>1</v>
      </c>
      <c r="F231" s="51">
        <f t="shared" si="67"/>
        <v>-149.15562085000002</v>
      </c>
      <c r="G231" s="42" t="str">
        <f t="shared" si="78"/>
        <v>0</v>
      </c>
      <c r="H231" s="51">
        <f t="shared" si="68"/>
        <v>-33.57781042500001</v>
      </c>
      <c r="I231" s="42" t="str">
        <f t="shared" si="79"/>
        <v>0</v>
      </c>
      <c r="J231" s="51">
        <f t="shared" si="69"/>
        <v>90.274714723456796</v>
      </c>
      <c r="K231" s="42" t="str">
        <f t="shared" si="80"/>
        <v>0</v>
      </c>
      <c r="L231" s="51">
        <f t="shared" si="70"/>
        <v>81.879027600000001</v>
      </c>
      <c r="M231" s="55" t="str">
        <f t="shared" si="81"/>
        <v>0</v>
      </c>
      <c r="N231" s="129">
        <f t="shared" si="71"/>
        <v>0.99371880000000012</v>
      </c>
      <c r="O231" s="59">
        <v>260</v>
      </c>
      <c r="Q231" s="53" t="str">
        <f t="shared" si="82"/>
        <v>1</v>
      </c>
      <c r="R231" s="53">
        <f t="shared" si="72"/>
        <v>1</v>
      </c>
      <c r="S231" s="53" t="str">
        <f t="shared" si="83"/>
        <v>0</v>
      </c>
      <c r="T231" s="53">
        <f t="shared" si="73"/>
        <v>0</v>
      </c>
      <c r="U231" s="53" t="str">
        <f t="shared" si="84"/>
        <v>0</v>
      </c>
      <c r="V231" s="53">
        <f t="shared" si="74"/>
        <v>0</v>
      </c>
      <c r="W231" s="53" t="str">
        <f t="shared" si="85"/>
        <v>0</v>
      </c>
      <c r="X231" s="53">
        <f t="shared" si="75"/>
        <v>0</v>
      </c>
      <c r="Y231" s="53" t="str">
        <f t="shared" si="86"/>
        <v>0</v>
      </c>
      <c r="Z231" s="53">
        <f t="shared" si="76"/>
        <v>0</v>
      </c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85">
        <f>Parâmetros!A221</f>
        <v>44114.125011574077</v>
      </c>
      <c r="B232" s="59">
        <f>Parâmetros!G221*0.04*46.0055</f>
        <v>4.3981257999999999</v>
      </c>
      <c r="C232" s="80">
        <f t="shared" si="87"/>
        <v>4.3981257999999999</v>
      </c>
      <c r="D232" s="84">
        <f t="shared" si="66"/>
        <v>0.87962515999999991</v>
      </c>
      <c r="E232" s="42" t="str">
        <f t="shared" si="77"/>
        <v>1</v>
      </c>
      <c r="F232" s="51">
        <f t="shared" si="67"/>
        <v>-149.71182734499999</v>
      </c>
      <c r="G232" s="42" t="str">
        <f t="shared" si="78"/>
        <v>0</v>
      </c>
      <c r="H232" s="51">
        <f t="shared" si="68"/>
        <v>-33.855913672499995</v>
      </c>
      <c r="I232" s="42" t="str">
        <f t="shared" si="79"/>
        <v>0</v>
      </c>
      <c r="J232" s="51">
        <f t="shared" si="69"/>
        <v>90.219076466913577</v>
      </c>
      <c r="K232" s="42" t="str">
        <f t="shared" si="80"/>
        <v>0</v>
      </c>
      <c r="L232" s="51">
        <f t="shared" si="70"/>
        <v>81.818625084705886</v>
      </c>
      <c r="M232" s="55" t="str">
        <f t="shared" si="81"/>
        <v>0</v>
      </c>
      <c r="N232" s="129">
        <f t="shared" si="71"/>
        <v>0.87962515999999991</v>
      </c>
      <c r="O232" s="59">
        <v>260</v>
      </c>
      <c r="Q232" s="53" t="str">
        <f t="shared" si="82"/>
        <v>1</v>
      </c>
      <c r="R232" s="53">
        <f t="shared" si="72"/>
        <v>1</v>
      </c>
      <c r="S232" s="53" t="str">
        <f t="shared" si="83"/>
        <v>0</v>
      </c>
      <c r="T232" s="53">
        <f t="shared" si="73"/>
        <v>0</v>
      </c>
      <c r="U232" s="53" t="str">
        <f t="shared" si="84"/>
        <v>0</v>
      </c>
      <c r="V232" s="53">
        <f t="shared" si="74"/>
        <v>0</v>
      </c>
      <c r="W232" s="53" t="str">
        <f t="shared" si="85"/>
        <v>0</v>
      </c>
      <c r="X232" s="53">
        <f t="shared" si="75"/>
        <v>0</v>
      </c>
      <c r="Y232" s="53" t="str">
        <f t="shared" si="86"/>
        <v>0</v>
      </c>
      <c r="Z232" s="53">
        <f t="shared" si="76"/>
        <v>0</v>
      </c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85">
        <f>Parâmetros!A222</f>
        <v>44114.166678240741</v>
      </c>
      <c r="B233" s="59">
        <f>Parâmetros!G222*0.04*46.0055</f>
        <v>8.5570230000000009</v>
      </c>
      <c r="C233" s="80">
        <f t="shared" si="87"/>
        <v>8.5570230000000009</v>
      </c>
      <c r="D233" s="84">
        <f t="shared" si="66"/>
        <v>1.7114046000000003</v>
      </c>
      <c r="E233" s="42" t="str">
        <f t="shared" si="77"/>
        <v>1</v>
      </c>
      <c r="F233" s="51">
        <f t="shared" si="67"/>
        <v>-145.656902575</v>
      </c>
      <c r="G233" s="42" t="str">
        <f t="shared" si="78"/>
        <v>0</v>
      </c>
      <c r="H233" s="51">
        <f t="shared" si="68"/>
        <v>-31.828451287500002</v>
      </c>
      <c r="I233" s="42" t="str">
        <f t="shared" si="79"/>
        <v>0</v>
      </c>
      <c r="J233" s="51">
        <f t="shared" si="69"/>
        <v>90.62469730493828</v>
      </c>
      <c r="K233" s="42" t="str">
        <f t="shared" si="80"/>
        <v>0</v>
      </c>
      <c r="L233" s="51">
        <f t="shared" si="70"/>
        <v>82.258978905882358</v>
      </c>
      <c r="M233" s="55" t="str">
        <f t="shared" si="81"/>
        <v>0</v>
      </c>
      <c r="N233" s="129">
        <f t="shared" si="71"/>
        <v>1.7114046000000003</v>
      </c>
      <c r="O233" s="59">
        <v>260</v>
      </c>
      <c r="Q233" s="53" t="str">
        <f t="shared" si="82"/>
        <v>1</v>
      </c>
      <c r="R233" s="53">
        <f t="shared" si="72"/>
        <v>1</v>
      </c>
      <c r="S233" s="53" t="str">
        <f t="shared" si="83"/>
        <v>0</v>
      </c>
      <c r="T233" s="53">
        <f t="shared" si="73"/>
        <v>0</v>
      </c>
      <c r="U233" s="53" t="str">
        <f t="shared" si="84"/>
        <v>0</v>
      </c>
      <c r="V233" s="53">
        <f t="shared" si="74"/>
        <v>0</v>
      </c>
      <c r="W233" s="53" t="str">
        <f t="shared" si="85"/>
        <v>0</v>
      </c>
      <c r="X233" s="53">
        <f t="shared" si="75"/>
        <v>0</v>
      </c>
      <c r="Y233" s="53" t="str">
        <f t="shared" si="86"/>
        <v>0</v>
      </c>
      <c r="Z233" s="53">
        <f t="shared" si="76"/>
        <v>0</v>
      </c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85">
        <f>Parâmetros!A223</f>
        <v>44114.208344907405</v>
      </c>
      <c r="B234" s="59">
        <f>Parâmetros!G223*0.04*46.0055</f>
        <v>16.157131599999996</v>
      </c>
      <c r="C234" s="80">
        <f t="shared" si="87"/>
        <v>16.157131599999996</v>
      </c>
      <c r="D234" s="84">
        <f t="shared" si="66"/>
        <v>3.2314263199999993</v>
      </c>
      <c r="E234" s="42" t="str">
        <f t="shared" si="77"/>
        <v>1</v>
      </c>
      <c r="F234" s="51">
        <f t="shared" si="67"/>
        <v>-138.24679669000002</v>
      </c>
      <c r="G234" s="42" t="str">
        <f t="shared" si="78"/>
        <v>0</v>
      </c>
      <c r="H234" s="51">
        <f t="shared" si="68"/>
        <v>-28.123398345000012</v>
      </c>
      <c r="I234" s="42" t="str">
        <f t="shared" si="79"/>
        <v>0</v>
      </c>
      <c r="J234" s="51">
        <f t="shared" si="69"/>
        <v>91.365942464691358</v>
      </c>
      <c r="K234" s="42" t="str">
        <f t="shared" si="80"/>
        <v>0</v>
      </c>
      <c r="L234" s="51">
        <f t="shared" si="70"/>
        <v>83.063696287058818</v>
      </c>
      <c r="M234" s="55" t="str">
        <f t="shared" si="81"/>
        <v>0</v>
      </c>
      <c r="N234" s="129">
        <f t="shared" si="71"/>
        <v>3.2314263199999993</v>
      </c>
      <c r="O234" s="59">
        <v>260</v>
      </c>
      <c r="Q234" s="53" t="str">
        <f t="shared" si="82"/>
        <v>1</v>
      </c>
      <c r="R234" s="53">
        <f t="shared" si="72"/>
        <v>1</v>
      </c>
      <c r="S234" s="53" t="str">
        <f t="shared" si="83"/>
        <v>0</v>
      </c>
      <c r="T234" s="53">
        <f t="shared" si="73"/>
        <v>0</v>
      </c>
      <c r="U234" s="53" t="str">
        <f t="shared" si="84"/>
        <v>0</v>
      </c>
      <c r="V234" s="53">
        <f t="shared" si="74"/>
        <v>0</v>
      </c>
      <c r="W234" s="53" t="str">
        <f t="shared" si="85"/>
        <v>0</v>
      </c>
      <c r="X234" s="53">
        <f t="shared" si="75"/>
        <v>0</v>
      </c>
      <c r="Y234" s="53" t="str">
        <f t="shared" si="86"/>
        <v>0</v>
      </c>
      <c r="Z234" s="53">
        <f t="shared" si="76"/>
        <v>0</v>
      </c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85">
        <f>Parâmetros!A224</f>
        <v>44114.250011574077</v>
      </c>
      <c r="B235" s="59">
        <f>Parâmetros!G224*0.04*46.0055</f>
        <v>18.218178000000002</v>
      </c>
      <c r="C235" s="80">
        <f t="shared" si="87"/>
        <v>18.218178000000002</v>
      </c>
      <c r="D235" s="84">
        <f t="shared" si="66"/>
        <v>3.6436356000000005</v>
      </c>
      <c r="E235" s="42" t="str">
        <f t="shared" si="77"/>
        <v>1</v>
      </c>
      <c r="F235" s="51">
        <f t="shared" si="67"/>
        <v>-136.23727645000002</v>
      </c>
      <c r="G235" s="42" t="str">
        <f t="shared" si="78"/>
        <v>0</v>
      </c>
      <c r="H235" s="51">
        <f t="shared" si="68"/>
        <v>-27.118638225000012</v>
      </c>
      <c r="I235" s="42" t="str">
        <f t="shared" si="79"/>
        <v>0</v>
      </c>
      <c r="J235" s="51">
        <f t="shared" si="69"/>
        <v>91.566958101234576</v>
      </c>
      <c r="K235" s="42" t="str">
        <f t="shared" si="80"/>
        <v>0</v>
      </c>
      <c r="L235" s="51">
        <f t="shared" si="70"/>
        <v>83.281924729411784</v>
      </c>
      <c r="M235" s="55" t="str">
        <f t="shared" si="81"/>
        <v>0</v>
      </c>
      <c r="N235" s="129">
        <f t="shared" si="71"/>
        <v>3.6436356000000005</v>
      </c>
      <c r="O235" s="59">
        <v>260</v>
      </c>
      <c r="Q235" s="53" t="str">
        <f t="shared" si="82"/>
        <v>1</v>
      </c>
      <c r="R235" s="53">
        <f t="shared" si="72"/>
        <v>1</v>
      </c>
      <c r="S235" s="53" t="str">
        <f t="shared" si="83"/>
        <v>0</v>
      </c>
      <c r="T235" s="53">
        <f t="shared" si="73"/>
        <v>0</v>
      </c>
      <c r="U235" s="53" t="str">
        <f t="shared" si="84"/>
        <v>0</v>
      </c>
      <c r="V235" s="53">
        <f t="shared" si="74"/>
        <v>0</v>
      </c>
      <c r="W235" s="53" t="str">
        <f t="shared" si="85"/>
        <v>0</v>
      </c>
      <c r="X235" s="53">
        <f t="shared" si="75"/>
        <v>0</v>
      </c>
      <c r="Y235" s="53" t="str">
        <f t="shared" si="86"/>
        <v>0</v>
      </c>
      <c r="Z235" s="53">
        <f t="shared" si="76"/>
        <v>0</v>
      </c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85">
        <f>Parâmetros!A225</f>
        <v>44114.291678240741</v>
      </c>
      <c r="B236" s="59">
        <f>Parâmetros!G225*0.04*46.0055</f>
        <v>22.211455399999998</v>
      </c>
      <c r="C236" s="80">
        <f t="shared" si="87"/>
        <v>22.211455399999998</v>
      </c>
      <c r="D236" s="84">
        <f t="shared" si="66"/>
        <v>4.4422910799999995</v>
      </c>
      <c r="E236" s="42" t="str">
        <f t="shared" si="77"/>
        <v>1</v>
      </c>
      <c r="F236" s="51">
        <f t="shared" si="67"/>
        <v>-132.34383098499998</v>
      </c>
      <c r="G236" s="42" t="str">
        <f t="shared" si="78"/>
        <v>0</v>
      </c>
      <c r="H236" s="51">
        <f t="shared" si="68"/>
        <v>-25.171915492499991</v>
      </c>
      <c r="I236" s="42" t="str">
        <f t="shared" si="79"/>
        <v>0</v>
      </c>
      <c r="J236" s="51">
        <f t="shared" si="69"/>
        <v>91.956425897037036</v>
      </c>
      <c r="K236" s="42" t="str">
        <f t="shared" si="80"/>
        <v>0</v>
      </c>
      <c r="L236" s="51">
        <f t="shared" si="70"/>
        <v>83.704742336470588</v>
      </c>
      <c r="M236" s="55" t="str">
        <f t="shared" si="81"/>
        <v>0</v>
      </c>
      <c r="N236" s="129">
        <f t="shared" si="71"/>
        <v>4.4422910799999995</v>
      </c>
      <c r="O236" s="59">
        <v>260</v>
      </c>
      <c r="Q236" s="53" t="str">
        <f t="shared" si="82"/>
        <v>1</v>
      </c>
      <c r="R236" s="53">
        <f t="shared" si="72"/>
        <v>1</v>
      </c>
      <c r="S236" s="53" t="str">
        <f t="shared" si="83"/>
        <v>0</v>
      </c>
      <c r="T236" s="53">
        <f t="shared" si="73"/>
        <v>0</v>
      </c>
      <c r="U236" s="53" t="str">
        <f t="shared" si="84"/>
        <v>0</v>
      </c>
      <c r="V236" s="53">
        <f t="shared" si="74"/>
        <v>0</v>
      </c>
      <c r="W236" s="53" t="str">
        <f t="shared" si="85"/>
        <v>0</v>
      </c>
      <c r="X236" s="53">
        <f t="shared" si="75"/>
        <v>0</v>
      </c>
      <c r="Y236" s="53" t="str">
        <f t="shared" si="86"/>
        <v>0</v>
      </c>
      <c r="Z236" s="53">
        <f t="shared" si="76"/>
        <v>0</v>
      </c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85">
        <f>Parâmetros!A226</f>
        <v>44114.333344907405</v>
      </c>
      <c r="B237" s="59">
        <f>Parâmetros!G226*0.04*46.0055</f>
        <v>6.4407700000000006</v>
      </c>
      <c r="C237" s="80">
        <f t="shared" si="87"/>
        <v>6.4407700000000006</v>
      </c>
      <c r="D237" s="84">
        <f t="shared" si="66"/>
        <v>1.2881540000000002</v>
      </c>
      <c r="E237" s="42" t="str">
        <f t="shared" si="77"/>
        <v>1</v>
      </c>
      <c r="F237" s="51">
        <f t="shared" si="67"/>
        <v>-147.72024924999999</v>
      </c>
      <c r="G237" s="42" t="str">
        <f t="shared" si="78"/>
        <v>0</v>
      </c>
      <c r="H237" s="51">
        <f t="shared" si="68"/>
        <v>-32.860124624999997</v>
      </c>
      <c r="I237" s="42" t="str">
        <f t="shared" si="79"/>
        <v>0</v>
      </c>
      <c r="J237" s="51">
        <f t="shared" si="69"/>
        <v>90.418297320987648</v>
      </c>
      <c r="K237" s="42" t="str">
        <f t="shared" si="80"/>
        <v>0</v>
      </c>
      <c r="L237" s="51">
        <f t="shared" si="70"/>
        <v>82.034905058823512</v>
      </c>
      <c r="M237" s="55" t="str">
        <f t="shared" si="81"/>
        <v>0</v>
      </c>
      <c r="N237" s="129">
        <f t="shared" si="71"/>
        <v>1.2881540000000002</v>
      </c>
      <c r="O237" s="59">
        <v>260</v>
      </c>
      <c r="Q237" s="53" t="str">
        <f t="shared" si="82"/>
        <v>1</v>
      </c>
      <c r="R237" s="53">
        <f t="shared" si="72"/>
        <v>1</v>
      </c>
      <c r="S237" s="53" t="str">
        <f t="shared" si="83"/>
        <v>0</v>
      </c>
      <c r="T237" s="53">
        <f t="shared" si="73"/>
        <v>0</v>
      </c>
      <c r="U237" s="53" t="str">
        <f t="shared" si="84"/>
        <v>0</v>
      </c>
      <c r="V237" s="53">
        <f t="shared" si="74"/>
        <v>0</v>
      </c>
      <c r="W237" s="53" t="str">
        <f t="shared" si="85"/>
        <v>0</v>
      </c>
      <c r="X237" s="53">
        <f t="shared" si="75"/>
        <v>0</v>
      </c>
      <c r="Y237" s="53" t="str">
        <f t="shared" si="86"/>
        <v>0</v>
      </c>
      <c r="Z237" s="53">
        <f t="shared" si="76"/>
        <v>0</v>
      </c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85">
        <f>Parâmetros!A227</f>
        <v>44114.375011574077</v>
      </c>
      <c r="B238" s="59">
        <f>Parâmetros!G227*0.04*46.0055</f>
        <v>4.4901368000000002</v>
      </c>
      <c r="C238" s="80">
        <f t="shared" si="87"/>
        <v>4.4901368000000002</v>
      </c>
      <c r="D238" s="84">
        <f t="shared" si="66"/>
        <v>0.89802736000000005</v>
      </c>
      <c r="E238" s="42" t="str">
        <f t="shared" si="77"/>
        <v>1</v>
      </c>
      <c r="F238" s="51">
        <f t="shared" si="67"/>
        <v>-149.62211661999999</v>
      </c>
      <c r="G238" s="42" t="str">
        <f t="shared" si="78"/>
        <v>0</v>
      </c>
      <c r="H238" s="51">
        <f t="shared" si="68"/>
        <v>-33.811058309999993</v>
      </c>
      <c r="I238" s="42" t="str">
        <f t="shared" si="79"/>
        <v>0</v>
      </c>
      <c r="J238" s="51">
        <f t="shared" si="69"/>
        <v>90.228050379259258</v>
      </c>
      <c r="K238" s="42" t="str">
        <f t="shared" si="80"/>
        <v>0</v>
      </c>
      <c r="L238" s="51">
        <f t="shared" si="70"/>
        <v>81.828367425882348</v>
      </c>
      <c r="M238" s="55" t="str">
        <f t="shared" si="81"/>
        <v>0</v>
      </c>
      <c r="N238" s="129">
        <f t="shared" si="71"/>
        <v>0.89802736000000005</v>
      </c>
      <c r="O238" s="59">
        <v>260</v>
      </c>
      <c r="Q238" s="53" t="str">
        <f t="shared" si="82"/>
        <v>1</v>
      </c>
      <c r="R238" s="53">
        <f t="shared" si="72"/>
        <v>1</v>
      </c>
      <c r="S238" s="53" t="str">
        <f t="shared" si="83"/>
        <v>0</v>
      </c>
      <c r="T238" s="53">
        <f t="shared" si="73"/>
        <v>0</v>
      </c>
      <c r="U238" s="53" t="str">
        <f t="shared" si="84"/>
        <v>0</v>
      </c>
      <c r="V238" s="53">
        <f t="shared" si="74"/>
        <v>0</v>
      </c>
      <c r="W238" s="53" t="str">
        <f t="shared" si="85"/>
        <v>0</v>
      </c>
      <c r="X238" s="53">
        <f t="shared" si="75"/>
        <v>0</v>
      </c>
      <c r="Y238" s="53" t="str">
        <f t="shared" si="86"/>
        <v>0</v>
      </c>
      <c r="Z238" s="53">
        <f t="shared" si="76"/>
        <v>0</v>
      </c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85">
        <f>Parâmetros!A228</f>
        <v>44114.416678240741</v>
      </c>
      <c r="B239" s="59">
        <f>Parâmetros!G228*0.04*46.0055</f>
        <v>3.6252333999999995</v>
      </c>
      <c r="C239" s="80">
        <f t="shared" si="87"/>
        <v>3.6252333999999995</v>
      </c>
      <c r="D239" s="84">
        <f t="shared" si="66"/>
        <v>0.72504667999999994</v>
      </c>
      <c r="E239" s="42" t="str">
        <f t="shared" si="77"/>
        <v>1</v>
      </c>
      <c r="F239" s="51">
        <f t="shared" si="67"/>
        <v>-150.46539743499997</v>
      </c>
      <c r="G239" s="42" t="str">
        <f t="shared" si="78"/>
        <v>0</v>
      </c>
      <c r="H239" s="51">
        <f t="shared" si="68"/>
        <v>-34.232698717499986</v>
      </c>
      <c r="I239" s="42" t="str">
        <f t="shared" si="79"/>
        <v>0</v>
      </c>
      <c r="J239" s="51">
        <f t="shared" si="69"/>
        <v>90.143695603209878</v>
      </c>
      <c r="K239" s="42" t="str">
        <f t="shared" si="80"/>
        <v>0</v>
      </c>
      <c r="L239" s="51">
        <f t="shared" si="70"/>
        <v>81.736789418823534</v>
      </c>
      <c r="M239" s="55" t="str">
        <f t="shared" si="81"/>
        <v>0</v>
      </c>
      <c r="N239" s="129">
        <f t="shared" si="71"/>
        <v>0.72504667999999994</v>
      </c>
      <c r="O239" s="59">
        <v>260</v>
      </c>
      <c r="Q239" s="53" t="str">
        <f t="shared" si="82"/>
        <v>1</v>
      </c>
      <c r="R239" s="53">
        <f t="shared" si="72"/>
        <v>1</v>
      </c>
      <c r="S239" s="53" t="str">
        <f t="shared" si="83"/>
        <v>0</v>
      </c>
      <c r="T239" s="53">
        <f t="shared" si="73"/>
        <v>0</v>
      </c>
      <c r="U239" s="53" t="str">
        <f t="shared" si="84"/>
        <v>0</v>
      </c>
      <c r="V239" s="53">
        <f t="shared" si="74"/>
        <v>0</v>
      </c>
      <c r="W239" s="53" t="str">
        <f t="shared" si="85"/>
        <v>0</v>
      </c>
      <c r="X239" s="53">
        <f t="shared" si="75"/>
        <v>0</v>
      </c>
      <c r="Y239" s="53" t="str">
        <f t="shared" si="86"/>
        <v>0</v>
      </c>
      <c r="Z239" s="53">
        <f t="shared" si="76"/>
        <v>0</v>
      </c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85">
        <f>Parâmetros!A229</f>
        <v>44114.458344907405</v>
      </c>
      <c r="B240" s="59">
        <f>Parâmetros!G229*0.04*46.0055</f>
        <v>2.9075476</v>
      </c>
      <c r="C240" s="80">
        <f t="shared" si="87"/>
        <v>2.9075476</v>
      </c>
      <c r="D240" s="84">
        <f t="shared" si="66"/>
        <v>0.58150952</v>
      </c>
      <c r="E240" s="42" t="str">
        <f t="shared" si="77"/>
        <v>1</v>
      </c>
      <c r="F240" s="51">
        <f t="shared" si="67"/>
        <v>-151.16514109000002</v>
      </c>
      <c r="G240" s="42" t="str">
        <f t="shared" si="78"/>
        <v>0</v>
      </c>
      <c r="H240" s="51">
        <f t="shared" si="68"/>
        <v>-34.58257054500001</v>
      </c>
      <c r="I240" s="42" t="str">
        <f t="shared" si="79"/>
        <v>0</v>
      </c>
      <c r="J240" s="51">
        <f t="shared" si="69"/>
        <v>90.073699086913578</v>
      </c>
      <c r="K240" s="42" t="str">
        <f t="shared" si="80"/>
        <v>0</v>
      </c>
      <c r="L240" s="51">
        <f t="shared" si="70"/>
        <v>81.660799157647062</v>
      </c>
      <c r="M240" s="55" t="str">
        <f t="shared" si="81"/>
        <v>0</v>
      </c>
      <c r="N240" s="129">
        <f t="shared" si="71"/>
        <v>0.58150952</v>
      </c>
      <c r="O240" s="59">
        <v>260</v>
      </c>
      <c r="Q240" s="53" t="str">
        <f t="shared" si="82"/>
        <v>1</v>
      </c>
      <c r="R240" s="53">
        <f t="shared" si="72"/>
        <v>1</v>
      </c>
      <c r="S240" s="53" t="str">
        <f t="shared" si="83"/>
        <v>0</v>
      </c>
      <c r="T240" s="53">
        <f t="shared" si="73"/>
        <v>0</v>
      </c>
      <c r="U240" s="53" t="str">
        <f t="shared" si="84"/>
        <v>0</v>
      </c>
      <c r="V240" s="53">
        <f t="shared" si="74"/>
        <v>0</v>
      </c>
      <c r="W240" s="53" t="str">
        <f t="shared" si="85"/>
        <v>0</v>
      </c>
      <c r="X240" s="53">
        <f t="shared" si="75"/>
        <v>0</v>
      </c>
      <c r="Y240" s="53" t="str">
        <f t="shared" si="86"/>
        <v>0</v>
      </c>
      <c r="Z240" s="53">
        <f t="shared" si="76"/>
        <v>0</v>
      </c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85">
        <f>Parâmetros!A230</f>
        <v>44114.500011574077</v>
      </c>
      <c r="B241" s="59">
        <f>Parâmetros!G230*0.04*46.0055</f>
        <v>2.5395035999999998</v>
      </c>
      <c r="C241" s="80">
        <f t="shared" si="87"/>
        <v>2.5395035999999998</v>
      </c>
      <c r="D241" s="84">
        <f t="shared" si="66"/>
        <v>0.50790071999999986</v>
      </c>
      <c r="E241" s="42" t="str">
        <f t="shared" si="77"/>
        <v>1</v>
      </c>
      <c r="F241" s="51">
        <f t="shared" si="67"/>
        <v>-151.52398399000003</v>
      </c>
      <c r="G241" s="42" t="str">
        <f t="shared" si="78"/>
        <v>0</v>
      </c>
      <c r="H241" s="51">
        <f t="shared" si="68"/>
        <v>-34.761991995000017</v>
      </c>
      <c r="I241" s="42" t="str">
        <f t="shared" si="79"/>
        <v>0</v>
      </c>
      <c r="J241" s="51">
        <f t="shared" si="69"/>
        <v>90.037803437530869</v>
      </c>
      <c r="K241" s="42" t="str">
        <f t="shared" si="80"/>
        <v>0</v>
      </c>
      <c r="L241" s="51">
        <f t="shared" si="70"/>
        <v>81.62182979294117</v>
      </c>
      <c r="M241" s="55" t="str">
        <f t="shared" si="81"/>
        <v>0</v>
      </c>
      <c r="N241" s="129">
        <f t="shared" si="71"/>
        <v>0.50790071999999986</v>
      </c>
      <c r="O241" s="59">
        <v>260</v>
      </c>
      <c r="Q241" s="53" t="str">
        <f t="shared" si="82"/>
        <v>1</v>
      </c>
      <c r="R241" s="53">
        <f t="shared" si="72"/>
        <v>1</v>
      </c>
      <c r="S241" s="53" t="str">
        <f t="shared" si="83"/>
        <v>0</v>
      </c>
      <c r="T241" s="53">
        <f t="shared" si="73"/>
        <v>0</v>
      </c>
      <c r="U241" s="53" t="str">
        <f t="shared" si="84"/>
        <v>0</v>
      </c>
      <c r="V241" s="53">
        <f t="shared" si="74"/>
        <v>0</v>
      </c>
      <c r="W241" s="53" t="str">
        <f t="shared" si="85"/>
        <v>0</v>
      </c>
      <c r="X241" s="53">
        <f t="shared" si="75"/>
        <v>0</v>
      </c>
      <c r="Y241" s="53" t="str">
        <f t="shared" si="86"/>
        <v>0</v>
      </c>
      <c r="Z241" s="53">
        <f t="shared" si="76"/>
        <v>0</v>
      </c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85">
        <f>Parâmetros!A231</f>
        <v>44114.541678240741</v>
      </c>
      <c r="B242" s="59">
        <f>Parâmetros!G231*0.04*46.0055</f>
        <v>1.932231</v>
      </c>
      <c r="C242" s="80">
        <f t="shared" si="87"/>
        <v>1.932231</v>
      </c>
      <c r="D242" s="84">
        <f t="shared" si="66"/>
        <v>0.38644619999999996</v>
      </c>
      <c r="E242" s="42" t="str">
        <f t="shared" si="77"/>
        <v>1</v>
      </c>
      <c r="F242" s="51">
        <f t="shared" si="67"/>
        <v>-152.11607477499999</v>
      </c>
      <c r="G242" s="42" t="str">
        <f t="shared" si="78"/>
        <v>0</v>
      </c>
      <c r="H242" s="51">
        <f t="shared" si="68"/>
        <v>-35.058037387499994</v>
      </c>
      <c r="I242" s="42" t="str">
        <f t="shared" si="79"/>
        <v>0</v>
      </c>
      <c r="J242" s="51">
        <f t="shared" si="69"/>
        <v>89.978575616049383</v>
      </c>
      <c r="K242" s="42" t="str">
        <f t="shared" si="80"/>
        <v>0</v>
      </c>
      <c r="L242" s="51">
        <f t="shared" si="70"/>
        <v>81.557530341176474</v>
      </c>
      <c r="M242" s="55" t="str">
        <f t="shared" si="81"/>
        <v>0</v>
      </c>
      <c r="N242" s="129">
        <f t="shared" si="71"/>
        <v>0.38644619999999996</v>
      </c>
      <c r="O242" s="59">
        <v>260</v>
      </c>
      <c r="Q242" s="53" t="str">
        <f t="shared" si="82"/>
        <v>1</v>
      </c>
      <c r="R242" s="53">
        <f t="shared" si="72"/>
        <v>1</v>
      </c>
      <c r="S242" s="53" t="str">
        <f t="shared" si="83"/>
        <v>0</v>
      </c>
      <c r="T242" s="53">
        <f t="shared" si="73"/>
        <v>0</v>
      </c>
      <c r="U242" s="53" t="str">
        <f t="shared" si="84"/>
        <v>0</v>
      </c>
      <c r="V242" s="53">
        <f t="shared" si="74"/>
        <v>0</v>
      </c>
      <c r="W242" s="53" t="str">
        <f t="shared" si="85"/>
        <v>0</v>
      </c>
      <c r="X242" s="53">
        <f t="shared" si="75"/>
        <v>0</v>
      </c>
      <c r="Y242" s="53" t="str">
        <f t="shared" si="86"/>
        <v>0</v>
      </c>
      <c r="Z242" s="53">
        <f t="shared" si="76"/>
        <v>0</v>
      </c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85">
        <f>Parâmetros!A232</f>
        <v>44114.583344907405</v>
      </c>
      <c r="B243" s="59">
        <f>Parâmetros!G232*0.04*46.0055</f>
        <v>1.84022</v>
      </c>
      <c r="C243" s="80">
        <f t="shared" si="87"/>
        <v>1.84022</v>
      </c>
      <c r="D243" s="84">
        <f t="shared" si="66"/>
        <v>0.36804400000000004</v>
      </c>
      <c r="E243" s="42" t="str">
        <f t="shared" si="77"/>
        <v>1</v>
      </c>
      <c r="F243" s="51">
        <f t="shared" si="67"/>
        <v>-152.20578550000002</v>
      </c>
      <c r="G243" s="42" t="str">
        <f t="shared" si="78"/>
        <v>0</v>
      </c>
      <c r="H243" s="51">
        <f t="shared" si="68"/>
        <v>-35.102892750000009</v>
      </c>
      <c r="I243" s="42" t="str">
        <f t="shared" si="79"/>
        <v>0</v>
      </c>
      <c r="J243" s="51">
        <f t="shared" si="69"/>
        <v>89.969601703703702</v>
      </c>
      <c r="K243" s="42" t="str">
        <f t="shared" si="80"/>
        <v>0</v>
      </c>
      <c r="L243" s="51">
        <f t="shared" si="70"/>
        <v>81.547787999999997</v>
      </c>
      <c r="M243" s="55" t="str">
        <f t="shared" si="81"/>
        <v>0</v>
      </c>
      <c r="N243" s="129">
        <f t="shared" si="71"/>
        <v>0.36804400000000004</v>
      </c>
      <c r="O243" s="59">
        <v>260</v>
      </c>
      <c r="Q243" s="53" t="str">
        <f t="shared" si="82"/>
        <v>1</v>
      </c>
      <c r="R243" s="53">
        <f t="shared" si="72"/>
        <v>1</v>
      </c>
      <c r="S243" s="53" t="str">
        <f t="shared" si="83"/>
        <v>0</v>
      </c>
      <c r="T243" s="53">
        <f t="shared" si="73"/>
        <v>0</v>
      </c>
      <c r="U243" s="53" t="str">
        <f t="shared" si="84"/>
        <v>0</v>
      </c>
      <c r="V243" s="53">
        <f t="shared" si="74"/>
        <v>0</v>
      </c>
      <c r="W243" s="53" t="str">
        <f t="shared" si="85"/>
        <v>0</v>
      </c>
      <c r="X243" s="53">
        <f t="shared" si="75"/>
        <v>0</v>
      </c>
      <c r="Y243" s="53" t="str">
        <f t="shared" si="86"/>
        <v>0</v>
      </c>
      <c r="Z243" s="53">
        <f t="shared" si="76"/>
        <v>0</v>
      </c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85">
        <f>Parâmetros!A233</f>
        <v>44114.625011574077</v>
      </c>
      <c r="B244" s="59">
        <f>Parâmetros!G233*0.04*46.0055</f>
        <v>1.9690354000000001</v>
      </c>
      <c r="C244" s="80">
        <f t="shared" si="87"/>
        <v>1.9690354000000001</v>
      </c>
      <c r="D244" s="84">
        <f t="shared" si="66"/>
        <v>0.39380707999999998</v>
      </c>
      <c r="E244" s="42" t="str">
        <f t="shared" si="77"/>
        <v>1</v>
      </c>
      <c r="F244" s="51">
        <f t="shared" si="67"/>
        <v>-152.080190485</v>
      </c>
      <c r="G244" s="42" t="str">
        <f t="shared" si="78"/>
        <v>0</v>
      </c>
      <c r="H244" s="51">
        <f t="shared" si="68"/>
        <v>-35.040095242500001</v>
      </c>
      <c r="I244" s="42" t="str">
        <f t="shared" si="79"/>
        <v>0</v>
      </c>
      <c r="J244" s="51">
        <f t="shared" si="69"/>
        <v>89.98216518098765</v>
      </c>
      <c r="K244" s="42" t="str">
        <f t="shared" si="80"/>
        <v>0</v>
      </c>
      <c r="L244" s="51">
        <f t="shared" si="70"/>
        <v>81.561427277647041</v>
      </c>
      <c r="M244" s="55" t="str">
        <f t="shared" si="81"/>
        <v>0</v>
      </c>
      <c r="N244" s="129">
        <f t="shared" si="71"/>
        <v>0.39380707999999998</v>
      </c>
      <c r="O244" s="59">
        <v>260</v>
      </c>
      <c r="Q244" s="53" t="str">
        <f t="shared" si="82"/>
        <v>1</v>
      </c>
      <c r="R244" s="53">
        <f t="shared" si="72"/>
        <v>1</v>
      </c>
      <c r="S244" s="53" t="str">
        <f t="shared" si="83"/>
        <v>0</v>
      </c>
      <c r="T244" s="53">
        <f t="shared" si="73"/>
        <v>0</v>
      </c>
      <c r="U244" s="53" t="str">
        <f t="shared" si="84"/>
        <v>0</v>
      </c>
      <c r="V244" s="53">
        <f t="shared" si="74"/>
        <v>0</v>
      </c>
      <c r="W244" s="53" t="str">
        <f t="shared" si="85"/>
        <v>0</v>
      </c>
      <c r="X244" s="53">
        <f t="shared" si="75"/>
        <v>0</v>
      </c>
      <c r="Y244" s="53" t="str">
        <f t="shared" si="86"/>
        <v>0</v>
      </c>
      <c r="Z244" s="53">
        <f t="shared" si="76"/>
        <v>0</v>
      </c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85">
        <f>Parâmetros!A234</f>
        <v>44114.666678240741</v>
      </c>
      <c r="B245" s="59">
        <f>Parâmetros!G234*0.04*46.0055</f>
        <v>1.8770244</v>
      </c>
      <c r="C245" s="80">
        <f t="shared" si="87"/>
        <v>1.8770244</v>
      </c>
      <c r="D245" s="84">
        <f t="shared" si="66"/>
        <v>0.37540488000000005</v>
      </c>
      <c r="E245" s="42" t="str">
        <f t="shared" si="77"/>
        <v>1</v>
      </c>
      <c r="F245" s="51">
        <f t="shared" si="67"/>
        <v>-152.16990120999998</v>
      </c>
      <c r="G245" s="42" t="str">
        <f t="shared" si="78"/>
        <v>0</v>
      </c>
      <c r="H245" s="51">
        <f t="shared" si="68"/>
        <v>-35.084950604999989</v>
      </c>
      <c r="I245" s="42" t="str">
        <f t="shared" si="79"/>
        <v>0</v>
      </c>
      <c r="J245" s="51">
        <f t="shared" si="69"/>
        <v>89.973191268641969</v>
      </c>
      <c r="K245" s="42" t="str">
        <f t="shared" si="80"/>
        <v>0</v>
      </c>
      <c r="L245" s="51">
        <f t="shared" si="70"/>
        <v>81.551684936470593</v>
      </c>
      <c r="M245" s="55" t="str">
        <f t="shared" si="81"/>
        <v>0</v>
      </c>
      <c r="N245" s="129">
        <f t="shared" si="71"/>
        <v>0.37540488000000005</v>
      </c>
      <c r="O245" s="59">
        <v>260</v>
      </c>
      <c r="Q245" s="53" t="str">
        <f t="shared" si="82"/>
        <v>1</v>
      </c>
      <c r="R245" s="53">
        <f t="shared" si="72"/>
        <v>1</v>
      </c>
      <c r="S245" s="53" t="str">
        <f t="shared" si="83"/>
        <v>0</v>
      </c>
      <c r="T245" s="53">
        <f t="shared" si="73"/>
        <v>0</v>
      </c>
      <c r="U245" s="53" t="str">
        <f t="shared" si="84"/>
        <v>0</v>
      </c>
      <c r="V245" s="53">
        <f t="shared" si="74"/>
        <v>0</v>
      </c>
      <c r="W245" s="53" t="str">
        <f t="shared" si="85"/>
        <v>0</v>
      </c>
      <c r="X245" s="53">
        <f t="shared" si="75"/>
        <v>0</v>
      </c>
      <c r="Y245" s="53" t="str">
        <f t="shared" si="86"/>
        <v>0</v>
      </c>
      <c r="Z245" s="53">
        <f t="shared" si="76"/>
        <v>0</v>
      </c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85">
        <f>Parâmetros!A235</f>
        <v>44114.708344907405</v>
      </c>
      <c r="B246" s="59">
        <f>Parâmetros!G235*0.04*46.0055</f>
        <v>2.3554816000000001</v>
      </c>
      <c r="C246" s="80">
        <f t="shared" si="87"/>
        <v>2.3554816000000001</v>
      </c>
      <c r="D246" s="84">
        <f t="shared" si="66"/>
        <v>0.47109632000000001</v>
      </c>
      <c r="E246" s="42" t="str">
        <f t="shared" si="77"/>
        <v>1</v>
      </c>
      <c r="F246" s="51">
        <f t="shared" si="67"/>
        <v>-151.70340543999998</v>
      </c>
      <c r="G246" s="42" t="str">
        <f t="shared" si="78"/>
        <v>0</v>
      </c>
      <c r="H246" s="51">
        <f t="shared" si="68"/>
        <v>-34.851702719999992</v>
      </c>
      <c r="I246" s="42" t="str">
        <f t="shared" si="79"/>
        <v>0</v>
      </c>
      <c r="J246" s="51">
        <f t="shared" si="69"/>
        <v>90.019855612839507</v>
      </c>
      <c r="K246" s="42" t="str">
        <f t="shared" si="80"/>
        <v>0</v>
      </c>
      <c r="L246" s="51">
        <f t="shared" si="70"/>
        <v>81.602345110588246</v>
      </c>
      <c r="M246" s="55" t="str">
        <f t="shared" si="81"/>
        <v>0</v>
      </c>
      <c r="N246" s="129">
        <f t="shared" si="71"/>
        <v>0.47109632000000001</v>
      </c>
      <c r="O246" s="59">
        <v>260</v>
      </c>
      <c r="Q246" s="53" t="str">
        <f t="shared" si="82"/>
        <v>1</v>
      </c>
      <c r="R246" s="53">
        <f t="shared" si="72"/>
        <v>1</v>
      </c>
      <c r="S246" s="53" t="str">
        <f t="shared" si="83"/>
        <v>0</v>
      </c>
      <c r="T246" s="53">
        <f t="shared" si="73"/>
        <v>0</v>
      </c>
      <c r="U246" s="53" t="str">
        <f t="shared" si="84"/>
        <v>0</v>
      </c>
      <c r="V246" s="53">
        <f t="shared" si="74"/>
        <v>0</v>
      </c>
      <c r="W246" s="53" t="str">
        <f t="shared" si="85"/>
        <v>0</v>
      </c>
      <c r="X246" s="53">
        <f t="shared" si="75"/>
        <v>0</v>
      </c>
      <c r="Y246" s="53" t="str">
        <f t="shared" si="86"/>
        <v>0</v>
      </c>
      <c r="Z246" s="53">
        <f t="shared" si="76"/>
        <v>0</v>
      </c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85">
        <f>Parâmetros!A236</f>
        <v>44114.750011574077</v>
      </c>
      <c r="B247" s="59">
        <f>Parâmetros!G236*0.04*46.0055</f>
        <v>2.9443519999999999</v>
      </c>
      <c r="C247" s="80">
        <f t="shared" si="87"/>
        <v>2.9443519999999999</v>
      </c>
      <c r="D247" s="84">
        <f t="shared" si="66"/>
        <v>0.58887039999999991</v>
      </c>
      <c r="E247" s="42" t="str">
        <f t="shared" si="77"/>
        <v>1</v>
      </c>
      <c r="F247" s="51">
        <f t="shared" si="67"/>
        <v>-151.12925679999998</v>
      </c>
      <c r="G247" s="42" t="str">
        <f t="shared" si="78"/>
        <v>0</v>
      </c>
      <c r="H247" s="51">
        <f t="shared" si="68"/>
        <v>-34.564628399999989</v>
      </c>
      <c r="I247" s="42" t="str">
        <f t="shared" si="79"/>
        <v>0</v>
      </c>
      <c r="J247" s="51">
        <f t="shared" si="69"/>
        <v>90.077288651851859</v>
      </c>
      <c r="K247" s="42" t="str">
        <f t="shared" si="80"/>
        <v>0</v>
      </c>
      <c r="L247" s="51">
        <f t="shared" si="70"/>
        <v>81.664696094117645</v>
      </c>
      <c r="M247" s="55" t="str">
        <f t="shared" si="81"/>
        <v>0</v>
      </c>
      <c r="N247" s="129">
        <f t="shared" si="71"/>
        <v>0.58887039999999991</v>
      </c>
      <c r="O247" s="59">
        <v>260</v>
      </c>
      <c r="Q247" s="53" t="str">
        <f t="shared" si="82"/>
        <v>1</v>
      </c>
      <c r="R247" s="53">
        <f t="shared" si="72"/>
        <v>1</v>
      </c>
      <c r="S247" s="53" t="str">
        <f t="shared" si="83"/>
        <v>0</v>
      </c>
      <c r="T247" s="53">
        <f t="shared" si="73"/>
        <v>0</v>
      </c>
      <c r="U247" s="53" t="str">
        <f t="shared" si="84"/>
        <v>0</v>
      </c>
      <c r="V247" s="53">
        <f t="shared" si="74"/>
        <v>0</v>
      </c>
      <c r="W247" s="53" t="str">
        <f t="shared" si="85"/>
        <v>0</v>
      </c>
      <c r="X247" s="53">
        <f t="shared" si="75"/>
        <v>0</v>
      </c>
      <c r="Y247" s="53" t="str">
        <f t="shared" si="86"/>
        <v>0</v>
      </c>
      <c r="Z247" s="53">
        <f t="shared" si="76"/>
        <v>0</v>
      </c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85">
        <f>Parâmetros!A237</f>
        <v>44114.791678240741</v>
      </c>
      <c r="B248" s="59">
        <f>Parâmetros!G237*0.04*46.0055</f>
        <v>3.3123960000000001</v>
      </c>
      <c r="C248" s="80">
        <f t="shared" si="87"/>
        <v>3.3123960000000001</v>
      </c>
      <c r="D248" s="84">
        <f t="shared" si="66"/>
        <v>0.66247920000000005</v>
      </c>
      <c r="E248" s="42" t="str">
        <f t="shared" si="77"/>
        <v>1</v>
      </c>
      <c r="F248" s="51">
        <f t="shared" si="67"/>
        <v>-150.77041389999999</v>
      </c>
      <c r="G248" s="42" t="str">
        <f t="shared" si="78"/>
        <v>0</v>
      </c>
      <c r="H248" s="51">
        <f t="shared" si="68"/>
        <v>-34.385206949999997</v>
      </c>
      <c r="I248" s="42" t="str">
        <f t="shared" si="79"/>
        <v>0</v>
      </c>
      <c r="J248" s="51">
        <f t="shared" si="69"/>
        <v>90.113184301234568</v>
      </c>
      <c r="K248" s="42" t="str">
        <f t="shared" si="80"/>
        <v>0</v>
      </c>
      <c r="L248" s="51">
        <f t="shared" si="70"/>
        <v>81.703665458823536</v>
      </c>
      <c r="M248" s="55" t="str">
        <f t="shared" si="81"/>
        <v>0</v>
      </c>
      <c r="N248" s="129">
        <f t="shared" si="71"/>
        <v>0.66247920000000005</v>
      </c>
      <c r="O248" s="59">
        <v>260</v>
      </c>
      <c r="Q248" s="53" t="str">
        <f t="shared" si="82"/>
        <v>1</v>
      </c>
      <c r="R248" s="53">
        <f t="shared" si="72"/>
        <v>1</v>
      </c>
      <c r="S248" s="53" t="str">
        <f t="shared" si="83"/>
        <v>0</v>
      </c>
      <c r="T248" s="53">
        <f t="shared" si="73"/>
        <v>0</v>
      </c>
      <c r="U248" s="53" t="str">
        <f t="shared" si="84"/>
        <v>0</v>
      </c>
      <c r="V248" s="53">
        <f t="shared" si="74"/>
        <v>0</v>
      </c>
      <c r="W248" s="53" t="str">
        <f t="shared" si="85"/>
        <v>0</v>
      </c>
      <c r="X248" s="53">
        <f t="shared" si="75"/>
        <v>0</v>
      </c>
      <c r="Y248" s="53" t="str">
        <f t="shared" si="86"/>
        <v>0</v>
      </c>
      <c r="Z248" s="53">
        <f t="shared" si="76"/>
        <v>0</v>
      </c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85">
        <f>Parâmetros!A238</f>
        <v>44114.833344907405</v>
      </c>
      <c r="B249" s="59">
        <f>Parâmetros!G238*0.04*46.0055</f>
        <v>4.1404949999999996</v>
      </c>
      <c r="C249" s="80">
        <f t="shared" si="87"/>
        <v>4.1404949999999996</v>
      </c>
      <c r="D249" s="84">
        <f t="shared" si="66"/>
        <v>0.82809899999999992</v>
      </c>
      <c r="E249" s="42" t="str">
        <f t="shared" si="77"/>
        <v>1</v>
      </c>
      <c r="F249" s="51">
        <f t="shared" si="67"/>
        <v>-149.96301737500002</v>
      </c>
      <c r="G249" s="42" t="str">
        <f t="shared" si="78"/>
        <v>0</v>
      </c>
      <c r="H249" s="51">
        <f t="shared" si="68"/>
        <v>-33.981508687500011</v>
      </c>
      <c r="I249" s="42" t="str">
        <f t="shared" si="79"/>
        <v>0</v>
      </c>
      <c r="J249" s="51">
        <f t="shared" si="69"/>
        <v>90.193949512345682</v>
      </c>
      <c r="K249" s="42" t="str">
        <f t="shared" si="80"/>
        <v>0</v>
      </c>
      <c r="L249" s="51">
        <f t="shared" si="70"/>
        <v>81.791346529411769</v>
      </c>
      <c r="M249" s="55" t="str">
        <f t="shared" si="81"/>
        <v>0</v>
      </c>
      <c r="N249" s="129">
        <f t="shared" si="71"/>
        <v>0.82809899999999992</v>
      </c>
      <c r="O249" s="59">
        <v>260</v>
      </c>
      <c r="Q249" s="53" t="str">
        <f t="shared" si="82"/>
        <v>1</v>
      </c>
      <c r="R249" s="53">
        <f t="shared" si="72"/>
        <v>1</v>
      </c>
      <c r="S249" s="53" t="str">
        <f t="shared" si="83"/>
        <v>0</v>
      </c>
      <c r="T249" s="53">
        <f t="shared" si="73"/>
        <v>0</v>
      </c>
      <c r="U249" s="53" t="str">
        <f t="shared" si="84"/>
        <v>0</v>
      </c>
      <c r="V249" s="53">
        <f t="shared" si="74"/>
        <v>0</v>
      </c>
      <c r="W249" s="53" t="str">
        <f t="shared" si="85"/>
        <v>0</v>
      </c>
      <c r="X249" s="53">
        <f t="shared" si="75"/>
        <v>0</v>
      </c>
      <c r="Y249" s="53" t="str">
        <f t="shared" si="86"/>
        <v>0</v>
      </c>
      <c r="Z249" s="53">
        <f t="shared" si="76"/>
        <v>0</v>
      </c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85">
        <f>Parâmetros!A239</f>
        <v>44114.875011574077</v>
      </c>
      <c r="B250" s="59">
        <f>Parâmetros!G239*0.04*46.0055</f>
        <v>4.4165279999999996</v>
      </c>
      <c r="C250" s="80">
        <f t="shared" si="87"/>
        <v>4.4165279999999996</v>
      </c>
      <c r="D250" s="84">
        <f t="shared" si="66"/>
        <v>0.88330559999999991</v>
      </c>
      <c r="E250" s="42" t="str">
        <f t="shared" si="77"/>
        <v>1</v>
      </c>
      <c r="F250" s="51">
        <f t="shared" si="67"/>
        <v>-149.69388520000001</v>
      </c>
      <c r="G250" s="42" t="str">
        <f t="shared" si="78"/>
        <v>0</v>
      </c>
      <c r="H250" s="51">
        <f t="shared" si="68"/>
        <v>-33.846942600000006</v>
      </c>
      <c r="I250" s="42" t="str">
        <f t="shared" si="79"/>
        <v>0</v>
      </c>
      <c r="J250" s="51">
        <f t="shared" si="69"/>
        <v>90.220871249382711</v>
      </c>
      <c r="K250" s="42" t="str">
        <f t="shared" si="80"/>
        <v>0</v>
      </c>
      <c r="L250" s="51">
        <f t="shared" si="70"/>
        <v>81.82057355294117</v>
      </c>
      <c r="M250" s="55" t="str">
        <f t="shared" si="81"/>
        <v>0</v>
      </c>
      <c r="N250" s="129">
        <f t="shared" si="71"/>
        <v>0.88330559999999991</v>
      </c>
      <c r="O250" s="59">
        <v>260</v>
      </c>
      <c r="Q250" s="53" t="str">
        <f t="shared" si="82"/>
        <v>1</v>
      </c>
      <c r="R250" s="53">
        <f t="shared" si="72"/>
        <v>1</v>
      </c>
      <c r="S250" s="53" t="str">
        <f t="shared" si="83"/>
        <v>0</v>
      </c>
      <c r="T250" s="53">
        <f t="shared" si="73"/>
        <v>0</v>
      </c>
      <c r="U250" s="53" t="str">
        <f t="shared" si="84"/>
        <v>0</v>
      </c>
      <c r="V250" s="53">
        <f t="shared" si="74"/>
        <v>0</v>
      </c>
      <c r="W250" s="53" t="str">
        <f t="shared" si="85"/>
        <v>0</v>
      </c>
      <c r="X250" s="53">
        <f t="shared" si="75"/>
        <v>0</v>
      </c>
      <c r="Y250" s="53" t="str">
        <f t="shared" si="86"/>
        <v>0</v>
      </c>
      <c r="Z250" s="53">
        <f t="shared" si="76"/>
        <v>0</v>
      </c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85">
        <f>Parâmetros!A240</f>
        <v>44114.916678240741</v>
      </c>
      <c r="B251" s="59">
        <f>Parâmetros!G240*0.04*46.0055</f>
        <v>3.5700267999999999</v>
      </c>
      <c r="C251" s="80">
        <f t="shared" si="87"/>
        <v>3.5700267999999999</v>
      </c>
      <c r="D251" s="84">
        <f t="shared" si="66"/>
        <v>0.71400536000000003</v>
      </c>
      <c r="E251" s="42" t="str">
        <f t="shared" si="77"/>
        <v>1</v>
      </c>
      <c r="F251" s="51">
        <f t="shared" si="67"/>
        <v>-150.51922386999999</v>
      </c>
      <c r="G251" s="42" t="str">
        <f t="shared" si="78"/>
        <v>0</v>
      </c>
      <c r="H251" s="51">
        <f t="shared" si="68"/>
        <v>-34.259611934999995</v>
      </c>
      <c r="I251" s="42" t="str">
        <f t="shared" si="79"/>
        <v>0</v>
      </c>
      <c r="J251" s="51">
        <f t="shared" si="69"/>
        <v>90.138311255802464</v>
      </c>
      <c r="K251" s="42" t="str">
        <f t="shared" si="80"/>
        <v>0</v>
      </c>
      <c r="L251" s="51">
        <f t="shared" si="70"/>
        <v>81.730944014117654</v>
      </c>
      <c r="M251" s="55" t="str">
        <f t="shared" si="81"/>
        <v>0</v>
      </c>
      <c r="N251" s="129">
        <f t="shared" si="71"/>
        <v>0.71400536000000003</v>
      </c>
      <c r="O251" s="59">
        <v>260</v>
      </c>
      <c r="Q251" s="53" t="str">
        <f t="shared" si="82"/>
        <v>1</v>
      </c>
      <c r="R251" s="53">
        <f t="shared" si="72"/>
        <v>1</v>
      </c>
      <c r="S251" s="53" t="str">
        <f t="shared" si="83"/>
        <v>0</v>
      </c>
      <c r="T251" s="53">
        <f t="shared" si="73"/>
        <v>0</v>
      </c>
      <c r="U251" s="53" t="str">
        <f t="shared" si="84"/>
        <v>0</v>
      </c>
      <c r="V251" s="53">
        <f t="shared" si="74"/>
        <v>0</v>
      </c>
      <c r="W251" s="53" t="str">
        <f t="shared" si="85"/>
        <v>0</v>
      </c>
      <c r="X251" s="53">
        <f t="shared" si="75"/>
        <v>0</v>
      </c>
      <c r="Y251" s="53" t="str">
        <f t="shared" si="86"/>
        <v>0</v>
      </c>
      <c r="Z251" s="53">
        <f t="shared" si="76"/>
        <v>0</v>
      </c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85">
        <f>Parâmetros!A241</f>
        <v>44114.958344907405</v>
      </c>
      <c r="B252" s="59">
        <f>Parâmetros!G241*0.04*46.0055</f>
        <v>3.2387872</v>
      </c>
      <c r="C252" s="80">
        <f t="shared" si="87"/>
        <v>3.2387872</v>
      </c>
      <c r="D252" s="84">
        <f t="shared" si="66"/>
        <v>0.64775743999999991</v>
      </c>
      <c r="E252" s="42" t="str">
        <f t="shared" si="77"/>
        <v>1</v>
      </c>
      <c r="F252" s="51">
        <f t="shared" si="67"/>
        <v>-150.84218247999999</v>
      </c>
      <c r="G252" s="42" t="str">
        <f t="shared" si="78"/>
        <v>0</v>
      </c>
      <c r="H252" s="51">
        <f t="shared" si="68"/>
        <v>-34.421091239999996</v>
      </c>
      <c r="I252" s="42" t="str">
        <f t="shared" si="79"/>
        <v>0</v>
      </c>
      <c r="J252" s="51">
        <f t="shared" si="69"/>
        <v>90.106005171358021</v>
      </c>
      <c r="K252" s="42" t="str">
        <f t="shared" si="80"/>
        <v>0</v>
      </c>
      <c r="L252" s="51">
        <f t="shared" si="70"/>
        <v>81.695871585882358</v>
      </c>
      <c r="M252" s="55" t="str">
        <f t="shared" si="81"/>
        <v>0</v>
      </c>
      <c r="N252" s="129">
        <f t="shared" si="71"/>
        <v>0.64775743999999991</v>
      </c>
      <c r="O252" s="59">
        <v>260</v>
      </c>
      <c r="Q252" s="53" t="str">
        <f t="shared" si="82"/>
        <v>1</v>
      </c>
      <c r="R252" s="53">
        <f t="shared" si="72"/>
        <v>1</v>
      </c>
      <c r="S252" s="53" t="str">
        <f t="shared" si="83"/>
        <v>0</v>
      </c>
      <c r="T252" s="53">
        <f t="shared" si="73"/>
        <v>0</v>
      </c>
      <c r="U252" s="53" t="str">
        <f t="shared" si="84"/>
        <v>0</v>
      </c>
      <c r="V252" s="53">
        <f t="shared" si="74"/>
        <v>0</v>
      </c>
      <c r="W252" s="53" t="str">
        <f t="shared" si="85"/>
        <v>0</v>
      </c>
      <c r="X252" s="53">
        <f t="shared" si="75"/>
        <v>0</v>
      </c>
      <c r="Y252" s="53" t="str">
        <f t="shared" si="86"/>
        <v>0</v>
      </c>
      <c r="Z252" s="53">
        <f t="shared" si="76"/>
        <v>0</v>
      </c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85">
        <f>Parâmetros!A242</f>
        <v>44115.000011574077</v>
      </c>
      <c r="B253" s="59">
        <f>Parâmetros!G242*0.04*46.0055</f>
        <v>3.0363630000000001</v>
      </c>
      <c r="C253" s="80">
        <f t="shared" si="87"/>
        <v>3.0363630000000001</v>
      </c>
      <c r="D253" s="84">
        <f t="shared" si="66"/>
        <v>0.60727260000000005</v>
      </c>
      <c r="E253" s="42" t="str">
        <f t="shared" si="77"/>
        <v>1</v>
      </c>
      <c r="F253" s="51">
        <f t="shared" si="67"/>
        <v>-151.039546075</v>
      </c>
      <c r="G253" s="42" t="str">
        <f t="shared" si="78"/>
        <v>0</v>
      </c>
      <c r="H253" s="51">
        <f t="shared" si="68"/>
        <v>-34.519773037500002</v>
      </c>
      <c r="I253" s="42" t="str">
        <f t="shared" si="79"/>
        <v>0</v>
      </c>
      <c r="J253" s="51">
        <f t="shared" si="69"/>
        <v>90.086262564197526</v>
      </c>
      <c r="K253" s="42" t="str">
        <f t="shared" si="80"/>
        <v>0</v>
      </c>
      <c r="L253" s="51">
        <f t="shared" si="70"/>
        <v>81.674438435294121</v>
      </c>
      <c r="M253" s="55" t="str">
        <f t="shared" si="81"/>
        <v>0</v>
      </c>
      <c r="N253" s="129">
        <f t="shared" si="71"/>
        <v>0.60727260000000005</v>
      </c>
      <c r="O253" s="59">
        <v>260</v>
      </c>
      <c r="Q253" s="53" t="str">
        <f t="shared" si="82"/>
        <v>1</v>
      </c>
      <c r="R253" s="53">
        <f t="shared" si="72"/>
        <v>1</v>
      </c>
      <c r="S253" s="53" t="str">
        <f t="shared" si="83"/>
        <v>0</v>
      </c>
      <c r="T253" s="53">
        <f t="shared" si="73"/>
        <v>0</v>
      </c>
      <c r="U253" s="53" t="str">
        <f t="shared" si="84"/>
        <v>0</v>
      </c>
      <c r="V253" s="53">
        <f t="shared" si="74"/>
        <v>0</v>
      </c>
      <c r="W253" s="53" t="str">
        <f t="shared" si="85"/>
        <v>0</v>
      </c>
      <c r="X253" s="53">
        <f t="shared" si="75"/>
        <v>0</v>
      </c>
      <c r="Y253" s="53" t="str">
        <f t="shared" si="86"/>
        <v>0</v>
      </c>
      <c r="Z253" s="53">
        <f t="shared" si="76"/>
        <v>0</v>
      </c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85">
        <f>Parâmetros!A243</f>
        <v>44115.041678240741</v>
      </c>
      <c r="B254" s="59">
        <f>Parâmetros!G243*0.04*46.0055</f>
        <v>4.4165279999999996</v>
      </c>
      <c r="C254" s="80">
        <f t="shared" si="87"/>
        <v>4.4165279999999996</v>
      </c>
      <c r="D254" s="84">
        <f t="shared" si="66"/>
        <v>0.88330559999999991</v>
      </c>
      <c r="E254" s="42" t="str">
        <f t="shared" si="77"/>
        <v>1</v>
      </c>
      <c r="F254" s="51">
        <f t="shared" si="67"/>
        <v>-149.69388520000001</v>
      </c>
      <c r="G254" s="42" t="str">
        <f t="shared" si="78"/>
        <v>0</v>
      </c>
      <c r="H254" s="51">
        <f t="shared" si="68"/>
        <v>-33.846942600000006</v>
      </c>
      <c r="I254" s="42" t="str">
        <f t="shared" si="79"/>
        <v>0</v>
      </c>
      <c r="J254" s="51">
        <f t="shared" si="69"/>
        <v>90.220871249382711</v>
      </c>
      <c r="K254" s="42" t="str">
        <f t="shared" si="80"/>
        <v>0</v>
      </c>
      <c r="L254" s="51">
        <f t="shared" si="70"/>
        <v>81.82057355294117</v>
      </c>
      <c r="M254" s="55" t="str">
        <f t="shared" si="81"/>
        <v>0</v>
      </c>
      <c r="N254" s="129">
        <f t="shared" si="71"/>
        <v>0.88330559999999991</v>
      </c>
      <c r="O254" s="59">
        <v>260</v>
      </c>
      <c r="Q254" s="53" t="str">
        <f t="shared" si="82"/>
        <v>1</v>
      </c>
      <c r="R254" s="53">
        <f t="shared" si="72"/>
        <v>1</v>
      </c>
      <c r="S254" s="53" t="str">
        <f t="shared" si="83"/>
        <v>0</v>
      </c>
      <c r="T254" s="53">
        <f t="shared" si="73"/>
        <v>0</v>
      </c>
      <c r="U254" s="53" t="str">
        <f t="shared" si="84"/>
        <v>0</v>
      </c>
      <c r="V254" s="53">
        <f t="shared" si="74"/>
        <v>0</v>
      </c>
      <c r="W254" s="53" t="str">
        <f t="shared" si="85"/>
        <v>0</v>
      </c>
      <c r="X254" s="53">
        <f t="shared" si="75"/>
        <v>0</v>
      </c>
      <c r="Y254" s="53" t="str">
        <f t="shared" si="86"/>
        <v>0</v>
      </c>
      <c r="Z254" s="53">
        <f t="shared" si="76"/>
        <v>0</v>
      </c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85">
        <f>Parâmetros!A244</f>
        <v>44115.083344907405</v>
      </c>
      <c r="B255" s="59">
        <f>Parâmetros!G244*0.04*46.0055</f>
        <v>3.7724509999999993</v>
      </c>
      <c r="C255" s="80">
        <f t="shared" si="87"/>
        <v>3.7724509999999993</v>
      </c>
      <c r="D255" s="84">
        <f t="shared" si="66"/>
        <v>0.75449019999999989</v>
      </c>
      <c r="E255" s="42" t="str">
        <f t="shared" si="77"/>
        <v>1</v>
      </c>
      <c r="F255" s="51">
        <f t="shared" si="67"/>
        <v>-150.32186027500001</v>
      </c>
      <c r="G255" s="42" t="str">
        <f t="shared" si="78"/>
        <v>0</v>
      </c>
      <c r="H255" s="51">
        <f t="shared" si="68"/>
        <v>-34.160930137500003</v>
      </c>
      <c r="I255" s="42" t="str">
        <f t="shared" si="79"/>
        <v>0</v>
      </c>
      <c r="J255" s="51">
        <f t="shared" si="69"/>
        <v>90.158053862962959</v>
      </c>
      <c r="K255" s="42" t="str">
        <f t="shared" si="80"/>
        <v>0</v>
      </c>
      <c r="L255" s="51">
        <f t="shared" si="70"/>
        <v>81.752377164705877</v>
      </c>
      <c r="M255" s="55" t="str">
        <f t="shared" si="81"/>
        <v>0</v>
      </c>
      <c r="N255" s="129">
        <f t="shared" si="71"/>
        <v>0.75449019999999989</v>
      </c>
      <c r="O255" s="59">
        <v>260</v>
      </c>
      <c r="Q255" s="53" t="str">
        <f t="shared" si="82"/>
        <v>1</v>
      </c>
      <c r="R255" s="53">
        <f t="shared" si="72"/>
        <v>1</v>
      </c>
      <c r="S255" s="53" t="str">
        <f t="shared" si="83"/>
        <v>0</v>
      </c>
      <c r="T255" s="53">
        <f t="shared" si="73"/>
        <v>0</v>
      </c>
      <c r="U255" s="53" t="str">
        <f t="shared" si="84"/>
        <v>0</v>
      </c>
      <c r="V255" s="53">
        <f t="shared" si="74"/>
        <v>0</v>
      </c>
      <c r="W255" s="53" t="str">
        <f t="shared" si="85"/>
        <v>0</v>
      </c>
      <c r="X255" s="53">
        <f t="shared" si="75"/>
        <v>0</v>
      </c>
      <c r="Y255" s="53" t="str">
        <f t="shared" si="86"/>
        <v>0</v>
      </c>
      <c r="Z255" s="53">
        <f t="shared" si="76"/>
        <v>0</v>
      </c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85">
        <f>Parâmetros!A245</f>
        <v>44115.125011574077</v>
      </c>
      <c r="B256" s="59">
        <f>Parâmetros!G245*0.04*46.0055</f>
        <v>3.0547651999999998</v>
      </c>
      <c r="C256" s="80">
        <f t="shared" si="87"/>
        <v>3.0547651999999998</v>
      </c>
      <c r="D256" s="84">
        <f t="shared" si="66"/>
        <v>0.61095303999999995</v>
      </c>
      <c r="E256" s="42" t="str">
        <f t="shared" si="77"/>
        <v>1</v>
      </c>
      <c r="F256" s="51">
        <f t="shared" si="67"/>
        <v>-151.02160393</v>
      </c>
      <c r="G256" s="42" t="str">
        <f t="shared" si="78"/>
        <v>0</v>
      </c>
      <c r="H256" s="51">
        <f t="shared" si="68"/>
        <v>-34.510801964999999</v>
      </c>
      <c r="I256" s="42" t="str">
        <f t="shared" si="79"/>
        <v>0</v>
      </c>
      <c r="J256" s="51">
        <f t="shared" si="69"/>
        <v>90.088057346666673</v>
      </c>
      <c r="K256" s="42" t="str">
        <f t="shared" si="80"/>
        <v>0</v>
      </c>
      <c r="L256" s="51">
        <f t="shared" si="70"/>
        <v>81.676386903529405</v>
      </c>
      <c r="M256" s="55" t="str">
        <f t="shared" si="81"/>
        <v>0</v>
      </c>
      <c r="N256" s="129">
        <f t="shared" si="71"/>
        <v>0.61095303999999995</v>
      </c>
      <c r="O256" s="59">
        <v>260</v>
      </c>
      <c r="Q256" s="53" t="str">
        <f t="shared" si="82"/>
        <v>1</v>
      </c>
      <c r="R256" s="53">
        <f t="shared" si="72"/>
        <v>1</v>
      </c>
      <c r="S256" s="53" t="str">
        <f t="shared" si="83"/>
        <v>0</v>
      </c>
      <c r="T256" s="53">
        <f t="shared" si="73"/>
        <v>0</v>
      </c>
      <c r="U256" s="53" t="str">
        <f t="shared" si="84"/>
        <v>0</v>
      </c>
      <c r="V256" s="53">
        <f t="shared" si="74"/>
        <v>0</v>
      </c>
      <c r="W256" s="53" t="str">
        <f t="shared" si="85"/>
        <v>0</v>
      </c>
      <c r="X256" s="53">
        <f t="shared" si="75"/>
        <v>0</v>
      </c>
      <c r="Y256" s="53" t="str">
        <f t="shared" si="86"/>
        <v>0</v>
      </c>
      <c r="Z256" s="53">
        <f t="shared" si="76"/>
        <v>0</v>
      </c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85">
        <f>Parâmetros!A246</f>
        <v>44115.166678240741</v>
      </c>
      <c r="B257" s="59">
        <f>Parâmetros!G246*0.04*46.0055</f>
        <v>2.5947101999999997</v>
      </c>
      <c r="C257" s="80">
        <f t="shared" si="87"/>
        <v>2.5947101999999997</v>
      </c>
      <c r="D257" s="84">
        <f t="shared" si="66"/>
        <v>0.51894203999999988</v>
      </c>
      <c r="E257" s="42" t="str">
        <f t="shared" si="77"/>
        <v>1</v>
      </c>
      <c r="F257" s="51">
        <f t="shared" si="67"/>
        <v>-151.47015755500001</v>
      </c>
      <c r="G257" s="42" t="str">
        <f t="shared" si="78"/>
        <v>0</v>
      </c>
      <c r="H257" s="51">
        <f t="shared" si="68"/>
        <v>-34.735078777500007</v>
      </c>
      <c r="I257" s="42" t="str">
        <f t="shared" si="79"/>
        <v>0</v>
      </c>
      <c r="J257" s="51">
        <f t="shared" si="69"/>
        <v>90.043187784938269</v>
      </c>
      <c r="K257" s="42" t="str">
        <f t="shared" si="80"/>
        <v>0</v>
      </c>
      <c r="L257" s="51">
        <f t="shared" si="70"/>
        <v>81.627675197647065</v>
      </c>
      <c r="M257" s="55" t="str">
        <f t="shared" si="81"/>
        <v>0</v>
      </c>
      <c r="N257" s="129">
        <f t="shared" si="71"/>
        <v>0.51894203999999988</v>
      </c>
      <c r="O257" s="59">
        <v>260</v>
      </c>
      <c r="Q257" s="53" t="str">
        <f t="shared" si="82"/>
        <v>1</v>
      </c>
      <c r="R257" s="53">
        <f t="shared" si="72"/>
        <v>1</v>
      </c>
      <c r="S257" s="53" t="str">
        <f t="shared" si="83"/>
        <v>0</v>
      </c>
      <c r="T257" s="53">
        <f t="shared" si="73"/>
        <v>0</v>
      </c>
      <c r="U257" s="53" t="str">
        <f t="shared" si="84"/>
        <v>0</v>
      </c>
      <c r="V257" s="53">
        <f t="shared" si="74"/>
        <v>0</v>
      </c>
      <c r="W257" s="53" t="str">
        <f t="shared" si="85"/>
        <v>0</v>
      </c>
      <c r="X257" s="53">
        <f t="shared" si="75"/>
        <v>0</v>
      </c>
      <c r="Y257" s="53" t="str">
        <f t="shared" si="86"/>
        <v>0</v>
      </c>
      <c r="Z257" s="53">
        <f t="shared" si="76"/>
        <v>0</v>
      </c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85">
        <f>Parâmetros!A247</f>
        <v>44115.208344907405</v>
      </c>
      <c r="B258" s="59">
        <f>Parâmetros!G247*0.04*46.0055</f>
        <v>7.2872712000000002</v>
      </c>
      <c r="C258" s="80">
        <f t="shared" si="87"/>
        <v>7.2872712000000002</v>
      </c>
      <c r="D258" s="84">
        <f t="shared" si="66"/>
        <v>1.4574542400000001</v>
      </c>
      <c r="E258" s="42" t="str">
        <f t="shared" si="77"/>
        <v>1</v>
      </c>
      <c r="F258" s="51">
        <f t="shared" si="67"/>
        <v>-146.89491058000002</v>
      </c>
      <c r="G258" s="42" t="str">
        <f t="shared" si="78"/>
        <v>0</v>
      </c>
      <c r="H258" s="51">
        <f t="shared" si="68"/>
        <v>-32.447455290000008</v>
      </c>
      <c r="I258" s="42" t="str">
        <f t="shared" si="79"/>
        <v>0</v>
      </c>
      <c r="J258" s="51">
        <f t="shared" si="69"/>
        <v>90.500857314567895</v>
      </c>
      <c r="K258" s="42" t="str">
        <f t="shared" si="80"/>
        <v>0</v>
      </c>
      <c r="L258" s="51">
        <f t="shared" si="70"/>
        <v>82.124534597647056</v>
      </c>
      <c r="M258" s="55" t="str">
        <f t="shared" si="81"/>
        <v>0</v>
      </c>
      <c r="N258" s="129">
        <f t="shared" si="71"/>
        <v>1.4574542400000001</v>
      </c>
      <c r="O258" s="59">
        <v>260</v>
      </c>
      <c r="Q258" s="53" t="str">
        <f t="shared" si="82"/>
        <v>1</v>
      </c>
      <c r="R258" s="53">
        <f t="shared" si="72"/>
        <v>1</v>
      </c>
      <c r="S258" s="53" t="str">
        <f t="shared" si="83"/>
        <v>0</v>
      </c>
      <c r="T258" s="53">
        <f t="shared" si="73"/>
        <v>0</v>
      </c>
      <c r="U258" s="53" t="str">
        <f t="shared" si="84"/>
        <v>0</v>
      </c>
      <c r="V258" s="53">
        <f t="shared" si="74"/>
        <v>0</v>
      </c>
      <c r="W258" s="53" t="str">
        <f t="shared" si="85"/>
        <v>0</v>
      </c>
      <c r="X258" s="53">
        <f t="shared" si="75"/>
        <v>0</v>
      </c>
      <c r="Y258" s="53" t="str">
        <f t="shared" si="86"/>
        <v>0</v>
      </c>
      <c r="Z258" s="53">
        <f t="shared" si="76"/>
        <v>0</v>
      </c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85">
        <f>Parâmetros!A248</f>
        <v>44115.250011574077</v>
      </c>
      <c r="B259" s="59">
        <f>Parâmetros!G248*0.04*46.0055</f>
        <v>12.200658599999999</v>
      </c>
      <c r="C259" s="80">
        <f t="shared" si="87"/>
        <v>12.200658599999999</v>
      </c>
      <c r="D259" s="84">
        <f t="shared" si="66"/>
        <v>2.4401317199999997</v>
      </c>
      <c r="E259" s="42" t="str">
        <f t="shared" si="77"/>
        <v>1</v>
      </c>
      <c r="F259" s="51">
        <f t="shared" si="67"/>
        <v>-142.10435786500003</v>
      </c>
      <c r="G259" s="42" t="str">
        <f t="shared" si="78"/>
        <v>0</v>
      </c>
      <c r="H259" s="51">
        <f t="shared" si="68"/>
        <v>-30.052178932500013</v>
      </c>
      <c r="I259" s="42" t="str">
        <f t="shared" si="79"/>
        <v>0</v>
      </c>
      <c r="J259" s="51">
        <f t="shared" si="69"/>
        <v>90.980064233827164</v>
      </c>
      <c r="K259" s="42" t="str">
        <f t="shared" si="80"/>
        <v>0</v>
      </c>
      <c r="L259" s="51">
        <f t="shared" si="70"/>
        <v>82.644775616470582</v>
      </c>
      <c r="M259" s="55" t="str">
        <f t="shared" si="81"/>
        <v>0</v>
      </c>
      <c r="N259" s="129">
        <f t="shared" si="71"/>
        <v>2.4401317199999997</v>
      </c>
      <c r="O259" s="59">
        <v>260</v>
      </c>
      <c r="Q259" s="53" t="str">
        <f t="shared" si="82"/>
        <v>1</v>
      </c>
      <c r="R259" s="53">
        <f t="shared" si="72"/>
        <v>1</v>
      </c>
      <c r="S259" s="53" t="str">
        <f t="shared" si="83"/>
        <v>0</v>
      </c>
      <c r="T259" s="53">
        <f t="shared" si="73"/>
        <v>0</v>
      </c>
      <c r="U259" s="53" t="str">
        <f t="shared" si="84"/>
        <v>0</v>
      </c>
      <c r="V259" s="53">
        <f t="shared" si="74"/>
        <v>0</v>
      </c>
      <c r="W259" s="53" t="str">
        <f t="shared" si="85"/>
        <v>0</v>
      </c>
      <c r="X259" s="53">
        <f t="shared" si="75"/>
        <v>0</v>
      </c>
      <c r="Y259" s="53" t="str">
        <f t="shared" si="86"/>
        <v>0</v>
      </c>
      <c r="Z259" s="53">
        <f t="shared" si="76"/>
        <v>0</v>
      </c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85">
        <f>Parâmetros!A249</f>
        <v>44115.291678240741</v>
      </c>
      <c r="B260" s="59">
        <f>Parâmetros!G249*0.04*46.0055</f>
        <v>8.7778493999999991</v>
      </c>
      <c r="C260" s="80">
        <f t="shared" si="87"/>
        <v>8.7778493999999991</v>
      </c>
      <c r="D260" s="84">
        <f t="shared" si="66"/>
        <v>1.7555698799999997</v>
      </c>
      <c r="E260" s="42" t="str">
        <f t="shared" si="77"/>
        <v>1</v>
      </c>
      <c r="F260" s="51">
        <f t="shared" si="67"/>
        <v>-145.44159683499998</v>
      </c>
      <c r="G260" s="42" t="str">
        <f t="shared" si="78"/>
        <v>0</v>
      </c>
      <c r="H260" s="51">
        <f t="shared" si="68"/>
        <v>-31.720798417499992</v>
      </c>
      <c r="I260" s="42" t="str">
        <f t="shared" si="79"/>
        <v>0</v>
      </c>
      <c r="J260" s="51">
        <f t="shared" si="69"/>
        <v>90.646234694567895</v>
      </c>
      <c r="K260" s="42" t="str">
        <f t="shared" si="80"/>
        <v>0</v>
      </c>
      <c r="L260" s="51">
        <f t="shared" si="70"/>
        <v>82.282360524705879</v>
      </c>
      <c r="M260" s="55" t="str">
        <f t="shared" si="81"/>
        <v>0</v>
      </c>
      <c r="N260" s="129">
        <f t="shared" si="71"/>
        <v>1.7555698799999997</v>
      </c>
      <c r="O260" s="59">
        <v>260</v>
      </c>
      <c r="Q260" s="53" t="str">
        <f t="shared" si="82"/>
        <v>1</v>
      </c>
      <c r="R260" s="53">
        <f t="shared" si="72"/>
        <v>1</v>
      </c>
      <c r="S260" s="53" t="str">
        <f t="shared" si="83"/>
        <v>0</v>
      </c>
      <c r="T260" s="53">
        <f t="shared" si="73"/>
        <v>0</v>
      </c>
      <c r="U260" s="53" t="str">
        <f t="shared" si="84"/>
        <v>0</v>
      </c>
      <c r="V260" s="53">
        <f t="shared" si="74"/>
        <v>0</v>
      </c>
      <c r="W260" s="53" t="str">
        <f t="shared" si="85"/>
        <v>0</v>
      </c>
      <c r="X260" s="53">
        <f t="shared" si="75"/>
        <v>0</v>
      </c>
      <c r="Y260" s="53" t="str">
        <f t="shared" si="86"/>
        <v>0</v>
      </c>
      <c r="Z260" s="53">
        <f t="shared" si="76"/>
        <v>0</v>
      </c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85">
        <f>Parâmetros!A250</f>
        <v>44115.333344907405</v>
      </c>
      <c r="B261" s="59">
        <f>Parâmetros!G250*0.04*46.0055</f>
        <v>5.1342138000000004</v>
      </c>
      <c r="C261" s="80">
        <f t="shared" si="87"/>
        <v>5.1342138000000004</v>
      </c>
      <c r="D261" s="84">
        <f t="shared" si="66"/>
        <v>1.0268427600000001</v>
      </c>
      <c r="E261" s="42" t="str">
        <f t="shared" si="77"/>
        <v>1</v>
      </c>
      <c r="F261" s="51">
        <f t="shared" si="67"/>
        <v>-148.99414154499999</v>
      </c>
      <c r="G261" s="42" t="str">
        <f t="shared" si="78"/>
        <v>0</v>
      </c>
      <c r="H261" s="51">
        <f t="shared" si="68"/>
        <v>-33.497070772499995</v>
      </c>
      <c r="I261" s="42" t="str">
        <f t="shared" si="79"/>
        <v>0</v>
      </c>
      <c r="J261" s="51">
        <f t="shared" si="69"/>
        <v>90.29086776567901</v>
      </c>
      <c r="K261" s="42" t="str">
        <f t="shared" si="80"/>
        <v>0</v>
      </c>
      <c r="L261" s="51">
        <f t="shared" si="70"/>
        <v>81.896563814117641</v>
      </c>
      <c r="M261" s="55" t="str">
        <f t="shared" si="81"/>
        <v>0</v>
      </c>
      <c r="N261" s="129">
        <f t="shared" si="71"/>
        <v>1.0268427600000001</v>
      </c>
      <c r="O261" s="59">
        <v>260</v>
      </c>
      <c r="Q261" s="53" t="str">
        <f t="shared" si="82"/>
        <v>1</v>
      </c>
      <c r="R261" s="53">
        <f t="shared" si="72"/>
        <v>1</v>
      </c>
      <c r="S261" s="53" t="str">
        <f t="shared" si="83"/>
        <v>0</v>
      </c>
      <c r="T261" s="53">
        <f t="shared" si="73"/>
        <v>0</v>
      </c>
      <c r="U261" s="53" t="str">
        <f t="shared" si="84"/>
        <v>0</v>
      </c>
      <c r="V261" s="53">
        <f t="shared" si="74"/>
        <v>0</v>
      </c>
      <c r="W261" s="53" t="str">
        <f t="shared" si="85"/>
        <v>0</v>
      </c>
      <c r="X261" s="53">
        <f t="shared" si="75"/>
        <v>0</v>
      </c>
      <c r="Y261" s="53" t="str">
        <f t="shared" si="86"/>
        <v>0</v>
      </c>
      <c r="Z261" s="53">
        <f t="shared" si="76"/>
        <v>0</v>
      </c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85">
        <f>Parâmetros!A251</f>
        <v>44115.375011574077</v>
      </c>
      <c r="B262" s="59">
        <f>Parâmetros!G251*0.04*46.0055</f>
        <v>2.2266661999999999</v>
      </c>
      <c r="C262" s="80">
        <f t="shared" si="87"/>
        <v>2.2266661999999999</v>
      </c>
      <c r="D262" s="84">
        <f t="shared" si="66"/>
        <v>0.44533323999999996</v>
      </c>
      <c r="E262" s="42" t="str">
        <f t="shared" si="77"/>
        <v>1</v>
      </c>
      <c r="F262" s="51">
        <f t="shared" si="67"/>
        <v>-151.82900045499997</v>
      </c>
      <c r="G262" s="42" t="str">
        <f t="shared" si="78"/>
        <v>0</v>
      </c>
      <c r="H262" s="51">
        <f t="shared" si="68"/>
        <v>-34.914500227499985</v>
      </c>
      <c r="I262" s="42" t="str">
        <f t="shared" si="79"/>
        <v>0</v>
      </c>
      <c r="J262" s="51">
        <f t="shared" si="69"/>
        <v>90.007292135555559</v>
      </c>
      <c r="K262" s="42" t="str">
        <f t="shared" si="80"/>
        <v>0</v>
      </c>
      <c r="L262" s="51">
        <f t="shared" si="70"/>
        <v>81.588705832941173</v>
      </c>
      <c r="M262" s="55" t="str">
        <f t="shared" si="81"/>
        <v>0</v>
      </c>
      <c r="N262" s="129">
        <f t="shared" si="71"/>
        <v>0.44533323999999996</v>
      </c>
      <c r="O262" s="59">
        <v>260</v>
      </c>
      <c r="Q262" s="53" t="str">
        <f t="shared" si="82"/>
        <v>1</v>
      </c>
      <c r="R262" s="53">
        <f t="shared" si="72"/>
        <v>1</v>
      </c>
      <c r="S262" s="53" t="str">
        <f t="shared" si="83"/>
        <v>0</v>
      </c>
      <c r="T262" s="53">
        <f t="shared" si="73"/>
        <v>0</v>
      </c>
      <c r="U262" s="53" t="str">
        <f t="shared" si="84"/>
        <v>0</v>
      </c>
      <c r="V262" s="53">
        <f t="shared" si="74"/>
        <v>0</v>
      </c>
      <c r="W262" s="53" t="str">
        <f t="shared" si="85"/>
        <v>0</v>
      </c>
      <c r="X262" s="53">
        <f t="shared" si="75"/>
        <v>0</v>
      </c>
      <c r="Y262" s="53" t="str">
        <f t="shared" si="86"/>
        <v>0</v>
      </c>
      <c r="Z262" s="53">
        <f t="shared" si="76"/>
        <v>0</v>
      </c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85">
        <f>Parâmetros!A252</f>
        <v>44115.416678240741</v>
      </c>
      <c r="B263" s="59">
        <f>Parâmetros!G252*0.04*46.0055</f>
        <v>1.9138288000000001</v>
      </c>
      <c r="C263" s="80">
        <f t="shared" si="87"/>
        <v>1.9138288000000001</v>
      </c>
      <c r="D263" s="84">
        <f t="shared" si="66"/>
        <v>0.38276576000000001</v>
      </c>
      <c r="E263" s="42" t="str">
        <f t="shared" si="77"/>
        <v>1</v>
      </c>
      <c r="F263" s="51">
        <f t="shared" si="67"/>
        <v>-152.13401692000002</v>
      </c>
      <c r="G263" s="42" t="str">
        <f t="shared" si="78"/>
        <v>0</v>
      </c>
      <c r="H263" s="51">
        <f t="shared" si="68"/>
        <v>-35.067008460000011</v>
      </c>
      <c r="I263" s="42" t="str">
        <f t="shared" si="79"/>
        <v>0</v>
      </c>
      <c r="J263" s="51">
        <f t="shared" si="69"/>
        <v>89.97678083358025</v>
      </c>
      <c r="K263" s="42" t="str">
        <f t="shared" si="80"/>
        <v>0</v>
      </c>
      <c r="L263" s="51">
        <f t="shared" si="70"/>
        <v>81.555581872941161</v>
      </c>
      <c r="M263" s="55" t="str">
        <f t="shared" si="81"/>
        <v>0</v>
      </c>
      <c r="N263" s="129">
        <f t="shared" si="71"/>
        <v>0.38276576000000001</v>
      </c>
      <c r="O263" s="59">
        <v>260</v>
      </c>
      <c r="Q263" s="53" t="str">
        <f t="shared" si="82"/>
        <v>1</v>
      </c>
      <c r="R263" s="53">
        <f t="shared" si="72"/>
        <v>1</v>
      </c>
      <c r="S263" s="53" t="str">
        <f t="shared" si="83"/>
        <v>0</v>
      </c>
      <c r="T263" s="53">
        <f t="shared" si="73"/>
        <v>0</v>
      </c>
      <c r="U263" s="53" t="str">
        <f t="shared" si="84"/>
        <v>0</v>
      </c>
      <c r="V263" s="53">
        <f t="shared" si="74"/>
        <v>0</v>
      </c>
      <c r="W263" s="53" t="str">
        <f t="shared" si="85"/>
        <v>0</v>
      </c>
      <c r="X263" s="53">
        <f t="shared" si="75"/>
        <v>0</v>
      </c>
      <c r="Y263" s="53" t="str">
        <f t="shared" si="86"/>
        <v>0</v>
      </c>
      <c r="Z263" s="53">
        <f t="shared" si="76"/>
        <v>0</v>
      </c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85">
        <f>Parâmetros!A253</f>
        <v>44115.458344907405</v>
      </c>
      <c r="B264" s="59">
        <f>Parâmetros!G253*0.04*46.0055</f>
        <v>1.5341674911399998</v>
      </c>
      <c r="C264" s="80">
        <f t="shared" si="87"/>
        <v>1.5341674911399998</v>
      </c>
      <c r="D264" s="84">
        <f t="shared" si="66"/>
        <v>0.30683349822799999</v>
      </c>
      <c r="E264" s="42" t="str">
        <f t="shared" si="77"/>
        <v>1</v>
      </c>
      <c r="F264" s="51">
        <f t="shared" si="67"/>
        <v>-152.5041866961385</v>
      </c>
      <c r="G264" s="42" t="str">
        <f t="shared" si="78"/>
        <v>0</v>
      </c>
      <c r="H264" s="51">
        <f t="shared" si="68"/>
        <v>-35.252093348069252</v>
      </c>
      <c r="I264" s="42" t="str">
        <f t="shared" si="79"/>
        <v>0</v>
      </c>
      <c r="J264" s="51">
        <f t="shared" si="69"/>
        <v>89.939752138024772</v>
      </c>
      <c r="K264" s="42" t="str">
        <f t="shared" si="80"/>
        <v>0</v>
      </c>
      <c r="L264" s="51">
        <f t="shared" si="70"/>
        <v>81.515382440238341</v>
      </c>
      <c r="M264" s="55" t="str">
        <f t="shared" si="81"/>
        <v>0</v>
      </c>
      <c r="N264" s="129">
        <f t="shared" si="71"/>
        <v>0.30683349822799999</v>
      </c>
      <c r="O264" s="59">
        <v>260</v>
      </c>
      <c r="Q264" s="53" t="str">
        <f t="shared" si="82"/>
        <v>1</v>
      </c>
      <c r="R264" s="53">
        <f t="shared" si="72"/>
        <v>1</v>
      </c>
      <c r="S264" s="53" t="str">
        <f t="shared" si="83"/>
        <v>0</v>
      </c>
      <c r="T264" s="53">
        <f t="shared" si="73"/>
        <v>0</v>
      </c>
      <c r="U264" s="53" t="str">
        <f t="shared" si="84"/>
        <v>0</v>
      </c>
      <c r="V264" s="53">
        <f t="shared" si="74"/>
        <v>0</v>
      </c>
      <c r="W264" s="53" t="str">
        <f t="shared" si="85"/>
        <v>0</v>
      </c>
      <c r="X264" s="53">
        <f t="shared" si="75"/>
        <v>0</v>
      </c>
      <c r="Y264" s="53" t="str">
        <f t="shared" si="86"/>
        <v>0</v>
      </c>
      <c r="Z264" s="53">
        <f t="shared" si="76"/>
        <v>0</v>
      </c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85">
        <f>Parâmetros!A254</f>
        <v>44115.500011574077</v>
      </c>
      <c r="B265" s="59">
        <f>Parâmetros!G254*0.04*46.0055</f>
        <v>1.13498144808</v>
      </c>
      <c r="C265" s="80">
        <f t="shared" si="87"/>
        <v>1.13498144808</v>
      </c>
      <c r="D265" s="84">
        <f t="shared" si="66"/>
        <v>0.22699628961599999</v>
      </c>
      <c r="E265" s="42" t="str">
        <f t="shared" si="77"/>
        <v>1</v>
      </c>
      <c r="F265" s="51">
        <f t="shared" si="67"/>
        <v>-152.89339308812202</v>
      </c>
      <c r="G265" s="42" t="str">
        <f t="shared" si="78"/>
        <v>0</v>
      </c>
      <c r="H265" s="51">
        <f t="shared" si="68"/>
        <v>-35.446696544061012</v>
      </c>
      <c r="I265" s="42" t="str">
        <f t="shared" si="79"/>
        <v>0</v>
      </c>
      <c r="J265" s="51">
        <f t="shared" si="69"/>
        <v>89.900819178269529</v>
      </c>
      <c r="K265" s="42" t="str">
        <f t="shared" si="80"/>
        <v>0</v>
      </c>
      <c r="L265" s="51">
        <f t="shared" si="70"/>
        <v>81.473115682737884</v>
      </c>
      <c r="M265" s="55" t="str">
        <f t="shared" si="81"/>
        <v>0</v>
      </c>
      <c r="N265" s="129">
        <f t="shared" si="71"/>
        <v>0.22699628961599999</v>
      </c>
      <c r="O265" s="59">
        <v>260</v>
      </c>
      <c r="Q265" s="53" t="str">
        <f t="shared" si="82"/>
        <v>1</v>
      </c>
      <c r="R265" s="53">
        <f t="shared" si="72"/>
        <v>1</v>
      </c>
      <c r="S265" s="53" t="str">
        <f t="shared" si="83"/>
        <v>0</v>
      </c>
      <c r="T265" s="53">
        <f t="shared" si="73"/>
        <v>0</v>
      </c>
      <c r="U265" s="53" t="str">
        <f t="shared" si="84"/>
        <v>0</v>
      </c>
      <c r="V265" s="53">
        <f t="shared" si="74"/>
        <v>0</v>
      </c>
      <c r="W265" s="53" t="str">
        <f t="shared" si="85"/>
        <v>0</v>
      </c>
      <c r="X265" s="53">
        <f t="shared" si="75"/>
        <v>0</v>
      </c>
      <c r="Y265" s="53" t="str">
        <f t="shared" si="86"/>
        <v>0</v>
      </c>
      <c r="Z265" s="53">
        <f t="shared" si="76"/>
        <v>0</v>
      </c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85">
        <f>Parâmetros!A255</f>
        <v>44115.541678240741</v>
      </c>
      <c r="B266" s="59">
        <f>Parâmetros!G255*0.04*46.0055</f>
        <v>0.82836031123999998</v>
      </c>
      <c r="C266" s="80">
        <f t="shared" si="87"/>
        <v>0.82836031123999998</v>
      </c>
      <c r="D266" s="84">
        <f t="shared" si="66"/>
        <v>0.16567206224799999</v>
      </c>
      <c r="E266" s="42" t="str">
        <f t="shared" si="77"/>
        <v>1</v>
      </c>
      <c r="F266" s="51">
        <f t="shared" si="67"/>
        <v>-153.19234869654099</v>
      </c>
      <c r="G266" s="42" t="str">
        <f t="shared" si="78"/>
        <v>0</v>
      </c>
      <c r="H266" s="51">
        <f t="shared" si="68"/>
        <v>-35.596174348270495</v>
      </c>
      <c r="I266" s="42" t="str">
        <f t="shared" si="79"/>
        <v>0</v>
      </c>
      <c r="J266" s="51">
        <f t="shared" si="69"/>
        <v>89.870914153812294</v>
      </c>
      <c r="K266" s="42" t="str">
        <f t="shared" si="80"/>
        <v>0</v>
      </c>
      <c r="L266" s="51">
        <f t="shared" si="70"/>
        <v>81.440649915307759</v>
      </c>
      <c r="M266" s="55" t="str">
        <f t="shared" si="81"/>
        <v>0</v>
      </c>
      <c r="N266" s="129">
        <f t="shared" si="71"/>
        <v>0.16567206224799999</v>
      </c>
      <c r="O266" s="59">
        <v>260</v>
      </c>
      <c r="Q266" s="53" t="str">
        <f t="shared" si="82"/>
        <v>1</v>
      </c>
      <c r="R266" s="53">
        <f t="shared" si="72"/>
        <v>1</v>
      </c>
      <c r="S266" s="53" t="str">
        <f t="shared" si="83"/>
        <v>0</v>
      </c>
      <c r="T266" s="53">
        <f t="shared" si="73"/>
        <v>0</v>
      </c>
      <c r="U266" s="53" t="str">
        <f t="shared" si="84"/>
        <v>0</v>
      </c>
      <c r="V266" s="53">
        <f t="shared" si="74"/>
        <v>0</v>
      </c>
      <c r="W266" s="53" t="str">
        <f t="shared" si="85"/>
        <v>0</v>
      </c>
      <c r="X266" s="53">
        <f t="shared" si="75"/>
        <v>0</v>
      </c>
      <c r="Y266" s="53" t="str">
        <f t="shared" si="86"/>
        <v>0</v>
      </c>
      <c r="Z266" s="53">
        <f t="shared" si="76"/>
        <v>0</v>
      </c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85">
        <f>Parâmetros!A256</f>
        <v>44115.583344907405</v>
      </c>
      <c r="B267" s="59">
        <f>Parâmetros!G256*0.04*46.0055</f>
        <v>1.3321904645999998</v>
      </c>
      <c r="C267" s="80">
        <f t="shared" si="87"/>
        <v>1.3321904645999998</v>
      </c>
      <c r="D267" s="84">
        <f t="shared" si="66"/>
        <v>0.26643809291999992</v>
      </c>
      <c r="E267" s="42" t="str">
        <f t="shared" si="77"/>
        <v>1</v>
      </c>
      <c r="F267" s="51">
        <f t="shared" si="67"/>
        <v>-152.70111429701501</v>
      </c>
      <c r="G267" s="42" t="str">
        <f t="shared" si="78"/>
        <v>0</v>
      </c>
      <c r="H267" s="51">
        <f t="shared" si="68"/>
        <v>-35.350557148507505</v>
      </c>
      <c r="I267" s="42" t="str">
        <f t="shared" si="79"/>
        <v>0</v>
      </c>
      <c r="J267" s="51">
        <f t="shared" si="69"/>
        <v>89.920053144078267</v>
      </c>
      <c r="K267" s="42" t="str">
        <f t="shared" si="80"/>
        <v>0</v>
      </c>
      <c r="L267" s="51">
        <f t="shared" si="70"/>
        <v>81.493996637428239</v>
      </c>
      <c r="M267" s="55" t="str">
        <f t="shared" si="81"/>
        <v>0</v>
      </c>
      <c r="N267" s="129">
        <f t="shared" si="71"/>
        <v>0.26643809291999992</v>
      </c>
      <c r="O267" s="59">
        <v>260</v>
      </c>
      <c r="Q267" s="53" t="str">
        <f t="shared" si="82"/>
        <v>1</v>
      </c>
      <c r="R267" s="53">
        <f t="shared" si="72"/>
        <v>1</v>
      </c>
      <c r="S267" s="53" t="str">
        <f t="shared" si="83"/>
        <v>0</v>
      </c>
      <c r="T267" s="53">
        <f t="shared" si="73"/>
        <v>0</v>
      </c>
      <c r="U267" s="53" t="str">
        <f t="shared" si="84"/>
        <v>0</v>
      </c>
      <c r="V267" s="53">
        <f t="shared" si="74"/>
        <v>0</v>
      </c>
      <c r="W267" s="53" t="str">
        <f t="shared" si="85"/>
        <v>0</v>
      </c>
      <c r="X267" s="53">
        <f t="shared" si="75"/>
        <v>0</v>
      </c>
      <c r="Y267" s="53" t="str">
        <f t="shared" si="86"/>
        <v>0</v>
      </c>
      <c r="Z267" s="53">
        <f t="shared" si="76"/>
        <v>0</v>
      </c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85">
        <f>Parâmetros!A257</f>
        <v>44115.625011574077</v>
      </c>
      <c r="B268" s="59">
        <f>Parâmetros!G257*0.04*46.0055</f>
        <v>1.0670331648</v>
      </c>
      <c r="C268" s="80">
        <f t="shared" si="87"/>
        <v>1.0670331648</v>
      </c>
      <c r="D268" s="84">
        <f t="shared" si="66"/>
        <v>0.21340663295999998</v>
      </c>
      <c r="E268" s="42" t="str">
        <f t="shared" si="77"/>
        <v>1</v>
      </c>
      <c r="F268" s="51">
        <f t="shared" si="67"/>
        <v>-152.95964266432</v>
      </c>
      <c r="G268" s="42" t="str">
        <f t="shared" si="78"/>
        <v>0</v>
      </c>
      <c r="H268" s="51">
        <f t="shared" si="68"/>
        <v>-35.47982133216</v>
      </c>
      <c r="I268" s="42" t="str">
        <f t="shared" si="79"/>
        <v>0</v>
      </c>
      <c r="J268" s="51">
        <f t="shared" si="69"/>
        <v>89.894192123480494</v>
      </c>
      <c r="K268" s="42" t="str">
        <f t="shared" si="80"/>
        <v>0</v>
      </c>
      <c r="L268" s="51">
        <f t="shared" si="70"/>
        <v>81.465921158625889</v>
      </c>
      <c r="M268" s="55" t="str">
        <f t="shared" si="81"/>
        <v>0</v>
      </c>
      <c r="N268" s="129">
        <f t="shared" si="71"/>
        <v>0.21340663295999998</v>
      </c>
      <c r="O268" s="59">
        <v>260</v>
      </c>
      <c r="Q268" s="53" t="str">
        <f t="shared" si="82"/>
        <v>1</v>
      </c>
      <c r="R268" s="53">
        <f t="shared" si="72"/>
        <v>1</v>
      </c>
      <c r="S268" s="53" t="str">
        <f t="shared" si="83"/>
        <v>0</v>
      </c>
      <c r="T268" s="53">
        <f t="shared" si="73"/>
        <v>0</v>
      </c>
      <c r="U268" s="53" t="str">
        <f t="shared" si="84"/>
        <v>0</v>
      </c>
      <c r="V268" s="53">
        <f t="shared" si="74"/>
        <v>0</v>
      </c>
      <c r="W268" s="53" t="str">
        <f t="shared" si="85"/>
        <v>0</v>
      </c>
      <c r="X268" s="53">
        <f t="shared" si="75"/>
        <v>0</v>
      </c>
      <c r="Y268" s="53" t="str">
        <f t="shared" si="86"/>
        <v>0</v>
      </c>
      <c r="Z268" s="53">
        <f t="shared" si="76"/>
        <v>0</v>
      </c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85">
        <f>Parâmetros!A258</f>
        <v>44115.666678240741</v>
      </c>
      <c r="B269" s="59">
        <f>Parâmetros!G258*0.04*46.0055</f>
        <v>1.39061376916</v>
      </c>
      <c r="C269" s="80">
        <f t="shared" si="87"/>
        <v>1.39061376916</v>
      </c>
      <c r="D269" s="84">
        <f t="shared" ref="D269:D332" si="88">(((C269-$B$4)/($B$5-$B$4))*($B$7-$B$6))+$B$6</f>
        <v>0.27812275383200002</v>
      </c>
      <c r="E269" s="42" t="str">
        <f t="shared" si="77"/>
        <v>1</v>
      </c>
      <c r="F269" s="51">
        <f t="shared" ref="F269:F332" si="89">(((C269-$C$4)/($C$5-$C$4))*($C$7-$C$6))+$C$6</f>
        <v>-152.644151575069</v>
      </c>
      <c r="G269" s="42" t="str">
        <f t="shared" si="78"/>
        <v>0</v>
      </c>
      <c r="H269" s="51">
        <f t="shared" ref="H269:H332" si="90">(((C269-$D$4)/($D$5-$D$4))*($D$7-$D$6))+$D$6</f>
        <v>-35.322075787534502</v>
      </c>
      <c r="I269" s="42" t="str">
        <f t="shared" si="79"/>
        <v>0</v>
      </c>
      <c r="J269" s="51">
        <f t="shared" ref="J269:J332" si="91">(((C269-$E$4)/($E$5-$E$4))*($E$7-$E$6))+$E$6</f>
        <v>89.92575121946129</v>
      </c>
      <c r="K269" s="42" t="str">
        <f t="shared" si="80"/>
        <v>0</v>
      </c>
      <c r="L269" s="51">
        <f t="shared" ref="L269:L332" si="92">(((C269-$F$4)/($F$5-$F$4))*($F$7-$F$6))+$F$6</f>
        <v>81.50018263438163</v>
      </c>
      <c r="M269" s="55" t="str">
        <f t="shared" si="81"/>
        <v>0</v>
      </c>
      <c r="N269" s="129">
        <f t="shared" ref="N269:N332" si="93">(D269*E269)+(F269*G269)+(H269*I269)+(J269*K269)+(L269*M269)</f>
        <v>0.27812275383200002</v>
      </c>
      <c r="O269" s="59">
        <v>260</v>
      </c>
      <c r="Q269" s="53" t="str">
        <f t="shared" si="82"/>
        <v>1</v>
      </c>
      <c r="R269" s="53">
        <f t="shared" ref="R269:R332" si="94">Q269*1</f>
        <v>1</v>
      </c>
      <c r="S269" s="53" t="str">
        <f t="shared" si="83"/>
        <v>0</v>
      </c>
      <c r="T269" s="53">
        <f t="shared" ref="T269:T332" si="95">S269*1</f>
        <v>0</v>
      </c>
      <c r="U269" s="53" t="str">
        <f t="shared" si="84"/>
        <v>0</v>
      </c>
      <c r="V269" s="53">
        <f t="shared" ref="V269:V332" si="96">U269*1</f>
        <v>0</v>
      </c>
      <c r="W269" s="53" t="str">
        <f t="shared" si="85"/>
        <v>0</v>
      </c>
      <c r="X269" s="53">
        <f t="shared" ref="X269:X332" si="97">W269*1</f>
        <v>0</v>
      </c>
      <c r="Y269" s="53" t="str">
        <f t="shared" si="86"/>
        <v>0</v>
      </c>
      <c r="Z269" s="53">
        <f t="shared" ref="Z269:Z332" si="98">Y269*1</f>
        <v>0</v>
      </c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85">
        <f>Parâmetros!A259</f>
        <v>44115.708344907405</v>
      </c>
      <c r="B270" s="59">
        <f>Parâmetros!G259*0.04*46.0055</f>
        <v>1.5120241238799998</v>
      </c>
      <c r="C270" s="80">
        <f t="shared" si="87"/>
        <v>1.5120241238799998</v>
      </c>
      <c r="D270" s="84">
        <f t="shared" si="88"/>
        <v>0.30240482477599995</v>
      </c>
      <c r="E270" s="42" t="str">
        <f t="shared" ref="E270:E333" si="99">IF(AND(D270&lt;=40,D270&gt;=0),"1","0")</f>
        <v>1</v>
      </c>
      <c r="F270" s="51">
        <f t="shared" si="89"/>
        <v>-152.525776479217</v>
      </c>
      <c r="G270" s="42" t="str">
        <f t="shared" ref="G270:G333" si="100">IF(AND(F270&lt;=80,F270&gt;41),"1","0")</f>
        <v>0</v>
      </c>
      <c r="H270" s="51">
        <f t="shared" si="90"/>
        <v>-35.2628882396085</v>
      </c>
      <c r="I270" s="42" t="str">
        <f t="shared" ref="I270:I333" si="101">IF(AND(H270&lt;=120,H270&gt;81),"1","0")</f>
        <v>0</v>
      </c>
      <c r="J270" s="51">
        <f t="shared" si="91"/>
        <v>89.937592476279661</v>
      </c>
      <c r="K270" s="42" t="str">
        <f t="shared" ref="K270:K333" si="102">IF(AND(J270&lt;=200,J270&gt;121),"1","0")</f>
        <v>0</v>
      </c>
      <c r="L270" s="51">
        <f t="shared" si="92"/>
        <v>81.513037848410832</v>
      </c>
      <c r="M270" s="55" t="str">
        <f t="shared" ref="M270:M333" si="103">IF(AND(L270&lt;999,L270&gt;201),"1","0")</f>
        <v>0</v>
      </c>
      <c r="N270" s="129">
        <f t="shared" si="93"/>
        <v>0.30240482477599995</v>
      </c>
      <c r="O270" s="59">
        <v>260</v>
      </c>
      <c r="Q270" s="53" t="str">
        <f t="shared" ref="Q270:Q333" si="104">IF(AND(N270&lt;40.5,N270&gt;=0),"1","0")</f>
        <v>1</v>
      </c>
      <c r="R270" s="53">
        <f t="shared" si="94"/>
        <v>1</v>
      </c>
      <c r="S270" s="53" t="str">
        <f t="shared" ref="S270:S333" si="105">IF(AND(N270&lt;80.5,N270&gt;=40.5),"1","0")</f>
        <v>0</v>
      </c>
      <c r="T270" s="53">
        <f t="shared" si="95"/>
        <v>0</v>
      </c>
      <c r="U270" s="53" t="str">
        <f t="shared" ref="U270:U333" si="106">IF(AND(N270&lt;120.5,N270&gt;=80.5),"1","0")</f>
        <v>0</v>
      </c>
      <c r="V270" s="53">
        <f t="shared" si="96"/>
        <v>0</v>
      </c>
      <c r="W270" s="53" t="str">
        <f t="shared" ref="W270:W333" si="107">IF(AND(N270&lt;200.5,N270&gt;=120.5),"1","0")</f>
        <v>0</v>
      </c>
      <c r="X270" s="53">
        <f t="shared" si="97"/>
        <v>0</v>
      </c>
      <c r="Y270" s="53" t="str">
        <f t="shared" ref="Y270:Y333" si="108">IF(AND(N270&lt;999,N270&gt;=200.5),"1","0")</f>
        <v>0</v>
      </c>
      <c r="Z270" s="53">
        <f t="shared" si="98"/>
        <v>0</v>
      </c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85">
        <f>Parâmetros!A260</f>
        <v>44115.750011574077</v>
      </c>
      <c r="B271" s="59">
        <f>Parâmetros!G260*0.04*46.0055</f>
        <v>3.5890822781000002</v>
      </c>
      <c r="C271" s="80">
        <f t="shared" ref="C271:C334" si="109">B271</f>
        <v>3.5890822781000002</v>
      </c>
      <c r="D271" s="84">
        <f t="shared" si="88"/>
        <v>0.71781645562000007</v>
      </c>
      <c r="E271" s="42" t="str">
        <f t="shared" si="99"/>
        <v>1</v>
      </c>
      <c r="F271" s="51">
        <f t="shared" si="89"/>
        <v>-150.50064477885252</v>
      </c>
      <c r="G271" s="42" t="str">
        <f t="shared" si="100"/>
        <v>0</v>
      </c>
      <c r="H271" s="51">
        <f t="shared" si="90"/>
        <v>-34.250322389426259</v>
      </c>
      <c r="I271" s="42" t="str">
        <f t="shared" si="101"/>
        <v>0</v>
      </c>
      <c r="J271" s="51">
        <f t="shared" si="91"/>
        <v>90.140169753049264</v>
      </c>
      <c r="K271" s="42" t="str">
        <f t="shared" si="102"/>
        <v>0</v>
      </c>
      <c r="L271" s="51">
        <f t="shared" si="92"/>
        <v>81.732961652975291</v>
      </c>
      <c r="M271" s="55" t="str">
        <f t="shared" si="103"/>
        <v>0</v>
      </c>
      <c r="N271" s="129">
        <f t="shared" si="93"/>
        <v>0.71781645562000007</v>
      </c>
      <c r="O271" s="59">
        <v>260</v>
      </c>
      <c r="Q271" s="53" t="str">
        <f t="shared" si="104"/>
        <v>1</v>
      </c>
      <c r="R271" s="53">
        <f t="shared" si="94"/>
        <v>1</v>
      </c>
      <c r="S271" s="53" t="str">
        <f t="shared" si="105"/>
        <v>0</v>
      </c>
      <c r="T271" s="53">
        <f t="shared" si="95"/>
        <v>0</v>
      </c>
      <c r="U271" s="53" t="str">
        <f t="shared" si="106"/>
        <v>0</v>
      </c>
      <c r="V271" s="53">
        <f t="shared" si="96"/>
        <v>0</v>
      </c>
      <c r="W271" s="53" t="str">
        <f t="shared" si="107"/>
        <v>0</v>
      </c>
      <c r="X271" s="53">
        <f t="shared" si="97"/>
        <v>0</v>
      </c>
      <c r="Y271" s="53" t="str">
        <f t="shared" si="108"/>
        <v>0</v>
      </c>
      <c r="Z271" s="53">
        <f t="shared" si="98"/>
        <v>0</v>
      </c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85">
        <f>Parâmetros!A261</f>
        <v>44115.791678240741</v>
      </c>
      <c r="B272" s="59">
        <f>Parâmetros!G261*0.04*46.0055</f>
        <v>4.9123900007600003</v>
      </c>
      <c r="C272" s="80">
        <f t="shared" si="109"/>
        <v>4.9123900007600003</v>
      </c>
      <c r="D272" s="84">
        <f t="shared" si="88"/>
        <v>0.98247800015200004</v>
      </c>
      <c r="E272" s="42" t="str">
        <f t="shared" si="99"/>
        <v>1</v>
      </c>
      <c r="F272" s="51">
        <f t="shared" si="89"/>
        <v>-149.21041974925899</v>
      </c>
      <c r="G272" s="42" t="str">
        <f t="shared" si="100"/>
        <v>0</v>
      </c>
      <c r="H272" s="51">
        <f t="shared" si="90"/>
        <v>-33.605209874629494</v>
      </c>
      <c r="I272" s="42" t="str">
        <f t="shared" si="101"/>
        <v>0</v>
      </c>
      <c r="J272" s="51">
        <f t="shared" si="91"/>
        <v>90.26923309883955</v>
      </c>
      <c r="K272" s="42" t="str">
        <f t="shared" si="102"/>
        <v>0</v>
      </c>
      <c r="L272" s="51">
        <f t="shared" si="92"/>
        <v>81.873076588315769</v>
      </c>
      <c r="M272" s="55" t="str">
        <f t="shared" si="103"/>
        <v>0</v>
      </c>
      <c r="N272" s="129">
        <f t="shared" si="93"/>
        <v>0.98247800015200004</v>
      </c>
      <c r="O272" s="59">
        <v>260</v>
      </c>
      <c r="Q272" s="53" t="str">
        <f t="shared" si="104"/>
        <v>1</v>
      </c>
      <c r="R272" s="53">
        <f t="shared" si="94"/>
        <v>1</v>
      </c>
      <c r="S272" s="53" t="str">
        <f t="shared" si="105"/>
        <v>0</v>
      </c>
      <c r="T272" s="53">
        <f t="shared" si="95"/>
        <v>0</v>
      </c>
      <c r="U272" s="53" t="str">
        <f t="shared" si="106"/>
        <v>0</v>
      </c>
      <c r="V272" s="53">
        <f t="shared" si="96"/>
        <v>0</v>
      </c>
      <c r="W272" s="53" t="str">
        <f t="shared" si="107"/>
        <v>0</v>
      </c>
      <c r="X272" s="53">
        <f t="shared" si="97"/>
        <v>0</v>
      </c>
      <c r="Y272" s="53" t="str">
        <f t="shared" si="108"/>
        <v>0</v>
      </c>
      <c r="Z272" s="53">
        <f t="shared" si="98"/>
        <v>0</v>
      </c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85">
        <f>Parâmetros!A262</f>
        <v>44115.833344907405</v>
      </c>
      <c r="B273" s="59">
        <f>Parâmetros!G262*0.04*46.0055</f>
        <v>5.1670286030399994</v>
      </c>
      <c r="C273" s="80">
        <f t="shared" si="109"/>
        <v>5.1670286030399994</v>
      </c>
      <c r="D273" s="84">
        <f t="shared" si="88"/>
        <v>1.0334057206080001</v>
      </c>
      <c r="E273" s="42" t="str">
        <f t="shared" si="99"/>
        <v>1</v>
      </c>
      <c r="F273" s="51">
        <f t="shared" si="89"/>
        <v>-148.96214711203598</v>
      </c>
      <c r="G273" s="42" t="str">
        <f t="shared" si="100"/>
        <v>0</v>
      </c>
      <c r="H273" s="51">
        <f t="shared" si="90"/>
        <v>-33.481073556017989</v>
      </c>
      <c r="I273" s="42" t="str">
        <f t="shared" si="101"/>
        <v>0</v>
      </c>
      <c r="J273" s="51">
        <f t="shared" si="91"/>
        <v>90.294068221777977</v>
      </c>
      <c r="K273" s="42" t="str">
        <f t="shared" si="102"/>
        <v>0</v>
      </c>
      <c r="L273" s="51">
        <f t="shared" si="92"/>
        <v>81.900038322674831</v>
      </c>
      <c r="M273" s="55" t="str">
        <f t="shared" si="103"/>
        <v>0</v>
      </c>
      <c r="N273" s="129">
        <f t="shared" si="93"/>
        <v>1.0334057206080001</v>
      </c>
      <c r="O273" s="59">
        <v>260</v>
      </c>
      <c r="Q273" s="53" t="str">
        <f t="shared" si="104"/>
        <v>1</v>
      </c>
      <c r="R273" s="53">
        <f t="shared" si="94"/>
        <v>1</v>
      </c>
      <c r="S273" s="53" t="str">
        <f t="shared" si="105"/>
        <v>0</v>
      </c>
      <c r="T273" s="53">
        <f t="shared" si="95"/>
        <v>0</v>
      </c>
      <c r="U273" s="53" t="str">
        <f t="shared" si="106"/>
        <v>0</v>
      </c>
      <c r="V273" s="53">
        <f t="shared" si="96"/>
        <v>0</v>
      </c>
      <c r="W273" s="53" t="str">
        <f t="shared" si="107"/>
        <v>0</v>
      </c>
      <c r="X273" s="53">
        <f t="shared" si="97"/>
        <v>0</v>
      </c>
      <c r="Y273" s="53" t="str">
        <f t="shared" si="108"/>
        <v>0</v>
      </c>
      <c r="Z273" s="53">
        <f t="shared" si="98"/>
        <v>0</v>
      </c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85">
        <f>Parâmetros!A263</f>
        <v>44115.875011574077</v>
      </c>
      <c r="B274" s="59">
        <f>Parâmetros!G263*0.04*46.0055</f>
        <v>5.4428518179599994</v>
      </c>
      <c r="C274" s="80">
        <f t="shared" si="109"/>
        <v>5.4428518179599994</v>
      </c>
      <c r="D274" s="84">
        <f t="shared" si="88"/>
        <v>1.0885703635919999</v>
      </c>
      <c r="E274" s="42" t="str">
        <f t="shared" si="99"/>
        <v>1</v>
      </c>
      <c r="F274" s="51">
        <f t="shared" si="89"/>
        <v>-148.69321947748901</v>
      </c>
      <c r="G274" s="42" t="str">
        <f t="shared" si="100"/>
        <v>0</v>
      </c>
      <c r="H274" s="51">
        <f t="shared" si="90"/>
        <v>-33.346609738744505</v>
      </c>
      <c r="I274" s="42" t="str">
        <f t="shared" si="101"/>
        <v>0</v>
      </c>
      <c r="J274" s="51">
        <f t="shared" si="91"/>
        <v>90.320969498294858</v>
      </c>
      <c r="K274" s="42" t="str">
        <f t="shared" si="102"/>
        <v>0</v>
      </c>
      <c r="L274" s="51">
        <f t="shared" si="92"/>
        <v>81.929243133666347</v>
      </c>
      <c r="M274" s="55" t="str">
        <f t="shared" si="103"/>
        <v>0</v>
      </c>
      <c r="N274" s="129">
        <f t="shared" si="93"/>
        <v>1.0885703635919999</v>
      </c>
      <c r="O274" s="59">
        <v>260</v>
      </c>
      <c r="Q274" s="53" t="str">
        <f t="shared" si="104"/>
        <v>1</v>
      </c>
      <c r="R274" s="53">
        <f t="shared" si="94"/>
        <v>1</v>
      </c>
      <c r="S274" s="53" t="str">
        <f t="shared" si="105"/>
        <v>0</v>
      </c>
      <c r="T274" s="53">
        <f t="shared" si="95"/>
        <v>0</v>
      </c>
      <c r="U274" s="53" t="str">
        <f t="shared" si="106"/>
        <v>0</v>
      </c>
      <c r="V274" s="53">
        <f t="shared" si="96"/>
        <v>0</v>
      </c>
      <c r="W274" s="53" t="str">
        <f t="shared" si="107"/>
        <v>0</v>
      </c>
      <c r="X274" s="53">
        <f t="shared" si="97"/>
        <v>0</v>
      </c>
      <c r="Y274" s="53" t="str">
        <f t="shared" si="108"/>
        <v>0</v>
      </c>
      <c r="Z274" s="53">
        <f t="shared" si="98"/>
        <v>0</v>
      </c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85">
        <f>Parâmetros!A264</f>
        <v>44115.916678240741</v>
      </c>
      <c r="B275" s="59">
        <f>Parâmetros!G264*0.04*46.0055</f>
        <v>2.9294775017399997</v>
      </c>
      <c r="C275" s="80">
        <f t="shared" si="109"/>
        <v>2.9294775017399997</v>
      </c>
      <c r="D275" s="84">
        <f t="shared" si="88"/>
        <v>0.58589550034799998</v>
      </c>
      <c r="E275" s="42" t="str">
        <f t="shared" si="99"/>
        <v>1</v>
      </c>
      <c r="F275" s="51">
        <f t="shared" si="89"/>
        <v>-151.1437594358035</v>
      </c>
      <c r="G275" s="42" t="str">
        <f t="shared" si="100"/>
        <v>0</v>
      </c>
      <c r="H275" s="51">
        <f t="shared" si="90"/>
        <v>-34.571879717901751</v>
      </c>
      <c r="I275" s="42" t="str">
        <f t="shared" si="101"/>
        <v>0</v>
      </c>
      <c r="J275" s="51">
        <f t="shared" si="91"/>
        <v>90.075837929182057</v>
      </c>
      <c r="K275" s="42" t="str">
        <f t="shared" si="102"/>
        <v>0</v>
      </c>
      <c r="L275" s="51">
        <f t="shared" si="92"/>
        <v>81.663121147243061</v>
      </c>
      <c r="M275" s="55" t="str">
        <f t="shared" si="103"/>
        <v>0</v>
      </c>
      <c r="N275" s="129">
        <f t="shared" si="93"/>
        <v>0.58589550034799998</v>
      </c>
      <c r="O275" s="59">
        <v>260</v>
      </c>
      <c r="Q275" s="53" t="str">
        <f t="shared" si="104"/>
        <v>1</v>
      </c>
      <c r="R275" s="53">
        <f t="shared" si="94"/>
        <v>1</v>
      </c>
      <c r="S275" s="53" t="str">
        <f t="shared" si="105"/>
        <v>0</v>
      </c>
      <c r="T275" s="53">
        <f t="shared" si="95"/>
        <v>0</v>
      </c>
      <c r="U275" s="53" t="str">
        <f t="shared" si="106"/>
        <v>0</v>
      </c>
      <c r="V275" s="53">
        <f t="shared" si="96"/>
        <v>0</v>
      </c>
      <c r="W275" s="53" t="str">
        <f t="shared" si="107"/>
        <v>0</v>
      </c>
      <c r="X275" s="53">
        <f t="shared" si="97"/>
        <v>0</v>
      </c>
      <c r="Y275" s="53" t="str">
        <f t="shared" si="108"/>
        <v>0</v>
      </c>
      <c r="Z275" s="53">
        <f t="shared" si="98"/>
        <v>0</v>
      </c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85">
        <f>Parâmetros!A265</f>
        <v>44115.958344907405</v>
      </c>
      <c r="B276" s="59">
        <f>Parâmetros!G265*0.04*46.0055</f>
        <v>4.2964444438999996</v>
      </c>
      <c r="C276" s="80">
        <f t="shared" si="109"/>
        <v>4.2964444438999996</v>
      </c>
      <c r="D276" s="84">
        <f t="shared" si="88"/>
        <v>0.85928888877999987</v>
      </c>
      <c r="E276" s="42" t="str">
        <f t="shared" si="99"/>
        <v>1</v>
      </c>
      <c r="F276" s="51">
        <f t="shared" si="89"/>
        <v>-149.8109666671975</v>
      </c>
      <c r="G276" s="42" t="str">
        <f t="shared" si="100"/>
        <v>0</v>
      </c>
      <c r="H276" s="51">
        <f t="shared" si="90"/>
        <v>-33.905483333598752</v>
      </c>
      <c r="I276" s="42" t="str">
        <f t="shared" si="101"/>
        <v>0</v>
      </c>
      <c r="J276" s="51">
        <f t="shared" si="91"/>
        <v>90.209159396380372</v>
      </c>
      <c r="K276" s="42" t="str">
        <f t="shared" si="102"/>
        <v>0</v>
      </c>
      <c r="L276" s="51">
        <f t="shared" si="92"/>
        <v>81.807858823471776</v>
      </c>
      <c r="M276" s="55" t="str">
        <f t="shared" si="103"/>
        <v>0</v>
      </c>
      <c r="N276" s="129">
        <f t="shared" si="93"/>
        <v>0.85928888877999987</v>
      </c>
      <c r="O276" s="59">
        <v>260</v>
      </c>
      <c r="Q276" s="53" t="str">
        <f t="shared" si="104"/>
        <v>1</v>
      </c>
      <c r="R276" s="53">
        <f t="shared" si="94"/>
        <v>1</v>
      </c>
      <c r="S276" s="53" t="str">
        <f t="shared" si="105"/>
        <v>0</v>
      </c>
      <c r="T276" s="53">
        <f t="shared" si="95"/>
        <v>0</v>
      </c>
      <c r="U276" s="53" t="str">
        <f t="shared" si="106"/>
        <v>0</v>
      </c>
      <c r="V276" s="53">
        <f t="shared" si="96"/>
        <v>0</v>
      </c>
      <c r="W276" s="53" t="str">
        <f t="shared" si="107"/>
        <v>0</v>
      </c>
      <c r="X276" s="53">
        <f t="shared" si="97"/>
        <v>0</v>
      </c>
      <c r="Y276" s="53" t="str">
        <f t="shared" si="108"/>
        <v>0</v>
      </c>
      <c r="Z276" s="53">
        <f t="shared" si="98"/>
        <v>0</v>
      </c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85">
        <f>Parâmetros!A266</f>
        <v>44116.000011574077</v>
      </c>
      <c r="B277" s="59">
        <f>Parâmetros!G266*0.04*46.0055</f>
        <v>1.35418845448</v>
      </c>
      <c r="C277" s="80">
        <f t="shared" si="109"/>
        <v>1.35418845448</v>
      </c>
      <c r="D277" s="84">
        <f t="shared" si="88"/>
        <v>0.27083769089600002</v>
      </c>
      <c r="E277" s="42" t="str">
        <f t="shared" si="99"/>
        <v>1</v>
      </c>
      <c r="F277" s="51">
        <f t="shared" si="89"/>
        <v>-152.679666256882</v>
      </c>
      <c r="G277" s="42" t="str">
        <f t="shared" si="100"/>
        <v>0</v>
      </c>
      <c r="H277" s="51">
        <f t="shared" si="90"/>
        <v>-35.339833128441001</v>
      </c>
      <c r="I277" s="42" t="str">
        <f t="shared" si="101"/>
        <v>0</v>
      </c>
      <c r="J277" s="51">
        <f t="shared" si="91"/>
        <v>89.922198627041865</v>
      </c>
      <c r="K277" s="42" t="str">
        <f t="shared" si="102"/>
        <v>0</v>
      </c>
      <c r="L277" s="51">
        <f t="shared" si="92"/>
        <v>81.496325836356718</v>
      </c>
      <c r="M277" s="55" t="str">
        <f t="shared" si="103"/>
        <v>0</v>
      </c>
      <c r="N277" s="129">
        <f t="shared" si="93"/>
        <v>0.27083769089600002</v>
      </c>
      <c r="O277" s="59">
        <v>260</v>
      </c>
      <c r="Q277" s="53" t="str">
        <f t="shared" si="104"/>
        <v>1</v>
      </c>
      <c r="R277" s="53">
        <f t="shared" si="94"/>
        <v>1</v>
      </c>
      <c r="S277" s="53" t="str">
        <f t="shared" si="105"/>
        <v>0</v>
      </c>
      <c r="T277" s="53">
        <f t="shared" si="95"/>
        <v>0</v>
      </c>
      <c r="U277" s="53" t="str">
        <f t="shared" si="106"/>
        <v>0</v>
      </c>
      <c r="V277" s="53">
        <f t="shared" si="96"/>
        <v>0</v>
      </c>
      <c r="W277" s="53" t="str">
        <f t="shared" si="107"/>
        <v>0</v>
      </c>
      <c r="X277" s="53">
        <f t="shared" si="97"/>
        <v>0</v>
      </c>
      <c r="Y277" s="53" t="str">
        <f t="shared" si="108"/>
        <v>0</v>
      </c>
      <c r="Z277" s="53">
        <f t="shared" si="98"/>
        <v>0</v>
      </c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85">
        <f>Parâmetros!A267</f>
        <v>44116.041678240741</v>
      </c>
      <c r="B278" s="59">
        <f>Parâmetros!G267*0.04*46.0055</f>
        <v>1.53435887402</v>
      </c>
      <c r="C278" s="80">
        <f t="shared" si="109"/>
        <v>1.53435887402</v>
      </c>
      <c r="D278" s="84">
        <f t="shared" si="88"/>
        <v>0.30687177480400002</v>
      </c>
      <c r="E278" s="42" t="str">
        <f t="shared" si="99"/>
        <v>1</v>
      </c>
      <c r="F278" s="51">
        <f t="shared" si="89"/>
        <v>-152.5040000978305</v>
      </c>
      <c r="G278" s="42" t="str">
        <f t="shared" si="100"/>
        <v>0</v>
      </c>
      <c r="H278" s="51">
        <f t="shared" si="90"/>
        <v>-35.252000048915249</v>
      </c>
      <c r="I278" s="42" t="str">
        <f t="shared" si="101"/>
        <v>0</v>
      </c>
      <c r="J278" s="51">
        <f t="shared" si="91"/>
        <v>89.939770803762443</v>
      </c>
      <c r="K278" s="42" t="str">
        <f t="shared" si="102"/>
        <v>0</v>
      </c>
      <c r="L278" s="51">
        <f t="shared" si="92"/>
        <v>81.515402704308002</v>
      </c>
      <c r="M278" s="55" t="str">
        <f t="shared" si="103"/>
        <v>0</v>
      </c>
      <c r="N278" s="129">
        <f t="shared" si="93"/>
        <v>0.30687177480400002</v>
      </c>
      <c r="O278" s="59">
        <v>260</v>
      </c>
      <c r="Q278" s="53" t="str">
        <f t="shared" si="104"/>
        <v>1</v>
      </c>
      <c r="R278" s="53">
        <f t="shared" si="94"/>
        <v>1</v>
      </c>
      <c r="S278" s="53" t="str">
        <f t="shared" si="105"/>
        <v>0</v>
      </c>
      <c r="T278" s="53">
        <f t="shared" si="95"/>
        <v>0</v>
      </c>
      <c r="U278" s="53" t="str">
        <f t="shared" si="106"/>
        <v>0</v>
      </c>
      <c r="V278" s="53">
        <f t="shared" si="96"/>
        <v>0</v>
      </c>
      <c r="W278" s="53" t="str">
        <f t="shared" si="107"/>
        <v>0</v>
      </c>
      <c r="X278" s="53">
        <f t="shared" si="97"/>
        <v>0</v>
      </c>
      <c r="Y278" s="53" t="str">
        <f t="shared" si="108"/>
        <v>0</v>
      </c>
      <c r="Z278" s="53">
        <f t="shared" si="98"/>
        <v>0</v>
      </c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85">
        <f>Parâmetros!A268</f>
        <v>44116.083344907405</v>
      </c>
      <c r="B279" s="59">
        <f>Parâmetros!G268*0.04*46.0055</f>
        <v>1.7092865067799998</v>
      </c>
      <c r="C279" s="80">
        <f t="shared" si="109"/>
        <v>1.7092865067799998</v>
      </c>
      <c r="D279" s="84">
        <f t="shared" si="88"/>
        <v>0.34185730135599995</v>
      </c>
      <c r="E279" s="42" t="str">
        <f t="shared" si="99"/>
        <v>1</v>
      </c>
      <c r="F279" s="51">
        <f t="shared" si="89"/>
        <v>-152.33344565588951</v>
      </c>
      <c r="G279" s="42" t="str">
        <f t="shared" si="100"/>
        <v>0</v>
      </c>
      <c r="H279" s="51">
        <f t="shared" si="90"/>
        <v>-35.166722827944753</v>
      </c>
      <c r="I279" s="42" t="str">
        <f t="shared" si="101"/>
        <v>0</v>
      </c>
      <c r="J279" s="51">
        <f t="shared" si="91"/>
        <v>89.956831646957554</v>
      </c>
      <c r="K279" s="42" t="str">
        <f t="shared" si="102"/>
        <v>0</v>
      </c>
      <c r="L279" s="51">
        <f t="shared" si="92"/>
        <v>81.533924453659054</v>
      </c>
      <c r="M279" s="55" t="str">
        <f t="shared" si="103"/>
        <v>0</v>
      </c>
      <c r="N279" s="129">
        <f t="shared" si="93"/>
        <v>0.34185730135599995</v>
      </c>
      <c r="O279" s="59">
        <v>260</v>
      </c>
      <c r="Q279" s="53" t="str">
        <f t="shared" si="104"/>
        <v>1</v>
      </c>
      <c r="R279" s="53">
        <f t="shared" si="94"/>
        <v>1</v>
      </c>
      <c r="S279" s="53" t="str">
        <f t="shared" si="105"/>
        <v>0</v>
      </c>
      <c r="T279" s="53">
        <f t="shared" si="95"/>
        <v>0</v>
      </c>
      <c r="U279" s="53" t="str">
        <f t="shared" si="106"/>
        <v>0</v>
      </c>
      <c r="V279" s="53">
        <f t="shared" si="96"/>
        <v>0</v>
      </c>
      <c r="W279" s="53" t="str">
        <f t="shared" si="107"/>
        <v>0</v>
      </c>
      <c r="X279" s="53">
        <f t="shared" si="97"/>
        <v>0</v>
      </c>
      <c r="Y279" s="53" t="str">
        <f t="shared" si="108"/>
        <v>0</v>
      </c>
      <c r="Z279" s="53">
        <f t="shared" si="98"/>
        <v>0</v>
      </c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85">
        <f>Parâmetros!A269</f>
        <v>44116.125011574077</v>
      </c>
      <c r="B280" s="59">
        <f>Parâmetros!G269*0.04*46.0055</f>
        <v>1.17989937806</v>
      </c>
      <c r="C280" s="80">
        <f t="shared" si="109"/>
        <v>1.17989937806</v>
      </c>
      <c r="D280" s="84">
        <f t="shared" si="88"/>
        <v>0.23597987561200001</v>
      </c>
      <c r="E280" s="42" t="str">
        <f t="shared" si="99"/>
        <v>1</v>
      </c>
      <c r="F280" s="51">
        <f t="shared" si="89"/>
        <v>-152.84959810639151</v>
      </c>
      <c r="G280" s="42" t="str">
        <f t="shared" si="100"/>
        <v>0</v>
      </c>
      <c r="H280" s="51">
        <f t="shared" si="90"/>
        <v>-35.424799053195756</v>
      </c>
      <c r="I280" s="42" t="str">
        <f t="shared" si="101"/>
        <v>0</v>
      </c>
      <c r="J280" s="51">
        <f t="shared" si="91"/>
        <v>89.905200062798443</v>
      </c>
      <c r="K280" s="42" t="str">
        <f t="shared" si="102"/>
        <v>0</v>
      </c>
      <c r="L280" s="51">
        <f t="shared" si="92"/>
        <v>81.477871698853434</v>
      </c>
      <c r="M280" s="55" t="str">
        <f t="shared" si="103"/>
        <v>0</v>
      </c>
      <c r="N280" s="129">
        <f t="shared" si="93"/>
        <v>0.23597987561200001</v>
      </c>
      <c r="O280" s="59">
        <v>260</v>
      </c>
      <c r="Q280" s="53" t="str">
        <f t="shared" si="104"/>
        <v>1</v>
      </c>
      <c r="R280" s="53">
        <f t="shared" si="94"/>
        <v>1</v>
      </c>
      <c r="S280" s="53" t="str">
        <f t="shared" si="105"/>
        <v>0</v>
      </c>
      <c r="T280" s="53">
        <f t="shared" si="95"/>
        <v>0</v>
      </c>
      <c r="U280" s="53" t="str">
        <f t="shared" si="106"/>
        <v>0</v>
      </c>
      <c r="V280" s="53">
        <f t="shared" si="96"/>
        <v>0</v>
      </c>
      <c r="W280" s="53" t="str">
        <f t="shared" si="107"/>
        <v>0</v>
      </c>
      <c r="X280" s="53">
        <f t="shared" si="97"/>
        <v>0</v>
      </c>
      <c r="Y280" s="53" t="str">
        <f t="shared" si="108"/>
        <v>0</v>
      </c>
      <c r="Z280" s="53">
        <f t="shared" si="98"/>
        <v>0</v>
      </c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85">
        <f>Parâmetros!A270</f>
        <v>44116.166678240741</v>
      </c>
      <c r="B281" s="59">
        <f>Parâmetros!G270*0.04*46.0055</f>
        <v>5.9848278917000011</v>
      </c>
      <c r="C281" s="80">
        <f t="shared" si="109"/>
        <v>5.9848278917000011</v>
      </c>
      <c r="D281" s="84">
        <f t="shared" si="88"/>
        <v>1.1969655783400002</v>
      </c>
      <c r="E281" s="42" t="str">
        <f t="shared" si="99"/>
        <v>1</v>
      </c>
      <c r="F281" s="51">
        <f t="shared" si="89"/>
        <v>-148.1647928055925</v>
      </c>
      <c r="G281" s="42" t="str">
        <f t="shared" si="100"/>
        <v>0</v>
      </c>
      <c r="H281" s="51">
        <f t="shared" si="90"/>
        <v>-33.082396402796249</v>
      </c>
      <c r="I281" s="42" t="str">
        <f t="shared" si="101"/>
        <v>0</v>
      </c>
      <c r="J281" s="51">
        <f t="shared" si="91"/>
        <v>90.373828893141109</v>
      </c>
      <c r="K281" s="42" t="str">
        <f t="shared" si="102"/>
        <v>0</v>
      </c>
      <c r="L281" s="51">
        <f t="shared" si="92"/>
        <v>81.986628835591759</v>
      </c>
      <c r="M281" s="55" t="str">
        <f t="shared" si="103"/>
        <v>0</v>
      </c>
      <c r="N281" s="129">
        <f t="shared" si="93"/>
        <v>1.1969655783400002</v>
      </c>
      <c r="O281" s="59">
        <v>260</v>
      </c>
      <c r="Q281" s="53" t="str">
        <f t="shared" si="104"/>
        <v>1</v>
      </c>
      <c r="R281" s="53">
        <f t="shared" si="94"/>
        <v>1</v>
      </c>
      <c r="S281" s="53" t="str">
        <f t="shared" si="105"/>
        <v>0</v>
      </c>
      <c r="T281" s="53">
        <f t="shared" si="95"/>
        <v>0</v>
      </c>
      <c r="U281" s="53" t="str">
        <f t="shared" si="106"/>
        <v>0</v>
      </c>
      <c r="V281" s="53">
        <f t="shared" si="96"/>
        <v>0</v>
      </c>
      <c r="W281" s="53" t="str">
        <f t="shared" si="107"/>
        <v>0</v>
      </c>
      <c r="X281" s="53">
        <f t="shared" si="97"/>
        <v>0</v>
      </c>
      <c r="Y281" s="53" t="str">
        <f t="shared" si="108"/>
        <v>0</v>
      </c>
      <c r="Z281" s="53">
        <f t="shared" si="98"/>
        <v>0</v>
      </c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85">
        <f>Parâmetros!A271</f>
        <v>44116.208344907405</v>
      </c>
      <c r="B282" s="59">
        <f>Parâmetros!G271*0.04*46.0055</f>
        <v>9.2879068578399995</v>
      </c>
      <c r="C282" s="80">
        <f t="shared" si="109"/>
        <v>9.2879068578399995</v>
      </c>
      <c r="D282" s="84">
        <f t="shared" si="88"/>
        <v>1.8575813715679999</v>
      </c>
      <c r="E282" s="42" t="str">
        <f t="shared" si="99"/>
        <v>1</v>
      </c>
      <c r="F282" s="51">
        <f t="shared" si="89"/>
        <v>-144.94429081360599</v>
      </c>
      <c r="G282" s="42" t="str">
        <f t="shared" si="100"/>
        <v>0</v>
      </c>
      <c r="H282" s="51">
        <f t="shared" si="90"/>
        <v>-31.472145406802994</v>
      </c>
      <c r="I282" s="42" t="str">
        <f t="shared" si="101"/>
        <v>0</v>
      </c>
      <c r="J282" s="51">
        <f t="shared" si="91"/>
        <v>90.695981039221437</v>
      </c>
      <c r="K282" s="42" t="str">
        <f t="shared" si="102"/>
        <v>0</v>
      </c>
      <c r="L282" s="51">
        <f t="shared" si="92"/>
        <v>82.336366608477178</v>
      </c>
      <c r="M282" s="55" t="str">
        <f t="shared" si="103"/>
        <v>0</v>
      </c>
      <c r="N282" s="129">
        <f t="shared" si="93"/>
        <v>1.8575813715679999</v>
      </c>
      <c r="O282" s="59">
        <v>260</v>
      </c>
      <c r="Q282" s="53" t="str">
        <f t="shared" si="104"/>
        <v>1</v>
      </c>
      <c r="R282" s="53">
        <f t="shared" si="94"/>
        <v>1</v>
      </c>
      <c r="S282" s="53" t="str">
        <f t="shared" si="105"/>
        <v>0</v>
      </c>
      <c r="T282" s="53">
        <f t="shared" si="95"/>
        <v>0</v>
      </c>
      <c r="U282" s="53" t="str">
        <f t="shared" si="106"/>
        <v>0</v>
      </c>
      <c r="V282" s="53">
        <f t="shared" si="96"/>
        <v>0</v>
      </c>
      <c r="W282" s="53" t="str">
        <f t="shared" si="107"/>
        <v>0</v>
      </c>
      <c r="X282" s="53">
        <f t="shared" si="97"/>
        <v>0</v>
      </c>
      <c r="Y282" s="53" t="str">
        <f t="shared" si="108"/>
        <v>0</v>
      </c>
      <c r="Z282" s="53">
        <f t="shared" si="98"/>
        <v>0</v>
      </c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85">
        <f>Parâmetros!A272</f>
        <v>44116.250011574077</v>
      </c>
      <c r="B283" s="59">
        <f>Parâmetros!G272*0.04*46.0055</f>
        <v>12.447402658480001</v>
      </c>
      <c r="C283" s="80">
        <f t="shared" si="109"/>
        <v>12.447402658480001</v>
      </c>
      <c r="D283" s="84">
        <f t="shared" si="88"/>
        <v>2.4894805316960005</v>
      </c>
      <c r="E283" s="42" t="str">
        <f t="shared" si="99"/>
        <v>1</v>
      </c>
      <c r="F283" s="51">
        <f t="shared" si="89"/>
        <v>-141.86378240798197</v>
      </c>
      <c r="G283" s="42" t="str">
        <f t="shared" si="100"/>
        <v>0</v>
      </c>
      <c r="H283" s="51">
        <f t="shared" si="90"/>
        <v>-29.931891203990986</v>
      </c>
      <c r="I283" s="42" t="str">
        <f t="shared" si="101"/>
        <v>0</v>
      </c>
      <c r="J283" s="51">
        <f t="shared" si="91"/>
        <v>91.004129395086323</v>
      </c>
      <c r="K283" s="42" t="str">
        <f t="shared" si="102"/>
        <v>0</v>
      </c>
      <c r="L283" s="51">
        <f t="shared" si="92"/>
        <v>82.670901457956717</v>
      </c>
      <c r="M283" s="55" t="str">
        <f t="shared" si="103"/>
        <v>0</v>
      </c>
      <c r="N283" s="129">
        <f t="shared" si="93"/>
        <v>2.4894805316960005</v>
      </c>
      <c r="O283" s="59">
        <v>260</v>
      </c>
      <c r="Q283" s="53" t="str">
        <f t="shared" si="104"/>
        <v>1</v>
      </c>
      <c r="R283" s="53">
        <f t="shared" si="94"/>
        <v>1</v>
      </c>
      <c r="S283" s="53" t="str">
        <f t="shared" si="105"/>
        <v>0</v>
      </c>
      <c r="T283" s="53">
        <f t="shared" si="95"/>
        <v>0</v>
      </c>
      <c r="U283" s="53" t="str">
        <f t="shared" si="106"/>
        <v>0</v>
      </c>
      <c r="V283" s="53">
        <f t="shared" si="96"/>
        <v>0</v>
      </c>
      <c r="W283" s="53" t="str">
        <f t="shared" si="107"/>
        <v>0</v>
      </c>
      <c r="X283" s="53">
        <f t="shared" si="97"/>
        <v>0</v>
      </c>
      <c r="Y283" s="53" t="str">
        <f t="shared" si="108"/>
        <v>0</v>
      </c>
      <c r="Z283" s="53">
        <f t="shared" si="98"/>
        <v>0</v>
      </c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85">
        <f>Parâmetros!A273</f>
        <v>44116.291678240741</v>
      </c>
      <c r="B284" s="59">
        <f>Parâmetros!G273*0.04*46.0055</f>
        <v>10.299280728519999</v>
      </c>
      <c r="C284" s="80">
        <f t="shared" si="109"/>
        <v>10.299280728519999</v>
      </c>
      <c r="D284" s="84">
        <f t="shared" si="88"/>
        <v>2.0598561457039999</v>
      </c>
      <c r="E284" s="42" t="str">
        <f t="shared" si="99"/>
        <v>1</v>
      </c>
      <c r="F284" s="51">
        <f t="shared" si="89"/>
        <v>-143.95820128969302</v>
      </c>
      <c r="G284" s="42" t="str">
        <f t="shared" si="100"/>
        <v>0</v>
      </c>
      <c r="H284" s="51">
        <f t="shared" si="90"/>
        <v>-30.979100644846511</v>
      </c>
      <c r="I284" s="42" t="str">
        <f t="shared" si="101"/>
        <v>0</v>
      </c>
      <c r="J284" s="51">
        <f t="shared" si="91"/>
        <v>90.794621206855652</v>
      </c>
      <c r="K284" s="42" t="str">
        <f t="shared" si="102"/>
        <v>0</v>
      </c>
      <c r="L284" s="51">
        <f t="shared" si="92"/>
        <v>82.443453253607998</v>
      </c>
      <c r="M284" s="55" t="str">
        <f t="shared" si="103"/>
        <v>0</v>
      </c>
      <c r="N284" s="129">
        <f t="shared" si="93"/>
        <v>2.0598561457039999</v>
      </c>
      <c r="O284" s="59">
        <v>260</v>
      </c>
      <c r="Q284" s="53" t="str">
        <f t="shared" si="104"/>
        <v>1</v>
      </c>
      <c r="R284" s="53">
        <f t="shared" si="94"/>
        <v>1</v>
      </c>
      <c r="S284" s="53" t="str">
        <f t="shared" si="105"/>
        <v>0</v>
      </c>
      <c r="T284" s="53">
        <f t="shared" si="95"/>
        <v>0</v>
      </c>
      <c r="U284" s="53" t="str">
        <f t="shared" si="106"/>
        <v>0</v>
      </c>
      <c r="V284" s="53">
        <f t="shared" si="96"/>
        <v>0</v>
      </c>
      <c r="W284" s="53" t="str">
        <f t="shared" si="107"/>
        <v>0</v>
      </c>
      <c r="X284" s="53">
        <f t="shared" si="97"/>
        <v>0</v>
      </c>
      <c r="Y284" s="53" t="str">
        <f t="shared" si="108"/>
        <v>0</v>
      </c>
      <c r="Z284" s="53">
        <f t="shared" si="98"/>
        <v>0</v>
      </c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85">
        <f>Parâmetros!A274</f>
        <v>44116.333344907405</v>
      </c>
      <c r="B285" s="59">
        <f>Parâmetros!G274*0.04*46.0055</f>
        <v>6.4914183750599994</v>
      </c>
      <c r="C285" s="80">
        <f t="shared" si="109"/>
        <v>6.4914183750599994</v>
      </c>
      <c r="D285" s="84">
        <f t="shared" si="88"/>
        <v>1.2982836750119999</v>
      </c>
      <c r="E285" s="42" t="str">
        <f t="shared" si="99"/>
        <v>1</v>
      </c>
      <c r="F285" s="51">
        <f t="shared" si="89"/>
        <v>-147.67086708431648</v>
      </c>
      <c r="G285" s="42" t="str">
        <f t="shared" si="100"/>
        <v>0</v>
      </c>
      <c r="H285" s="51">
        <f t="shared" si="90"/>
        <v>-32.835433542158242</v>
      </c>
      <c r="I285" s="42" t="str">
        <f t="shared" si="101"/>
        <v>0</v>
      </c>
      <c r="J285" s="51">
        <f t="shared" si="91"/>
        <v>90.423237100777456</v>
      </c>
      <c r="K285" s="42" t="str">
        <f t="shared" si="102"/>
        <v>0</v>
      </c>
      <c r="L285" s="51">
        <f t="shared" si="92"/>
        <v>82.040267827947531</v>
      </c>
      <c r="M285" s="55" t="str">
        <f t="shared" si="103"/>
        <v>0</v>
      </c>
      <c r="N285" s="129">
        <f t="shared" si="93"/>
        <v>1.2982836750119999</v>
      </c>
      <c r="O285" s="59">
        <v>260</v>
      </c>
      <c r="Q285" s="53" t="str">
        <f t="shared" si="104"/>
        <v>1</v>
      </c>
      <c r="R285" s="53">
        <f t="shared" si="94"/>
        <v>1</v>
      </c>
      <c r="S285" s="53" t="str">
        <f t="shared" si="105"/>
        <v>0</v>
      </c>
      <c r="T285" s="53">
        <f t="shared" si="95"/>
        <v>0</v>
      </c>
      <c r="U285" s="53" t="str">
        <f t="shared" si="106"/>
        <v>0</v>
      </c>
      <c r="V285" s="53">
        <f t="shared" si="96"/>
        <v>0</v>
      </c>
      <c r="W285" s="53" t="str">
        <f t="shared" si="107"/>
        <v>0</v>
      </c>
      <c r="X285" s="53">
        <f t="shared" si="97"/>
        <v>0</v>
      </c>
      <c r="Y285" s="53" t="str">
        <f t="shared" si="108"/>
        <v>0</v>
      </c>
      <c r="Z285" s="53">
        <f t="shared" si="98"/>
        <v>0</v>
      </c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85">
        <f>Parâmetros!A275</f>
        <v>44116.375011574077</v>
      </c>
      <c r="B286" s="59">
        <f>Parâmetros!G275*0.04*46.0055</f>
        <v>1.79403231822</v>
      </c>
      <c r="C286" s="80">
        <f t="shared" si="109"/>
        <v>1.79403231822</v>
      </c>
      <c r="D286" s="84">
        <f t="shared" si="88"/>
        <v>0.35880646364399998</v>
      </c>
      <c r="E286" s="42" t="str">
        <f t="shared" si="99"/>
        <v>1</v>
      </c>
      <c r="F286" s="51">
        <f t="shared" si="89"/>
        <v>-152.25081848973551</v>
      </c>
      <c r="G286" s="42" t="str">
        <f t="shared" si="100"/>
        <v>0</v>
      </c>
      <c r="H286" s="51">
        <f t="shared" si="90"/>
        <v>-35.125409244867754</v>
      </c>
      <c r="I286" s="42" t="str">
        <f t="shared" si="101"/>
        <v>0</v>
      </c>
      <c r="J286" s="51">
        <f t="shared" si="91"/>
        <v>89.965096979184409</v>
      </c>
      <c r="K286" s="42" t="str">
        <f t="shared" si="102"/>
        <v>0</v>
      </c>
      <c r="L286" s="51">
        <f t="shared" si="92"/>
        <v>81.542897539576231</v>
      </c>
      <c r="M286" s="55" t="str">
        <f t="shared" si="103"/>
        <v>0</v>
      </c>
      <c r="N286" s="129">
        <f t="shared" si="93"/>
        <v>0.35880646364399998</v>
      </c>
      <c r="O286" s="59">
        <v>260</v>
      </c>
      <c r="Q286" s="53" t="str">
        <f t="shared" si="104"/>
        <v>1</v>
      </c>
      <c r="R286" s="53">
        <f t="shared" si="94"/>
        <v>1</v>
      </c>
      <c r="S286" s="53" t="str">
        <f t="shared" si="105"/>
        <v>0</v>
      </c>
      <c r="T286" s="53">
        <f t="shared" si="95"/>
        <v>0</v>
      </c>
      <c r="U286" s="53" t="str">
        <f t="shared" si="106"/>
        <v>0</v>
      </c>
      <c r="V286" s="53">
        <f t="shared" si="96"/>
        <v>0</v>
      </c>
      <c r="W286" s="53" t="str">
        <f t="shared" si="107"/>
        <v>0</v>
      </c>
      <c r="X286" s="53">
        <f t="shared" si="97"/>
        <v>0</v>
      </c>
      <c r="Y286" s="53" t="str">
        <f t="shared" si="108"/>
        <v>0</v>
      </c>
      <c r="Z286" s="53">
        <f t="shared" si="98"/>
        <v>0</v>
      </c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85">
        <f>Parâmetros!A276</f>
        <v>44116.416678240741</v>
      </c>
      <c r="B287" s="59">
        <f>Parâmetros!G276*0.04*46.0055</f>
        <v>2.19999405132</v>
      </c>
      <c r="C287" s="80">
        <f t="shared" si="109"/>
        <v>2.19999405132</v>
      </c>
      <c r="D287" s="84">
        <f t="shared" si="88"/>
        <v>0.43999881026400001</v>
      </c>
      <c r="E287" s="42" t="str">
        <f t="shared" si="99"/>
        <v>1</v>
      </c>
      <c r="F287" s="51">
        <f t="shared" si="89"/>
        <v>-151.85500579996301</v>
      </c>
      <c r="G287" s="42" t="str">
        <f t="shared" si="100"/>
        <v>0</v>
      </c>
      <c r="H287" s="51">
        <f t="shared" si="90"/>
        <v>-34.927502899981505</v>
      </c>
      <c r="I287" s="42" t="str">
        <f t="shared" si="101"/>
        <v>0</v>
      </c>
      <c r="J287" s="51">
        <f t="shared" si="91"/>
        <v>90.004690777844786</v>
      </c>
      <c r="K287" s="42" t="str">
        <f t="shared" si="102"/>
        <v>0</v>
      </c>
      <c r="L287" s="51">
        <f t="shared" si="92"/>
        <v>81.585881723080945</v>
      </c>
      <c r="M287" s="55" t="str">
        <f t="shared" si="103"/>
        <v>0</v>
      </c>
      <c r="N287" s="129">
        <f t="shared" si="93"/>
        <v>0.43999881026400001</v>
      </c>
      <c r="O287" s="59">
        <v>260</v>
      </c>
      <c r="Q287" s="53" t="str">
        <f t="shared" si="104"/>
        <v>1</v>
      </c>
      <c r="R287" s="53">
        <f t="shared" si="94"/>
        <v>1</v>
      </c>
      <c r="S287" s="53" t="str">
        <f t="shared" si="105"/>
        <v>0</v>
      </c>
      <c r="T287" s="53">
        <f t="shared" si="95"/>
        <v>0</v>
      </c>
      <c r="U287" s="53" t="str">
        <f t="shared" si="106"/>
        <v>0</v>
      </c>
      <c r="V287" s="53">
        <f t="shared" si="96"/>
        <v>0</v>
      </c>
      <c r="W287" s="53" t="str">
        <f t="shared" si="107"/>
        <v>0</v>
      </c>
      <c r="X287" s="53">
        <f t="shared" si="97"/>
        <v>0</v>
      </c>
      <c r="Y287" s="53" t="str">
        <f t="shared" si="108"/>
        <v>0</v>
      </c>
      <c r="Z287" s="53">
        <f t="shared" si="98"/>
        <v>0</v>
      </c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85">
        <f>Parâmetros!A277</f>
        <v>44116.458344907405</v>
      </c>
      <c r="B288" s="59">
        <f>Parâmetros!G277*0.04*46.0055</f>
        <v>1.7853078352</v>
      </c>
      <c r="C288" s="80">
        <f t="shared" si="109"/>
        <v>1.7853078352</v>
      </c>
      <c r="D288" s="84">
        <f t="shared" si="88"/>
        <v>0.35706156704000003</v>
      </c>
      <c r="E288" s="42" t="str">
        <f t="shared" si="99"/>
        <v>1</v>
      </c>
      <c r="F288" s="51">
        <f t="shared" si="89"/>
        <v>-152.25932486068001</v>
      </c>
      <c r="G288" s="42" t="str">
        <f t="shared" si="100"/>
        <v>0</v>
      </c>
      <c r="H288" s="51">
        <f t="shared" si="90"/>
        <v>-35.129662430340005</v>
      </c>
      <c r="I288" s="42" t="str">
        <f t="shared" si="101"/>
        <v>0</v>
      </c>
      <c r="J288" s="51">
        <f t="shared" si="91"/>
        <v>89.964246072815797</v>
      </c>
      <c r="K288" s="42" t="str">
        <f t="shared" si="102"/>
        <v>0</v>
      </c>
      <c r="L288" s="51">
        <f t="shared" si="92"/>
        <v>81.541973770785873</v>
      </c>
      <c r="M288" s="55" t="str">
        <f t="shared" si="103"/>
        <v>0</v>
      </c>
      <c r="N288" s="129">
        <f t="shared" si="93"/>
        <v>0.35706156704000003</v>
      </c>
      <c r="O288" s="59">
        <v>260</v>
      </c>
      <c r="Q288" s="53" t="str">
        <f t="shared" si="104"/>
        <v>1</v>
      </c>
      <c r="R288" s="53">
        <f t="shared" si="94"/>
        <v>1</v>
      </c>
      <c r="S288" s="53" t="str">
        <f t="shared" si="105"/>
        <v>0</v>
      </c>
      <c r="T288" s="53">
        <f t="shared" si="95"/>
        <v>0</v>
      </c>
      <c r="U288" s="53" t="str">
        <f t="shared" si="106"/>
        <v>0</v>
      </c>
      <c r="V288" s="53">
        <f t="shared" si="96"/>
        <v>0</v>
      </c>
      <c r="W288" s="53" t="str">
        <f t="shared" si="107"/>
        <v>0</v>
      </c>
      <c r="X288" s="53">
        <f t="shared" si="97"/>
        <v>0</v>
      </c>
      <c r="Y288" s="53" t="str">
        <f t="shared" si="108"/>
        <v>0</v>
      </c>
      <c r="Z288" s="53">
        <f t="shared" si="98"/>
        <v>0</v>
      </c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85">
        <f>Parâmetros!A278</f>
        <v>44116.500011574077</v>
      </c>
      <c r="B289" s="59">
        <f>Parâmetros!G278*0.04*46.0055</f>
        <v>1.37234590522</v>
      </c>
      <c r="C289" s="80">
        <f t="shared" si="109"/>
        <v>1.37234590522</v>
      </c>
      <c r="D289" s="84">
        <f t="shared" si="88"/>
        <v>0.27446918104399998</v>
      </c>
      <c r="E289" s="42" t="str">
        <f t="shared" si="99"/>
        <v>1</v>
      </c>
      <c r="F289" s="51">
        <f t="shared" si="89"/>
        <v>-152.66196274241051</v>
      </c>
      <c r="G289" s="42" t="str">
        <f t="shared" si="100"/>
        <v>0</v>
      </c>
      <c r="H289" s="51">
        <f t="shared" si="90"/>
        <v>-35.330981371205255</v>
      </c>
      <c r="I289" s="42" t="str">
        <f t="shared" si="101"/>
        <v>0</v>
      </c>
      <c r="J289" s="51">
        <f t="shared" si="91"/>
        <v>89.923969538904174</v>
      </c>
      <c r="K289" s="42" t="str">
        <f t="shared" si="102"/>
        <v>0</v>
      </c>
      <c r="L289" s="51">
        <f t="shared" si="92"/>
        <v>81.498248389964488</v>
      </c>
      <c r="M289" s="55" t="str">
        <f t="shared" si="103"/>
        <v>0</v>
      </c>
      <c r="N289" s="129">
        <f t="shared" si="93"/>
        <v>0.27446918104399998</v>
      </c>
      <c r="O289" s="59">
        <v>260</v>
      </c>
      <c r="Q289" s="53" t="str">
        <f t="shared" si="104"/>
        <v>1</v>
      </c>
      <c r="R289" s="53">
        <f t="shared" si="94"/>
        <v>1</v>
      </c>
      <c r="S289" s="53" t="str">
        <f t="shared" si="105"/>
        <v>0</v>
      </c>
      <c r="T289" s="53">
        <f t="shared" si="95"/>
        <v>0</v>
      </c>
      <c r="U289" s="53" t="str">
        <f t="shared" si="106"/>
        <v>0</v>
      </c>
      <c r="V289" s="53">
        <f t="shared" si="96"/>
        <v>0</v>
      </c>
      <c r="W289" s="53" t="str">
        <f t="shared" si="107"/>
        <v>0</v>
      </c>
      <c r="X289" s="53">
        <f t="shared" si="97"/>
        <v>0</v>
      </c>
      <c r="Y289" s="53" t="str">
        <f t="shared" si="108"/>
        <v>0</v>
      </c>
      <c r="Z289" s="53">
        <f t="shared" si="98"/>
        <v>0</v>
      </c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85">
        <f>Parâmetros!A279</f>
        <v>44116.541678240741</v>
      </c>
      <c r="B290" s="59">
        <f>Parâmetros!G279*0.04*46.0055</f>
        <v>1.21081139362</v>
      </c>
      <c r="C290" s="80">
        <f t="shared" si="109"/>
        <v>1.21081139362</v>
      </c>
      <c r="D290" s="84">
        <f t="shared" si="88"/>
        <v>0.24216227872399998</v>
      </c>
      <c r="E290" s="42" t="str">
        <f t="shared" si="99"/>
        <v>1</v>
      </c>
      <c r="F290" s="51">
        <f t="shared" si="89"/>
        <v>-152.81945889122053</v>
      </c>
      <c r="G290" s="42" t="str">
        <f t="shared" si="100"/>
        <v>0</v>
      </c>
      <c r="H290" s="51">
        <f t="shared" si="90"/>
        <v>-35.409729445610267</v>
      </c>
      <c r="I290" s="42" t="str">
        <f t="shared" si="101"/>
        <v>0</v>
      </c>
      <c r="J290" s="51">
        <f t="shared" si="91"/>
        <v>89.908214938390103</v>
      </c>
      <c r="K290" s="42" t="str">
        <f t="shared" si="102"/>
        <v>0</v>
      </c>
      <c r="L290" s="51">
        <f t="shared" si="92"/>
        <v>81.481144735795056</v>
      </c>
      <c r="M290" s="55" t="str">
        <f t="shared" si="103"/>
        <v>0</v>
      </c>
      <c r="N290" s="129">
        <f t="shared" si="93"/>
        <v>0.24216227872399998</v>
      </c>
      <c r="O290" s="59">
        <v>260</v>
      </c>
      <c r="Q290" s="53" t="str">
        <f t="shared" si="104"/>
        <v>1</v>
      </c>
      <c r="R290" s="53">
        <f t="shared" si="94"/>
        <v>1</v>
      </c>
      <c r="S290" s="53" t="str">
        <f t="shared" si="105"/>
        <v>0</v>
      </c>
      <c r="T290" s="53">
        <f t="shared" si="95"/>
        <v>0</v>
      </c>
      <c r="U290" s="53" t="str">
        <f t="shared" si="106"/>
        <v>0</v>
      </c>
      <c r="V290" s="53">
        <f t="shared" si="96"/>
        <v>0</v>
      </c>
      <c r="W290" s="53" t="str">
        <f t="shared" si="107"/>
        <v>0</v>
      </c>
      <c r="X290" s="53">
        <f t="shared" si="97"/>
        <v>0</v>
      </c>
      <c r="Y290" s="53" t="str">
        <f t="shared" si="108"/>
        <v>0</v>
      </c>
      <c r="Z290" s="53">
        <f t="shared" si="98"/>
        <v>0</v>
      </c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85">
        <f>Parâmetros!A280</f>
        <v>44116.583344907405</v>
      </c>
      <c r="B291" s="59">
        <f>Parâmetros!G280*0.04*46.0055</f>
        <v>1.5563237399400001</v>
      </c>
      <c r="C291" s="80">
        <f t="shared" si="109"/>
        <v>1.5563237399400001</v>
      </c>
      <c r="D291" s="84">
        <f t="shared" si="88"/>
        <v>0.31126474798799997</v>
      </c>
      <c r="E291" s="42" t="str">
        <f t="shared" si="99"/>
        <v>1</v>
      </c>
      <c r="F291" s="51">
        <f t="shared" si="89"/>
        <v>-152.48258435355848</v>
      </c>
      <c r="G291" s="42" t="str">
        <f t="shared" si="100"/>
        <v>0</v>
      </c>
      <c r="H291" s="51">
        <f t="shared" si="90"/>
        <v>-35.24129217677924</v>
      </c>
      <c r="I291" s="42" t="str">
        <f t="shared" si="101"/>
        <v>0</v>
      </c>
      <c r="J291" s="51">
        <f t="shared" si="91"/>
        <v>89.941913056117613</v>
      </c>
      <c r="K291" s="42" t="str">
        <f t="shared" si="102"/>
        <v>0</v>
      </c>
      <c r="L291" s="51">
        <f t="shared" si="92"/>
        <v>81.517728395993629</v>
      </c>
      <c r="M291" s="55" t="str">
        <f t="shared" si="103"/>
        <v>0</v>
      </c>
      <c r="N291" s="129">
        <f t="shared" si="93"/>
        <v>0.31126474798799997</v>
      </c>
      <c r="O291" s="59">
        <v>260</v>
      </c>
      <c r="Q291" s="53" t="str">
        <f t="shared" si="104"/>
        <v>1</v>
      </c>
      <c r="R291" s="53">
        <f t="shared" si="94"/>
        <v>1</v>
      </c>
      <c r="S291" s="53" t="str">
        <f t="shared" si="105"/>
        <v>0</v>
      </c>
      <c r="T291" s="53">
        <f t="shared" si="95"/>
        <v>0</v>
      </c>
      <c r="U291" s="53" t="str">
        <f t="shared" si="106"/>
        <v>0</v>
      </c>
      <c r="V291" s="53">
        <f t="shared" si="96"/>
        <v>0</v>
      </c>
      <c r="W291" s="53" t="str">
        <f t="shared" si="107"/>
        <v>0</v>
      </c>
      <c r="X291" s="53">
        <f t="shared" si="97"/>
        <v>0</v>
      </c>
      <c r="Y291" s="53" t="str">
        <f t="shared" si="108"/>
        <v>0</v>
      </c>
      <c r="Z291" s="53">
        <f t="shared" si="98"/>
        <v>0</v>
      </c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85">
        <f>Parâmetros!A281</f>
        <v>44116.625011574077</v>
      </c>
      <c r="B292" s="59">
        <f>Parâmetros!G281*0.04*46.0055</f>
        <v>1.3581265252800001</v>
      </c>
      <c r="C292" s="80">
        <f t="shared" si="109"/>
        <v>1.3581265252800001</v>
      </c>
      <c r="D292" s="84">
        <f t="shared" si="88"/>
        <v>0.27162530505600002</v>
      </c>
      <c r="E292" s="42" t="str">
        <f t="shared" si="99"/>
        <v>1</v>
      </c>
      <c r="F292" s="51">
        <f t="shared" si="89"/>
        <v>-152.675826637852</v>
      </c>
      <c r="G292" s="42" t="str">
        <f t="shared" si="100"/>
        <v>0</v>
      </c>
      <c r="H292" s="51">
        <f t="shared" si="90"/>
        <v>-35.337913318925999</v>
      </c>
      <c r="I292" s="42" t="str">
        <f t="shared" si="101"/>
        <v>0</v>
      </c>
      <c r="J292" s="51">
        <f t="shared" si="91"/>
        <v>89.922582710490275</v>
      </c>
      <c r="K292" s="42" t="str">
        <f t="shared" si="102"/>
        <v>0</v>
      </c>
      <c r="L292" s="51">
        <f t="shared" si="92"/>
        <v>81.496742808559063</v>
      </c>
      <c r="M292" s="55" t="str">
        <f t="shared" si="103"/>
        <v>0</v>
      </c>
      <c r="N292" s="129">
        <f t="shared" si="93"/>
        <v>0.27162530505600002</v>
      </c>
      <c r="O292" s="59">
        <v>260</v>
      </c>
      <c r="Q292" s="53" t="str">
        <f t="shared" si="104"/>
        <v>1</v>
      </c>
      <c r="R292" s="53">
        <f t="shared" si="94"/>
        <v>1</v>
      </c>
      <c r="S292" s="53" t="str">
        <f t="shared" si="105"/>
        <v>0</v>
      </c>
      <c r="T292" s="53">
        <f t="shared" si="95"/>
        <v>0</v>
      </c>
      <c r="U292" s="53" t="str">
        <f t="shared" si="106"/>
        <v>0</v>
      </c>
      <c r="V292" s="53">
        <f t="shared" si="96"/>
        <v>0</v>
      </c>
      <c r="W292" s="53" t="str">
        <f t="shared" si="107"/>
        <v>0</v>
      </c>
      <c r="X292" s="53">
        <f t="shared" si="97"/>
        <v>0</v>
      </c>
      <c r="Y292" s="53" t="str">
        <f t="shared" si="108"/>
        <v>0</v>
      </c>
      <c r="Z292" s="53">
        <f t="shared" si="98"/>
        <v>0</v>
      </c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85">
        <f>Parâmetros!A282</f>
        <v>44116.666678240741</v>
      </c>
      <c r="B293" s="59">
        <f>Parâmetros!G282*0.04*46.0055</f>
        <v>1.8607145301399999</v>
      </c>
      <c r="C293" s="80">
        <f t="shared" si="109"/>
        <v>1.8607145301399999</v>
      </c>
      <c r="D293" s="84">
        <f t="shared" si="88"/>
        <v>0.37214290602799993</v>
      </c>
      <c r="E293" s="42" t="str">
        <f t="shared" si="99"/>
        <v>1</v>
      </c>
      <c r="F293" s="51">
        <f t="shared" si="89"/>
        <v>-152.18580333311348</v>
      </c>
      <c r="G293" s="42" t="str">
        <f t="shared" si="100"/>
        <v>0</v>
      </c>
      <c r="H293" s="51">
        <f t="shared" si="90"/>
        <v>-35.092901666556742</v>
      </c>
      <c r="I293" s="42" t="str">
        <f t="shared" si="101"/>
        <v>0</v>
      </c>
      <c r="J293" s="51">
        <f t="shared" si="91"/>
        <v>89.971600552939577</v>
      </c>
      <c r="K293" s="42" t="str">
        <f t="shared" si="102"/>
        <v>0</v>
      </c>
      <c r="L293" s="51">
        <f t="shared" si="92"/>
        <v>81.549958009073649</v>
      </c>
      <c r="M293" s="55" t="str">
        <f t="shared" si="103"/>
        <v>0</v>
      </c>
      <c r="N293" s="129">
        <f t="shared" si="93"/>
        <v>0.37214290602799993</v>
      </c>
      <c r="O293" s="59">
        <v>260</v>
      </c>
      <c r="Q293" s="53" t="str">
        <f t="shared" si="104"/>
        <v>1</v>
      </c>
      <c r="R293" s="53">
        <f t="shared" si="94"/>
        <v>1</v>
      </c>
      <c r="S293" s="53" t="str">
        <f t="shared" si="105"/>
        <v>0</v>
      </c>
      <c r="T293" s="53">
        <f t="shared" si="95"/>
        <v>0</v>
      </c>
      <c r="U293" s="53" t="str">
        <f t="shared" si="106"/>
        <v>0</v>
      </c>
      <c r="V293" s="53">
        <f t="shared" si="96"/>
        <v>0</v>
      </c>
      <c r="W293" s="53" t="str">
        <f t="shared" si="107"/>
        <v>0</v>
      </c>
      <c r="X293" s="53">
        <f t="shared" si="97"/>
        <v>0</v>
      </c>
      <c r="Y293" s="53" t="str">
        <f t="shared" si="108"/>
        <v>0</v>
      </c>
      <c r="Z293" s="53">
        <f t="shared" si="98"/>
        <v>0</v>
      </c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85">
        <f>Parâmetros!A283</f>
        <v>44116.708344907405</v>
      </c>
      <c r="B294" s="59">
        <f>Parâmetros!G283*0.04*46.0055</f>
        <v>1.75939017672</v>
      </c>
      <c r="C294" s="80">
        <f t="shared" si="109"/>
        <v>1.75939017672</v>
      </c>
      <c r="D294" s="84">
        <f t="shared" si="88"/>
        <v>0.35187803534399997</v>
      </c>
      <c r="E294" s="42" t="str">
        <f t="shared" si="99"/>
        <v>1</v>
      </c>
      <c r="F294" s="51">
        <f t="shared" si="89"/>
        <v>-152.28459457769799</v>
      </c>
      <c r="G294" s="42" t="str">
        <f t="shared" si="100"/>
        <v>0</v>
      </c>
      <c r="H294" s="51">
        <f t="shared" si="90"/>
        <v>-35.142297288848994</v>
      </c>
      <c r="I294" s="42" t="str">
        <f t="shared" si="101"/>
        <v>0</v>
      </c>
      <c r="J294" s="51">
        <f t="shared" si="91"/>
        <v>89.961718301186266</v>
      </c>
      <c r="K294" s="42" t="str">
        <f t="shared" si="102"/>
        <v>0</v>
      </c>
      <c r="L294" s="51">
        <f t="shared" si="92"/>
        <v>81.539229548123288</v>
      </c>
      <c r="M294" s="55" t="str">
        <f t="shared" si="103"/>
        <v>0</v>
      </c>
      <c r="N294" s="129">
        <f t="shared" si="93"/>
        <v>0.35187803534399997</v>
      </c>
      <c r="O294" s="59">
        <v>260</v>
      </c>
      <c r="Q294" s="53" t="str">
        <f t="shared" si="104"/>
        <v>1</v>
      </c>
      <c r="R294" s="53">
        <f t="shared" si="94"/>
        <v>1</v>
      </c>
      <c r="S294" s="53" t="str">
        <f t="shared" si="105"/>
        <v>0</v>
      </c>
      <c r="T294" s="53">
        <f t="shared" si="95"/>
        <v>0</v>
      </c>
      <c r="U294" s="53" t="str">
        <f t="shared" si="106"/>
        <v>0</v>
      </c>
      <c r="V294" s="53">
        <f t="shared" si="96"/>
        <v>0</v>
      </c>
      <c r="W294" s="53" t="str">
        <f t="shared" si="107"/>
        <v>0</v>
      </c>
      <c r="X294" s="53">
        <f t="shared" si="97"/>
        <v>0</v>
      </c>
      <c r="Y294" s="53" t="str">
        <f t="shared" si="108"/>
        <v>0</v>
      </c>
      <c r="Z294" s="53">
        <f t="shared" si="98"/>
        <v>0</v>
      </c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85">
        <f>Parâmetros!A284</f>
        <v>44116.750011574077</v>
      </c>
      <c r="B295" s="59">
        <f>Parâmetros!G284*0.04*46.0055</f>
        <v>2.9202929637199997</v>
      </c>
      <c r="C295" s="80">
        <f t="shared" si="109"/>
        <v>2.9202929637199997</v>
      </c>
      <c r="D295" s="84">
        <f t="shared" si="88"/>
        <v>0.58405859274399996</v>
      </c>
      <c r="E295" s="42" t="str">
        <f t="shared" si="99"/>
        <v>1</v>
      </c>
      <c r="F295" s="51">
        <f t="shared" si="89"/>
        <v>-151.15271436037301</v>
      </c>
      <c r="G295" s="42" t="str">
        <f t="shared" si="100"/>
        <v>0</v>
      </c>
      <c r="H295" s="51">
        <f t="shared" si="90"/>
        <v>-34.576357180186506</v>
      </c>
      <c r="I295" s="42" t="str">
        <f t="shared" si="101"/>
        <v>0</v>
      </c>
      <c r="J295" s="51">
        <f t="shared" si="91"/>
        <v>90.074942153251698</v>
      </c>
      <c r="K295" s="42" t="str">
        <f t="shared" si="102"/>
        <v>0</v>
      </c>
      <c r="L295" s="51">
        <f t="shared" si="92"/>
        <v>81.662148666746816</v>
      </c>
      <c r="M295" s="55" t="str">
        <f t="shared" si="103"/>
        <v>0</v>
      </c>
      <c r="N295" s="129">
        <f t="shared" si="93"/>
        <v>0.58405859274399996</v>
      </c>
      <c r="O295" s="59">
        <v>260</v>
      </c>
      <c r="Q295" s="53" t="str">
        <f t="shared" si="104"/>
        <v>1</v>
      </c>
      <c r="R295" s="53">
        <f t="shared" si="94"/>
        <v>1</v>
      </c>
      <c r="S295" s="53" t="str">
        <f t="shared" si="105"/>
        <v>0</v>
      </c>
      <c r="T295" s="53">
        <f t="shared" si="95"/>
        <v>0</v>
      </c>
      <c r="U295" s="53" t="str">
        <f t="shared" si="106"/>
        <v>0</v>
      </c>
      <c r="V295" s="53">
        <f t="shared" si="96"/>
        <v>0</v>
      </c>
      <c r="W295" s="53" t="str">
        <f t="shared" si="107"/>
        <v>0</v>
      </c>
      <c r="X295" s="53">
        <f t="shared" si="97"/>
        <v>0</v>
      </c>
      <c r="Y295" s="53" t="str">
        <f t="shared" si="108"/>
        <v>0</v>
      </c>
      <c r="Z295" s="53">
        <f t="shared" si="98"/>
        <v>0</v>
      </c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85">
        <f>Parâmetros!A285</f>
        <v>44116.791678240741</v>
      </c>
      <c r="B296" s="59">
        <f>Parâmetros!G285*0.04*46.0055</f>
        <v>4.6434289662200001</v>
      </c>
      <c r="C296" s="80">
        <f t="shared" si="109"/>
        <v>4.6434289662200001</v>
      </c>
      <c r="D296" s="84">
        <f t="shared" si="88"/>
        <v>0.92868579324400002</v>
      </c>
      <c r="E296" s="42" t="str">
        <f t="shared" si="99"/>
        <v>1</v>
      </c>
      <c r="F296" s="51">
        <f t="shared" si="89"/>
        <v>-149.47265675793551</v>
      </c>
      <c r="G296" s="42" t="str">
        <f t="shared" si="100"/>
        <v>0</v>
      </c>
      <c r="H296" s="51">
        <f t="shared" si="90"/>
        <v>-33.736328378967755</v>
      </c>
      <c r="I296" s="42" t="str">
        <f t="shared" si="101"/>
        <v>0</v>
      </c>
      <c r="J296" s="51">
        <f t="shared" si="91"/>
        <v>90.243001096705399</v>
      </c>
      <c r="K296" s="42" t="str">
        <f t="shared" si="102"/>
        <v>0</v>
      </c>
      <c r="L296" s="51">
        <f t="shared" si="92"/>
        <v>81.844598361129158</v>
      </c>
      <c r="M296" s="55" t="str">
        <f t="shared" si="103"/>
        <v>0</v>
      </c>
      <c r="N296" s="129">
        <f t="shared" si="93"/>
        <v>0.92868579324400002</v>
      </c>
      <c r="O296" s="59">
        <v>260</v>
      </c>
      <c r="Q296" s="53" t="str">
        <f t="shared" si="104"/>
        <v>1</v>
      </c>
      <c r="R296" s="53">
        <f t="shared" si="94"/>
        <v>1</v>
      </c>
      <c r="S296" s="53" t="str">
        <f t="shared" si="105"/>
        <v>0</v>
      </c>
      <c r="T296" s="53">
        <f t="shared" si="95"/>
        <v>0</v>
      </c>
      <c r="U296" s="53" t="str">
        <f t="shared" si="106"/>
        <v>0</v>
      </c>
      <c r="V296" s="53">
        <f t="shared" si="96"/>
        <v>0</v>
      </c>
      <c r="W296" s="53" t="str">
        <f t="shared" si="107"/>
        <v>0</v>
      </c>
      <c r="X296" s="53">
        <f t="shared" si="97"/>
        <v>0</v>
      </c>
      <c r="Y296" s="53" t="str">
        <f t="shared" si="108"/>
        <v>0</v>
      </c>
      <c r="Z296" s="53">
        <f t="shared" si="98"/>
        <v>0</v>
      </c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85">
        <f>Parâmetros!A286</f>
        <v>44116.833344907405</v>
      </c>
      <c r="B297" s="59">
        <f>Parâmetros!G286*0.04*46.0055</f>
        <v>3.4110575550800002</v>
      </c>
      <c r="C297" s="80">
        <f t="shared" si="109"/>
        <v>3.4110575550800002</v>
      </c>
      <c r="D297" s="84">
        <f t="shared" si="88"/>
        <v>0.68221151101599997</v>
      </c>
      <c r="E297" s="42" t="str">
        <f t="shared" si="99"/>
        <v>1</v>
      </c>
      <c r="F297" s="51">
        <f t="shared" si="89"/>
        <v>-150.67421888379701</v>
      </c>
      <c r="G297" s="42" t="str">
        <f t="shared" si="100"/>
        <v>0</v>
      </c>
      <c r="H297" s="51">
        <f t="shared" si="90"/>
        <v>-34.337109441898505</v>
      </c>
      <c r="I297" s="42" t="str">
        <f t="shared" si="101"/>
        <v>0</v>
      </c>
      <c r="J297" s="51">
        <f t="shared" si="91"/>
        <v>90.122806847964597</v>
      </c>
      <c r="K297" s="42" t="str">
        <f t="shared" si="102"/>
        <v>0</v>
      </c>
      <c r="L297" s="51">
        <f t="shared" si="92"/>
        <v>81.714111976420241</v>
      </c>
      <c r="M297" s="55" t="str">
        <f t="shared" si="103"/>
        <v>0</v>
      </c>
      <c r="N297" s="129">
        <f t="shared" si="93"/>
        <v>0.68221151101599997</v>
      </c>
      <c r="O297" s="59">
        <v>260</v>
      </c>
      <c r="Q297" s="53" t="str">
        <f t="shared" si="104"/>
        <v>1</v>
      </c>
      <c r="R297" s="53">
        <f t="shared" si="94"/>
        <v>1</v>
      </c>
      <c r="S297" s="53" t="str">
        <f t="shared" si="105"/>
        <v>0</v>
      </c>
      <c r="T297" s="53">
        <f t="shared" si="95"/>
        <v>0</v>
      </c>
      <c r="U297" s="53" t="str">
        <f t="shared" si="106"/>
        <v>0</v>
      </c>
      <c r="V297" s="53">
        <f t="shared" si="96"/>
        <v>0</v>
      </c>
      <c r="W297" s="53" t="str">
        <f t="shared" si="107"/>
        <v>0</v>
      </c>
      <c r="X297" s="53">
        <f t="shared" si="97"/>
        <v>0</v>
      </c>
      <c r="Y297" s="53" t="str">
        <f t="shared" si="108"/>
        <v>0</v>
      </c>
      <c r="Z297" s="53">
        <f t="shared" si="98"/>
        <v>0</v>
      </c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85">
        <f>Parâmetros!A287</f>
        <v>44116.875011574077</v>
      </c>
      <c r="B298" s="59">
        <f>Parâmetros!G287*0.04*46.0055</f>
        <v>2.9239494808600002</v>
      </c>
      <c r="C298" s="80">
        <f t="shared" si="109"/>
        <v>2.9239494808600002</v>
      </c>
      <c r="D298" s="84">
        <f t="shared" si="88"/>
        <v>0.58478989617200006</v>
      </c>
      <c r="E298" s="42" t="str">
        <f t="shared" si="99"/>
        <v>1</v>
      </c>
      <c r="F298" s="51">
        <f t="shared" si="89"/>
        <v>-151.14914925616151</v>
      </c>
      <c r="G298" s="42" t="str">
        <f t="shared" si="100"/>
        <v>0</v>
      </c>
      <c r="H298" s="51">
        <f t="shared" si="90"/>
        <v>-34.574574628080754</v>
      </c>
      <c r="I298" s="42" t="str">
        <f t="shared" si="101"/>
        <v>0</v>
      </c>
      <c r="J298" s="51">
        <f t="shared" si="91"/>
        <v>90.075298776528314</v>
      </c>
      <c r="K298" s="42" t="str">
        <f t="shared" si="102"/>
        <v>0</v>
      </c>
      <c r="L298" s="51">
        <f t="shared" si="92"/>
        <v>81.66253582738517</v>
      </c>
      <c r="M298" s="55" t="str">
        <f t="shared" si="103"/>
        <v>0</v>
      </c>
      <c r="N298" s="129">
        <f t="shared" si="93"/>
        <v>0.58478989617200006</v>
      </c>
      <c r="O298" s="59">
        <v>260</v>
      </c>
      <c r="Q298" s="53" t="str">
        <f t="shared" si="104"/>
        <v>1</v>
      </c>
      <c r="R298" s="53">
        <f t="shared" si="94"/>
        <v>1</v>
      </c>
      <c r="S298" s="53" t="str">
        <f t="shared" si="105"/>
        <v>0</v>
      </c>
      <c r="T298" s="53">
        <f t="shared" si="95"/>
        <v>0</v>
      </c>
      <c r="U298" s="53" t="str">
        <f t="shared" si="106"/>
        <v>0</v>
      </c>
      <c r="V298" s="53">
        <f t="shared" si="96"/>
        <v>0</v>
      </c>
      <c r="W298" s="53" t="str">
        <f t="shared" si="107"/>
        <v>0</v>
      </c>
      <c r="X298" s="53">
        <f t="shared" si="97"/>
        <v>0</v>
      </c>
      <c r="Y298" s="53" t="str">
        <f t="shared" si="108"/>
        <v>0</v>
      </c>
      <c r="Z298" s="53">
        <f t="shared" si="98"/>
        <v>0</v>
      </c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85">
        <f>Parâmetros!A288</f>
        <v>44116.916678240741</v>
      </c>
      <c r="B299" s="59">
        <f>Parâmetros!G288*0.04*46.0055</f>
        <v>3.4209266549400001</v>
      </c>
      <c r="C299" s="80">
        <f t="shared" si="109"/>
        <v>3.4209266549400001</v>
      </c>
      <c r="D299" s="84">
        <f t="shared" si="88"/>
        <v>0.68418533098799994</v>
      </c>
      <c r="E299" s="42" t="str">
        <f t="shared" si="99"/>
        <v>1</v>
      </c>
      <c r="F299" s="51">
        <f t="shared" si="89"/>
        <v>-150.6645965114335</v>
      </c>
      <c r="G299" s="42" t="str">
        <f t="shared" si="100"/>
        <v>0</v>
      </c>
      <c r="H299" s="51">
        <f t="shared" si="90"/>
        <v>-34.332298255716751</v>
      </c>
      <c r="I299" s="42" t="str">
        <f t="shared" si="101"/>
        <v>0</v>
      </c>
      <c r="J299" s="51">
        <f t="shared" si="91"/>
        <v>90.123769389802789</v>
      </c>
      <c r="K299" s="42" t="str">
        <f t="shared" si="102"/>
        <v>0</v>
      </c>
      <c r="L299" s="51">
        <f t="shared" si="92"/>
        <v>81.715156939934843</v>
      </c>
      <c r="M299" s="55" t="str">
        <f t="shared" si="103"/>
        <v>0</v>
      </c>
      <c r="N299" s="129">
        <f t="shared" si="93"/>
        <v>0.68418533098799994</v>
      </c>
      <c r="O299" s="59">
        <v>260</v>
      </c>
      <c r="Q299" s="53" t="str">
        <f t="shared" si="104"/>
        <v>1</v>
      </c>
      <c r="R299" s="53">
        <f t="shared" si="94"/>
        <v>1</v>
      </c>
      <c r="S299" s="53" t="str">
        <f t="shared" si="105"/>
        <v>0</v>
      </c>
      <c r="T299" s="53">
        <f t="shared" si="95"/>
        <v>0</v>
      </c>
      <c r="U299" s="53" t="str">
        <f t="shared" si="106"/>
        <v>0</v>
      </c>
      <c r="V299" s="53">
        <f t="shared" si="96"/>
        <v>0</v>
      </c>
      <c r="W299" s="53" t="str">
        <f t="shared" si="107"/>
        <v>0</v>
      </c>
      <c r="X299" s="53">
        <f t="shared" si="97"/>
        <v>0</v>
      </c>
      <c r="Y299" s="53" t="str">
        <f t="shared" si="108"/>
        <v>0</v>
      </c>
      <c r="Z299" s="53">
        <f t="shared" si="98"/>
        <v>0</v>
      </c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85">
        <f>Parâmetros!A289</f>
        <v>44116.958344907405</v>
      </c>
      <c r="B300" s="59">
        <f>Parâmetros!G289*0.04*46.0055</f>
        <v>4.4641731360200003</v>
      </c>
      <c r="C300" s="80">
        <f t="shared" si="109"/>
        <v>4.4641731360200003</v>
      </c>
      <c r="D300" s="84">
        <f t="shared" si="88"/>
        <v>0.89283462720400009</v>
      </c>
      <c r="E300" s="42" t="str">
        <f t="shared" si="99"/>
        <v>1</v>
      </c>
      <c r="F300" s="51">
        <f t="shared" si="89"/>
        <v>-149.64743119238048</v>
      </c>
      <c r="G300" s="42" t="str">
        <f t="shared" si="100"/>
        <v>0</v>
      </c>
      <c r="H300" s="51">
        <f t="shared" si="90"/>
        <v>-33.82371559619024</v>
      </c>
      <c r="I300" s="42" t="str">
        <f t="shared" si="101"/>
        <v>0</v>
      </c>
      <c r="J300" s="51">
        <f t="shared" si="91"/>
        <v>90.225518120673556</v>
      </c>
      <c r="K300" s="42" t="str">
        <f t="shared" si="102"/>
        <v>0</v>
      </c>
      <c r="L300" s="51">
        <f t="shared" si="92"/>
        <v>81.825618332049174</v>
      </c>
      <c r="M300" s="55" t="str">
        <f t="shared" si="103"/>
        <v>0</v>
      </c>
      <c r="N300" s="129">
        <f t="shared" si="93"/>
        <v>0.89283462720400009</v>
      </c>
      <c r="O300" s="59">
        <v>260</v>
      </c>
      <c r="Q300" s="53" t="str">
        <f t="shared" si="104"/>
        <v>1</v>
      </c>
      <c r="R300" s="53">
        <f t="shared" si="94"/>
        <v>1</v>
      </c>
      <c r="S300" s="53" t="str">
        <f t="shared" si="105"/>
        <v>0</v>
      </c>
      <c r="T300" s="53">
        <f t="shared" si="95"/>
        <v>0</v>
      </c>
      <c r="U300" s="53" t="str">
        <f t="shared" si="106"/>
        <v>0</v>
      </c>
      <c r="V300" s="53">
        <f t="shared" si="96"/>
        <v>0</v>
      </c>
      <c r="W300" s="53" t="str">
        <f t="shared" si="107"/>
        <v>0</v>
      </c>
      <c r="X300" s="53">
        <f t="shared" si="97"/>
        <v>0</v>
      </c>
      <c r="Y300" s="53" t="str">
        <f t="shared" si="108"/>
        <v>0</v>
      </c>
      <c r="Z300" s="53">
        <f t="shared" si="98"/>
        <v>0</v>
      </c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85">
        <f>Parâmetros!A290</f>
        <v>44117.000011574077</v>
      </c>
      <c r="B301" s="59">
        <f>Parâmetros!G290*0.04*46.0055</f>
        <v>1.6905089018999999</v>
      </c>
      <c r="C301" s="80">
        <f t="shared" si="109"/>
        <v>1.6905089018999999</v>
      </c>
      <c r="D301" s="84">
        <f t="shared" si="88"/>
        <v>0.33810178037999994</v>
      </c>
      <c r="E301" s="42" t="str">
        <f t="shared" si="99"/>
        <v>1</v>
      </c>
      <c r="F301" s="51">
        <f t="shared" si="89"/>
        <v>-152.3517538206475</v>
      </c>
      <c r="G301" s="42" t="str">
        <f t="shared" si="100"/>
        <v>0</v>
      </c>
      <c r="H301" s="51">
        <f t="shared" si="90"/>
        <v>-35.175876910323751</v>
      </c>
      <c r="I301" s="42" t="str">
        <f t="shared" si="101"/>
        <v>0</v>
      </c>
      <c r="J301" s="51">
        <f t="shared" si="91"/>
        <v>89.955000250926048</v>
      </c>
      <c r="K301" s="42" t="str">
        <f t="shared" si="102"/>
        <v>0</v>
      </c>
      <c r="L301" s="51">
        <f t="shared" si="92"/>
        <v>81.531936236671768</v>
      </c>
      <c r="M301" s="55" t="str">
        <f t="shared" si="103"/>
        <v>0</v>
      </c>
      <c r="N301" s="129">
        <f t="shared" si="93"/>
        <v>0.33810178037999994</v>
      </c>
      <c r="O301" s="59">
        <v>260</v>
      </c>
      <c r="Q301" s="53" t="str">
        <f t="shared" si="104"/>
        <v>1</v>
      </c>
      <c r="R301" s="53">
        <f t="shared" si="94"/>
        <v>1</v>
      </c>
      <c r="S301" s="53" t="str">
        <f t="shared" si="105"/>
        <v>0</v>
      </c>
      <c r="T301" s="53">
        <f t="shared" si="95"/>
        <v>0</v>
      </c>
      <c r="U301" s="53" t="str">
        <f t="shared" si="106"/>
        <v>0</v>
      </c>
      <c r="V301" s="53">
        <f t="shared" si="96"/>
        <v>0</v>
      </c>
      <c r="W301" s="53" t="str">
        <f t="shared" si="107"/>
        <v>0</v>
      </c>
      <c r="X301" s="53">
        <f t="shared" si="97"/>
        <v>0</v>
      </c>
      <c r="Y301" s="53" t="str">
        <f t="shared" si="108"/>
        <v>0</v>
      </c>
      <c r="Z301" s="53">
        <f t="shared" si="98"/>
        <v>0</v>
      </c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85">
        <f>Parâmetros!A291</f>
        <v>44117.041678240741</v>
      </c>
      <c r="B302" s="59">
        <f>Parâmetros!G291*0.04*46.0055</f>
        <v>0.62985393961999991</v>
      </c>
      <c r="C302" s="80">
        <f t="shared" si="109"/>
        <v>0.62985393961999991</v>
      </c>
      <c r="D302" s="84">
        <f t="shared" si="88"/>
        <v>0.12597078792399996</v>
      </c>
      <c r="E302" s="42" t="str">
        <f t="shared" si="99"/>
        <v>1</v>
      </c>
      <c r="F302" s="51">
        <f t="shared" si="89"/>
        <v>-153.38589240887049</v>
      </c>
      <c r="G302" s="42" t="str">
        <f t="shared" si="100"/>
        <v>0</v>
      </c>
      <c r="H302" s="51">
        <f t="shared" si="90"/>
        <v>-35.692946204435245</v>
      </c>
      <c r="I302" s="42" t="str">
        <f t="shared" si="101"/>
        <v>0</v>
      </c>
      <c r="J302" s="51">
        <f t="shared" si="91"/>
        <v>89.851553655839481</v>
      </c>
      <c r="K302" s="42" t="str">
        <f t="shared" si="102"/>
        <v>0</v>
      </c>
      <c r="L302" s="51">
        <f t="shared" si="92"/>
        <v>81.419631593606837</v>
      </c>
      <c r="M302" s="55" t="str">
        <f t="shared" si="103"/>
        <v>0</v>
      </c>
      <c r="N302" s="129">
        <f t="shared" si="93"/>
        <v>0.12597078792399996</v>
      </c>
      <c r="O302" s="59">
        <v>260</v>
      </c>
      <c r="Q302" s="53" t="str">
        <f t="shared" si="104"/>
        <v>1</v>
      </c>
      <c r="R302" s="53">
        <f t="shared" si="94"/>
        <v>1</v>
      </c>
      <c r="S302" s="53" t="str">
        <f t="shared" si="105"/>
        <v>0</v>
      </c>
      <c r="T302" s="53">
        <f t="shared" si="95"/>
        <v>0</v>
      </c>
      <c r="U302" s="53" t="str">
        <f t="shared" si="106"/>
        <v>0</v>
      </c>
      <c r="V302" s="53">
        <f t="shared" si="96"/>
        <v>0</v>
      </c>
      <c r="W302" s="53" t="str">
        <f t="shared" si="107"/>
        <v>0</v>
      </c>
      <c r="X302" s="53">
        <f t="shared" si="97"/>
        <v>0</v>
      </c>
      <c r="Y302" s="53" t="str">
        <f t="shared" si="108"/>
        <v>0</v>
      </c>
      <c r="Z302" s="53">
        <f t="shared" si="98"/>
        <v>0</v>
      </c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85">
        <f>Parâmetros!A292</f>
        <v>44117.083344907405</v>
      </c>
      <c r="B303" s="59">
        <f>Parâmetros!G292*0.04*46.0055</f>
        <v>3.0032390400000001E-2</v>
      </c>
      <c r="C303" s="80">
        <f t="shared" si="109"/>
        <v>3.0032390400000001E-2</v>
      </c>
      <c r="D303" s="84">
        <f t="shared" si="88"/>
        <v>6.0064780799999997E-3</v>
      </c>
      <c r="E303" s="42" t="str">
        <f t="shared" si="99"/>
        <v>1</v>
      </c>
      <c r="F303" s="51">
        <f t="shared" si="89"/>
        <v>-153.97071841936</v>
      </c>
      <c r="G303" s="42" t="str">
        <f t="shared" si="100"/>
        <v>0</v>
      </c>
      <c r="H303" s="51">
        <f t="shared" si="90"/>
        <v>-35.985359209679999</v>
      </c>
      <c r="I303" s="42" t="str">
        <f t="shared" si="101"/>
        <v>0</v>
      </c>
      <c r="J303" s="51">
        <f t="shared" si="91"/>
        <v>89.793052541779758</v>
      </c>
      <c r="K303" s="42" t="str">
        <f t="shared" si="102"/>
        <v>0</v>
      </c>
      <c r="L303" s="51">
        <f t="shared" si="92"/>
        <v>81.3561210766306</v>
      </c>
      <c r="M303" s="55" t="str">
        <f t="shared" si="103"/>
        <v>0</v>
      </c>
      <c r="N303" s="129">
        <f t="shared" si="93"/>
        <v>6.0064780799999997E-3</v>
      </c>
      <c r="O303" s="59">
        <v>260</v>
      </c>
      <c r="Q303" s="53" t="str">
        <f t="shared" si="104"/>
        <v>1</v>
      </c>
      <c r="R303" s="53">
        <f t="shared" si="94"/>
        <v>1</v>
      </c>
      <c r="S303" s="53" t="str">
        <f t="shared" si="105"/>
        <v>0</v>
      </c>
      <c r="T303" s="53">
        <f t="shared" si="95"/>
        <v>0</v>
      </c>
      <c r="U303" s="53" t="str">
        <f t="shared" si="106"/>
        <v>0</v>
      </c>
      <c r="V303" s="53">
        <f t="shared" si="96"/>
        <v>0</v>
      </c>
      <c r="W303" s="53" t="str">
        <f t="shared" si="107"/>
        <v>0</v>
      </c>
      <c r="X303" s="53">
        <f t="shared" si="97"/>
        <v>0</v>
      </c>
      <c r="Y303" s="53" t="str">
        <f t="shared" si="108"/>
        <v>0</v>
      </c>
      <c r="Z303" s="53">
        <f t="shared" si="98"/>
        <v>0</v>
      </c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85">
        <f>Parâmetros!A293</f>
        <v>44117.125011574077</v>
      </c>
      <c r="B304" s="59">
        <f>Parâmetros!G293*0.04*46.0055</f>
        <v>0.28382817192000004</v>
      </c>
      <c r="C304" s="80">
        <f t="shared" si="109"/>
        <v>0.28382817192000004</v>
      </c>
      <c r="D304" s="84">
        <f t="shared" si="88"/>
        <v>5.6765634384000008E-2</v>
      </c>
      <c r="E304" s="42" t="str">
        <f t="shared" si="99"/>
        <v>1</v>
      </c>
      <c r="F304" s="51">
        <f t="shared" si="89"/>
        <v>-153.723267532378</v>
      </c>
      <c r="G304" s="42" t="str">
        <f t="shared" si="100"/>
        <v>0</v>
      </c>
      <c r="H304" s="51">
        <f t="shared" si="90"/>
        <v>-35.861633766189001</v>
      </c>
      <c r="I304" s="42" t="str">
        <f t="shared" si="101"/>
        <v>0</v>
      </c>
      <c r="J304" s="51">
        <f t="shared" si="91"/>
        <v>89.817805463681083</v>
      </c>
      <c r="K304" s="42" t="str">
        <f t="shared" si="102"/>
        <v>0</v>
      </c>
      <c r="L304" s="51">
        <f t="shared" si="92"/>
        <v>81.382993571144468</v>
      </c>
      <c r="M304" s="55" t="str">
        <f t="shared" si="103"/>
        <v>0</v>
      </c>
      <c r="N304" s="129">
        <f t="shared" si="93"/>
        <v>5.6765634384000008E-2</v>
      </c>
      <c r="O304" s="59">
        <v>260</v>
      </c>
      <c r="Q304" s="53" t="str">
        <f t="shared" si="104"/>
        <v>1</v>
      </c>
      <c r="R304" s="53">
        <f t="shared" si="94"/>
        <v>1</v>
      </c>
      <c r="S304" s="53" t="str">
        <f t="shared" si="105"/>
        <v>0</v>
      </c>
      <c r="T304" s="53">
        <f t="shared" si="95"/>
        <v>0</v>
      </c>
      <c r="U304" s="53" t="str">
        <f t="shared" si="106"/>
        <v>0</v>
      </c>
      <c r="V304" s="53">
        <f t="shared" si="96"/>
        <v>0</v>
      </c>
      <c r="W304" s="53" t="str">
        <f t="shared" si="107"/>
        <v>0</v>
      </c>
      <c r="X304" s="53">
        <f t="shared" si="97"/>
        <v>0</v>
      </c>
      <c r="Y304" s="53" t="str">
        <f t="shared" si="108"/>
        <v>0</v>
      </c>
      <c r="Z304" s="53">
        <f t="shared" si="98"/>
        <v>0</v>
      </c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85">
        <f>Parâmetros!A294</f>
        <v>44117.166678240741</v>
      </c>
      <c r="B305" s="59">
        <f>Parâmetros!G294*0.04*46.0055</f>
        <v>4.4949213719999999E-2</v>
      </c>
      <c r="C305" s="80">
        <f t="shared" si="109"/>
        <v>4.4949213719999999E-2</v>
      </c>
      <c r="D305" s="84">
        <f t="shared" si="88"/>
        <v>8.9898427439999984E-3</v>
      </c>
      <c r="E305" s="42" t="str">
        <f t="shared" si="99"/>
        <v>1</v>
      </c>
      <c r="F305" s="51">
        <f t="shared" si="89"/>
        <v>-153.95617451662301</v>
      </c>
      <c r="G305" s="42" t="str">
        <f t="shared" si="100"/>
        <v>0</v>
      </c>
      <c r="H305" s="51">
        <f t="shared" si="90"/>
        <v>-35.978087258311504</v>
      </c>
      <c r="I305" s="42" t="str">
        <f t="shared" si="101"/>
        <v>0</v>
      </c>
      <c r="J305" s="51">
        <f t="shared" si="91"/>
        <v>89.794507392449233</v>
      </c>
      <c r="K305" s="42" t="str">
        <f t="shared" si="102"/>
        <v>0</v>
      </c>
      <c r="L305" s="51">
        <f t="shared" si="92"/>
        <v>81.35770050498212</v>
      </c>
      <c r="M305" s="55" t="str">
        <f t="shared" si="103"/>
        <v>0</v>
      </c>
      <c r="N305" s="129">
        <f t="shared" si="93"/>
        <v>8.9898427439999984E-3</v>
      </c>
      <c r="O305" s="59">
        <v>260</v>
      </c>
      <c r="Q305" s="53" t="str">
        <f t="shared" si="104"/>
        <v>1</v>
      </c>
      <c r="R305" s="53">
        <f t="shared" si="94"/>
        <v>1</v>
      </c>
      <c r="S305" s="53" t="str">
        <f t="shared" si="105"/>
        <v>0</v>
      </c>
      <c r="T305" s="53">
        <f t="shared" si="95"/>
        <v>0</v>
      </c>
      <c r="U305" s="53" t="str">
        <f t="shared" si="106"/>
        <v>0</v>
      </c>
      <c r="V305" s="53">
        <f t="shared" si="96"/>
        <v>0</v>
      </c>
      <c r="W305" s="53" t="str">
        <f t="shared" si="107"/>
        <v>0</v>
      </c>
      <c r="X305" s="53">
        <f t="shared" si="97"/>
        <v>0</v>
      </c>
      <c r="Y305" s="53" t="str">
        <f t="shared" si="108"/>
        <v>0</v>
      </c>
      <c r="Z305" s="53">
        <f t="shared" si="98"/>
        <v>0</v>
      </c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85">
        <f>Parâmetros!A295</f>
        <v>44117.208344907405</v>
      </c>
      <c r="B306" s="59">
        <f>Parâmetros!G295*0.04*46.0055</f>
        <v>1.1988352418600001</v>
      </c>
      <c r="C306" s="80">
        <f t="shared" si="109"/>
        <v>1.1988352418600001</v>
      </c>
      <c r="D306" s="84">
        <f t="shared" si="88"/>
        <v>0.23976704837200002</v>
      </c>
      <c r="E306" s="42" t="str">
        <f t="shared" si="99"/>
        <v>1</v>
      </c>
      <c r="F306" s="51">
        <f t="shared" si="89"/>
        <v>-152.8311356391865</v>
      </c>
      <c r="G306" s="42" t="str">
        <f t="shared" si="100"/>
        <v>0</v>
      </c>
      <c r="H306" s="51">
        <f t="shared" si="90"/>
        <v>-35.41556781959325</v>
      </c>
      <c r="I306" s="42" t="str">
        <f t="shared" si="101"/>
        <v>0</v>
      </c>
      <c r="J306" s="51">
        <f t="shared" si="91"/>
        <v>89.90704689395919</v>
      </c>
      <c r="K306" s="42" t="str">
        <f t="shared" si="102"/>
        <v>0</v>
      </c>
      <c r="L306" s="51">
        <f t="shared" si="92"/>
        <v>81.479876672667515</v>
      </c>
      <c r="M306" s="55" t="str">
        <f t="shared" si="103"/>
        <v>0</v>
      </c>
      <c r="N306" s="129">
        <f t="shared" si="93"/>
        <v>0.23976704837200002</v>
      </c>
      <c r="O306" s="59">
        <v>260</v>
      </c>
      <c r="Q306" s="53" t="str">
        <f t="shared" si="104"/>
        <v>1</v>
      </c>
      <c r="R306" s="53">
        <f t="shared" si="94"/>
        <v>1</v>
      </c>
      <c r="S306" s="53" t="str">
        <f t="shared" si="105"/>
        <v>0</v>
      </c>
      <c r="T306" s="53">
        <f t="shared" si="95"/>
        <v>0</v>
      </c>
      <c r="U306" s="53" t="str">
        <f t="shared" si="106"/>
        <v>0</v>
      </c>
      <c r="V306" s="53">
        <f t="shared" si="96"/>
        <v>0</v>
      </c>
      <c r="W306" s="53" t="str">
        <f t="shared" si="107"/>
        <v>0</v>
      </c>
      <c r="X306" s="53">
        <f t="shared" si="97"/>
        <v>0</v>
      </c>
      <c r="Y306" s="53" t="str">
        <f t="shared" si="108"/>
        <v>0</v>
      </c>
      <c r="Z306" s="53">
        <f t="shared" si="98"/>
        <v>0</v>
      </c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85">
        <f>Parâmetros!A296</f>
        <v>44117.250011574077</v>
      </c>
      <c r="B307" s="59">
        <f>Parâmetros!G296*0.04*46.0055</f>
        <v>6.3646088148599995</v>
      </c>
      <c r="C307" s="80">
        <f t="shared" si="109"/>
        <v>6.3646088148599995</v>
      </c>
      <c r="D307" s="84">
        <f t="shared" si="88"/>
        <v>1.272921762972</v>
      </c>
      <c r="E307" s="42" t="str">
        <f t="shared" si="99"/>
        <v>1</v>
      </c>
      <c r="F307" s="51">
        <f t="shared" si="89"/>
        <v>-147.79450640551153</v>
      </c>
      <c r="G307" s="42" t="str">
        <f t="shared" si="100"/>
        <v>0</v>
      </c>
      <c r="H307" s="51">
        <f t="shared" si="90"/>
        <v>-32.897253202755763</v>
      </c>
      <c r="I307" s="42" t="str">
        <f t="shared" si="101"/>
        <v>0</v>
      </c>
      <c r="J307" s="51">
        <f t="shared" si="91"/>
        <v>90.410869254782639</v>
      </c>
      <c r="K307" s="42" t="str">
        <f t="shared" si="102"/>
        <v>0</v>
      </c>
      <c r="L307" s="51">
        <f t="shared" si="92"/>
        <v>82.026840933338121</v>
      </c>
      <c r="M307" s="55" t="str">
        <f t="shared" si="103"/>
        <v>0</v>
      </c>
      <c r="N307" s="129">
        <f t="shared" si="93"/>
        <v>1.272921762972</v>
      </c>
      <c r="O307" s="59">
        <v>260</v>
      </c>
      <c r="Q307" s="53" t="str">
        <f t="shared" si="104"/>
        <v>1</v>
      </c>
      <c r="R307" s="53">
        <f t="shared" si="94"/>
        <v>1</v>
      </c>
      <c r="S307" s="53" t="str">
        <f t="shared" si="105"/>
        <v>0</v>
      </c>
      <c r="T307" s="53">
        <f t="shared" si="95"/>
        <v>0</v>
      </c>
      <c r="U307" s="53" t="str">
        <f t="shared" si="106"/>
        <v>0</v>
      </c>
      <c r="V307" s="53">
        <f t="shared" si="96"/>
        <v>0</v>
      </c>
      <c r="W307" s="53" t="str">
        <f t="shared" si="107"/>
        <v>0</v>
      </c>
      <c r="X307" s="53">
        <f t="shared" si="97"/>
        <v>0</v>
      </c>
      <c r="Y307" s="53" t="str">
        <f t="shared" si="108"/>
        <v>0</v>
      </c>
      <c r="Z307" s="53">
        <f t="shared" si="98"/>
        <v>0</v>
      </c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85">
        <f>Parâmetros!A297</f>
        <v>44117.291678240741</v>
      </c>
      <c r="B308" s="59">
        <f>Parâmetros!G297*0.04*46.0055</f>
        <v>19.016885006159999</v>
      </c>
      <c r="C308" s="80">
        <f t="shared" si="109"/>
        <v>19.016885006159999</v>
      </c>
      <c r="D308" s="84">
        <f t="shared" si="88"/>
        <v>3.8033770012320001</v>
      </c>
      <c r="E308" s="42" t="str">
        <f t="shared" si="99"/>
        <v>1</v>
      </c>
      <c r="F308" s="51">
        <f t="shared" si="89"/>
        <v>-135.458537118994</v>
      </c>
      <c r="G308" s="42" t="str">
        <f t="shared" si="100"/>
        <v>0</v>
      </c>
      <c r="H308" s="51">
        <f t="shared" si="90"/>
        <v>-26.729268559497001</v>
      </c>
      <c r="I308" s="42" t="str">
        <f t="shared" si="101"/>
        <v>0</v>
      </c>
      <c r="J308" s="51">
        <f t="shared" si="91"/>
        <v>91.644856685785982</v>
      </c>
      <c r="K308" s="42" t="str">
        <f t="shared" si="102"/>
        <v>0</v>
      </c>
      <c r="L308" s="51">
        <f t="shared" si="92"/>
        <v>83.366493706534598</v>
      </c>
      <c r="M308" s="55" t="str">
        <f t="shared" si="103"/>
        <v>0</v>
      </c>
      <c r="N308" s="129">
        <f t="shared" si="93"/>
        <v>3.8033770012320001</v>
      </c>
      <c r="O308" s="59">
        <v>260</v>
      </c>
      <c r="Q308" s="53" t="str">
        <f t="shared" si="104"/>
        <v>1</v>
      </c>
      <c r="R308" s="53">
        <f t="shared" si="94"/>
        <v>1</v>
      </c>
      <c r="S308" s="53" t="str">
        <f t="shared" si="105"/>
        <v>0</v>
      </c>
      <c r="T308" s="53">
        <f t="shared" si="95"/>
        <v>0</v>
      </c>
      <c r="U308" s="53" t="str">
        <f t="shared" si="106"/>
        <v>0</v>
      </c>
      <c r="V308" s="53">
        <f t="shared" si="96"/>
        <v>0</v>
      </c>
      <c r="W308" s="53" t="str">
        <f t="shared" si="107"/>
        <v>0</v>
      </c>
      <c r="X308" s="53">
        <f t="shared" si="97"/>
        <v>0</v>
      </c>
      <c r="Y308" s="53" t="str">
        <f t="shared" si="108"/>
        <v>0</v>
      </c>
      <c r="Z308" s="53">
        <f t="shared" si="98"/>
        <v>0</v>
      </c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85">
        <f>Parâmetros!A298</f>
        <v>44117.333344907405</v>
      </c>
      <c r="B309" s="59">
        <f>Parâmetros!G298*0.04*46.0055</f>
        <v>7.1239001488399998</v>
      </c>
      <c r="C309" s="80">
        <f t="shared" si="109"/>
        <v>7.1239001488399998</v>
      </c>
      <c r="D309" s="84">
        <f t="shared" si="88"/>
        <v>1.424780029768</v>
      </c>
      <c r="E309" s="42" t="str">
        <f t="shared" si="99"/>
        <v>1</v>
      </c>
      <c r="F309" s="51">
        <f t="shared" si="89"/>
        <v>-147.05419735488098</v>
      </c>
      <c r="G309" s="42" t="str">
        <f t="shared" si="100"/>
        <v>0</v>
      </c>
      <c r="H309" s="51">
        <f t="shared" si="90"/>
        <v>-32.527098677440492</v>
      </c>
      <c r="I309" s="42" t="str">
        <f t="shared" si="101"/>
        <v>0</v>
      </c>
      <c r="J309" s="51">
        <f t="shared" si="91"/>
        <v>90.484923594763416</v>
      </c>
      <c r="K309" s="42" t="str">
        <f t="shared" si="102"/>
        <v>0</v>
      </c>
      <c r="L309" s="51">
        <f t="shared" si="92"/>
        <v>82.107236486347759</v>
      </c>
      <c r="M309" s="55" t="str">
        <f t="shared" si="103"/>
        <v>0</v>
      </c>
      <c r="N309" s="129">
        <f t="shared" si="93"/>
        <v>1.424780029768</v>
      </c>
      <c r="O309" s="59">
        <v>260</v>
      </c>
      <c r="Q309" s="53" t="str">
        <f t="shared" si="104"/>
        <v>1</v>
      </c>
      <c r="R309" s="53">
        <f t="shared" si="94"/>
        <v>1</v>
      </c>
      <c r="S309" s="53" t="str">
        <f t="shared" si="105"/>
        <v>0</v>
      </c>
      <c r="T309" s="53">
        <f t="shared" si="95"/>
        <v>0</v>
      </c>
      <c r="U309" s="53" t="str">
        <f t="shared" si="106"/>
        <v>0</v>
      </c>
      <c r="V309" s="53">
        <f t="shared" si="96"/>
        <v>0</v>
      </c>
      <c r="W309" s="53" t="str">
        <f t="shared" si="107"/>
        <v>0</v>
      </c>
      <c r="X309" s="53">
        <f t="shared" si="97"/>
        <v>0</v>
      </c>
      <c r="Y309" s="53" t="str">
        <f t="shared" si="108"/>
        <v>0</v>
      </c>
      <c r="Z309" s="53">
        <f t="shared" si="98"/>
        <v>0</v>
      </c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85">
        <f>Parâmetros!A299</f>
        <v>44117.375011574077</v>
      </c>
      <c r="B310" s="59">
        <f>Parâmetros!G299*0.04*46.0055</f>
        <v>6.0465856748999993</v>
      </c>
      <c r="C310" s="80">
        <f t="shared" si="109"/>
        <v>6.0465856748999993</v>
      </c>
      <c r="D310" s="84">
        <f t="shared" si="88"/>
        <v>1.2093171349799998</v>
      </c>
      <c r="E310" s="42" t="str">
        <f t="shared" si="99"/>
        <v>1</v>
      </c>
      <c r="F310" s="51">
        <f t="shared" si="89"/>
        <v>-148.10457896697253</v>
      </c>
      <c r="G310" s="42" t="str">
        <f t="shared" si="100"/>
        <v>0</v>
      </c>
      <c r="H310" s="51">
        <f t="shared" si="90"/>
        <v>-33.052289483486263</v>
      </c>
      <c r="I310" s="42" t="str">
        <f t="shared" si="101"/>
        <v>0</v>
      </c>
      <c r="J310" s="51">
        <f t="shared" si="91"/>
        <v>90.379852183107531</v>
      </c>
      <c r="K310" s="42" t="str">
        <f t="shared" si="102"/>
        <v>0</v>
      </c>
      <c r="L310" s="51">
        <f t="shared" si="92"/>
        <v>81.993167894989412</v>
      </c>
      <c r="M310" s="55" t="str">
        <f t="shared" si="103"/>
        <v>0</v>
      </c>
      <c r="N310" s="129">
        <f t="shared" si="93"/>
        <v>1.2093171349799998</v>
      </c>
      <c r="O310" s="59">
        <v>260</v>
      </c>
      <c r="Q310" s="53" t="str">
        <f t="shared" si="104"/>
        <v>1</v>
      </c>
      <c r="R310" s="53">
        <f t="shared" si="94"/>
        <v>1</v>
      </c>
      <c r="S310" s="53" t="str">
        <f t="shared" si="105"/>
        <v>0</v>
      </c>
      <c r="T310" s="53">
        <f t="shared" si="95"/>
        <v>0</v>
      </c>
      <c r="U310" s="53" t="str">
        <f t="shared" si="106"/>
        <v>0</v>
      </c>
      <c r="V310" s="53">
        <f t="shared" si="96"/>
        <v>0</v>
      </c>
      <c r="W310" s="53" t="str">
        <f t="shared" si="107"/>
        <v>0</v>
      </c>
      <c r="X310" s="53">
        <f t="shared" si="97"/>
        <v>0</v>
      </c>
      <c r="Y310" s="53" t="str">
        <f t="shared" si="108"/>
        <v>0</v>
      </c>
      <c r="Z310" s="53">
        <f t="shared" si="98"/>
        <v>0</v>
      </c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85">
        <f>Parâmetros!A300</f>
        <v>44117.416678240741</v>
      </c>
      <c r="B311" s="59">
        <f>Parâmetros!G300*0.04*46.0055</f>
        <v>3.7356465999999995</v>
      </c>
      <c r="C311" s="80">
        <f t="shared" si="109"/>
        <v>3.7356465999999995</v>
      </c>
      <c r="D311" s="84">
        <f t="shared" si="88"/>
        <v>0.74712931999999999</v>
      </c>
      <c r="E311" s="42" t="str">
        <f t="shared" si="99"/>
        <v>1</v>
      </c>
      <c r="F311" s="51">
        <f t="shared" si="89"/>
        <v>-150.35774456500002</v>
      </c>
      <c r="G311" s="42" t="str">
        <f t="shared" si="100"/>
        <v>0</v>
      </c>
      <c r="H311" s="51">
        <f t="shared" si="90"/>
        <v>-34.178872282500009</v>
      </c>
      <c r="I311" s="42" t="str">
        <f t="shared" si="101"/>
        <v>0</v>
      </c>
      <c r="J311" s="51">
        <f t="shared" si="91"/>
        <v>90.154464298024692</v>
      </c>
      <c r="K311" s="42" t="str">
        <f t="shared" si="102"/>
        <v>0</v>
      </c>
      <c r="L311" s="51">
        <f t="shared" si="92"/>
        <v>81.748480228235309</v>
      </c>
      <c r="M311" s="55" t="str">
        <f t="shared" si="103"/>
        <v>0</v>
      </c>
      <c r="N311" s="129">
        <f t="shared" si="93"/>
        <v>0.74712931999999999</v>
      </c>
      <c r="O311" s="59">
        <v>260</v>
      </c>
      <c r="Q311" s="53" t="str">
        <f t="shared" si="104"/>
        <v>1</v>
      </c>
      <c r="R311" s="53">
        <f t="shared" si="94"/>
        <v>1</v>
      </c>
      <c r="S311" s="53" t="str">
        <f t="shared" si="105"/>
        <v>0</v>
      </c>
      <c r="T311" s="53">
        <f t="shared" si="95"/>
        <v>0</v>
      </c>
      <c r="U311" s="53" t="str">
        <f t="shared" si="106"/>
        <v>0</v>
      </c>
      <c r="V311" s="53">
        <f t="shared" si="96"/>
        <v>0</v>
      </c>
      <c r="W311" s="53" t="str">
        <f t="shared" si="107"/>
        <v>0</v>
      </c>
      <c r="X311" s="53">
        <f t="shared" si="97"/>
        <v>0</v>
      </c>
      <c r="Y311" s="53" t="str">
        <f t="shared" si="108"/>
        <v>0</v>
      </c>
      <c r="Z311" s="53">
        <f t="shared" si="98"/>
        <v>0</v>
      </c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85">
        <f>Parâmetros!A301</f>
        <v>44117.458344907405</v>
      </c>
      <c r="B312" s="59">
        <f>Parâmetros!G301*0.04*46.0055</f>
        <v>3.5332223999999997</v>
      </c>
      <c r="C312" s="80">
        <f t="shared" si="109"/>
        <v>3.5332223999999997</v>
      </c>
      <c r="D312" s="84">
        <f t="shared" si="88"/>
        <v>0.70664447999999991</v>
      </c>
      <c r="E312" s="42" t="str">
        <f t="shared" si="99"/>
        <v>1</v>
      </c>
      <c r="F312" s="51">
        <f t="shared" si="89"/>
        <v>-150.55510816</v>
      </c>
      <c r="G312" s="42" t="str">
        <f t="shared" si="100"/>
        <v>0</v>
      </c>
      <c r="H312" s="51">
        <f t="shared" si="90"/>
        <v>-34.277554080000002</v>
      </c>
      <c r="I312" s="42" t="str">
        <f t="shared" si="101"/>
        <v>0</v>
      </c>
      <c r="J312" s="51">
        <f t="shared" si="91"/>
        <v>90.134721690864197</v>
      </c>
      <c r="K312" s="42" t="str">
        <f t="shared" si="102"/>
        <v>0</v>
      </c>
      <c r="L312" s="51">
        <f t="shared" si="92"/>
        <v>81.727047077647057</v>
      </c>
      <c r="M312" s="55" t="str">
        <f t="shared" si="103"/>
        <v>0</v>
      </c>
      <c r="N312" s="129">
        <f t="shared" si="93"/>
        <v>0.70664447999999991</v>
      </c>
      <c r="O312" s="59">
        <v>260</v>
      </c>
      <c r="Q312" s="53" t="str">
        <f t="shared" si="104"/>
        <v>1</v>
      </c>
      <c r="R312" s="53">
        <f t="shared" si="94"/>
        <v>1</v>
      </c>
      <c r="S312" s="53" t="str">
        <f t="shared" si="105"/>
        <v>0</v>
      </c>
      <c r="T312" s="53">
        <f t="shared" si="95"/>
        <v>0</v>
      </c>
      <c r="U312" s="53" t="str">
        <f t="shared" si="106"/>
        <v>0</v>
      </c>
      <c r="V312" s="53">
        <f t="shared" si="96"/>
        <v>0</v>
      </c>
      <c r="W312" s="53" t="str">
        <f t="shared" si="107"/>
        <v>0</v>
      </c>
      <c r="X312" s="53">
        <f t="shared" si="97"/>
        <v>0</v>
      </c>
      <c r="Y312" s="53" t="str">
        <f t="shared" si="108"/>
        <v>0</v>
      </c>
      <c r="Z312" s="53">
        <f t="shared" si="98"/>
        <v>0</v>
      </c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85">
        <f>Parâmetros!A302</f>
        <v>44117.500011574077</v>
      </c>
      <c r="B313" s="59">
        <f>Parâmetros!G302*0.04*46.0055</f>
        <v>3.3307982000000003</v>
      </c>
      <c r="C313" s="80">
        <f t="shared" si="109"/>
        <v>3.3307982000000003</v>
      </c>
      <c r="D313" s="84">
        <f t="shared" si="88"/>
        <v>0.66615964000000005</v>
      </c>
      <c r="E313" s="42" t="str">
        <f t="shared" si="99"/>
        <v>1</v>
      </c>
      <c r="F313" s="51">
        <f t="shared" si="89"/>
        <v>-150.75247175499999</v>
      </c>
      <c r="G313" s="42" t="str">
        <f t="shared" si="100"/>
        <v>0</v>
      </c>
      <c r="H313" s="51">
        <f t="shared" si="90"/>
        <v>-34.376235877499994</v>
      </c>
      <c r="I313" s="42" t="str">
        <f t="shared" si="101"/>
        <v>0</v>
      </c>
      <c r="J313" s="51">
        <f t="shared" si="91"/>
        <v>90.114979083703702</v>
      </c>
      <c r="K313" s="42" t="str">
        <f t="shared" si="102"/>
        <v>0</v>
      </c>
      <c r="L313" s="51">
        <f t="shared" si="92"/>
        <v>81.705613927058806</v>
      </c>
      <c r="M313" s="55" t="str">
        <f t="shared" si="103"/>
        <v>0</v>
      </c>
      <c r="N313" s="129">
        <f t="shared" si="93"/>
        <v>0.66615964000000005</v>
      </c>
      <c r="O313" s="59">
        <v>260</v>
      </c>
      <c r="Q313" s="53" t="str">
        <f t="shared" si="104"/>
        <v>1</v>
      </c>
      <c r="R313" s="53">
        <f t="shared" si="94"/>
        <v>1</v>
      </c>
      <c r="S313" s="53" t="str">
        <f t="shared" si="105"/>
        <v>0</v>
      </c>
      <c r="T313" s="53">
        <f t="shared" si="95"/>
        <v>0</v>
      </c>
      <c r="U313" s="53" t="str">
        <f t="shared" si="106"/>
        <v>0</v>
      </c>
      <c r="V313" s="53">
        <f t="shared" si="96"/>
        <v>0</v>
      </c>
      <c r="W313" s="53" t="str">
        <f t="shared" si="107"/>
        <v>0</v>
      </c>
      <c r="X313" s="53">
        <f t="shared" si="97"/>
        <v>0</v>
      </c>
      <c r="Y313" s="53" t="str">
        <f t="shared" si="108"/>
        <v>0</v>
      </c>
      <c r="Z313" s="53">
        <f t="shared" si="98"/>
        <v>0</v>
      </c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85">
        <f>Parâmetros!A303</f>
        <v>44117.541678240741</v>
      </c>
      <c r="B314" s="59">
        <f>Parâmetros!G303*0.04*46.0055</f>
        <v>2.9627542</v>
      </c>
      <c r="C314" s="80">
        <f t="shared" si="109"/>
        <v>2.9627542</v>
      </c>
      <c r="D314" s="84">
        <f t="shared" si="88"/>
        <v>0.59255084000000002</v>
      </c>
      <c r="E314" s="42" t="str">
        <f t="shared" si="99"/>
        <v>1</v>
      </c>
      <c r="F314" s="51">
        <f t="shared" si="89"/>
        <v>-151.111314655</v>
      </c>
      <c r="G314" s="42" t="str">
        <f t="shared" si="100"/>
        <v>0</v>
      </c>
      <c r="H314" s="51">
        <f t="shared" si="90"/>
        <v>-34.555657327500001</v>
      </c>
      <c r="I314" s="42" t="str">
        <f t="shared" si="101"/>
        <v>0</v>
      </c>
      <c r="J314" s="51">
        <f t="shared" si="91"/>
        <v>90.079083434320978</v>
      </c>
      <c r="K314" s="42" t="str">
        <f t="shared" si="102"/>
        <v>0</v>
      </c>
      <c r="L314" s="51">
        <f t="shared" si="92"/>
        <v>81.666644562352957</v>
      </c>
      <c r="M314" s="55" t="str">
        <f t="shared" si="103"/>
        <v>0</v>
      </c>
      <c r="N314" s="129">
        <f t="shared" si="93"/>
        <v>0.59255084000000002</v>
      </c>
      <c r="O314" s="59">
        <v>260</v>
      </c>
      <c r="Q314" s="53" t="str">
        <f t="shared" si="104"/>
        <v>1</v>
      </c>
      <c r="R314" s="53">
        <f t="shared" si="94"/>
        <v>1</v>
      </c>
      <c r="S314" s="53" t="str">
        <f t="shared" si="105"/>
        <v>0</v>
      </c>
      <c r="T314" s="53">
        <f t="shared" si="95"/>
        <v>0</v>
      </c>
      <c r="U314" s="53" t="str">
        <f t="shared" si="106"/>
        <v>0</v>
      </c>
      <c r="V314" s="53">
        <f t="shared" si="96"/>
        <v>0</v>
      </c>
      <c r="W314" s="53" t="str">
        <f t="shared" si="107"/>
        <v>0</v>
      </c>
      <c r="X314" s="53">
        <f t="shared" si="97"/>
        <v>0</v>
      </c>
      <c r="Y314" s="53" t="str">
        <f t="shared" si="108"/>
        <v>0</v>
      </c>
      <c r="Z314" s="53">
        <f t="shared" si="98"/>
        <v>0</v>
      </c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85">
        <f>Parâmetros!A304</f>
        <v>44117.583344907405</v>
      </c>
      <c r="B315" s="59">
        <f>Parâmetros!G304*0.04*46.0055</f>
        <v>3.0547651999999998</v>
      </c>
      <c r="C315" s="80">
        <f t="shared" si="109"/>
        <v>3.0547651999999998</v>
      </c>
      <c r="D315" s="84">
        <f t="shared" si="88"/>
        <v>0.61095303999999995</v>
      </c>
      <c r="E315" s="42" t="str">
        <f t="shared" si="99"/>
        <v>1</v>
      </c>
      <c r="F315" s="51">
        <f t="shared" si="89"/>
        <v>-151.02160393</v>
      </c>
      <c r="G315" s="42" t="str">
        <f t="shared" si="100"/>
        <v>0</v>
      </c>
      <c r="H315" s="51">
        <f t="shared" si="90"/>
        <v>-34.510801964999999</v>
      </c>
      <c r="I315" s="42" t="str">
        <f t="shared" si="101"/>
        <v>0</v>
      </c>
      <c r="J315" s="51">
        <f t="shared" si="91"/>
        <v>90.088057346666673</v>
      </c>
      <c r="K315" s="42" t="str">
        <f t="shared" si="102"/>
        <v>0</v>
      </c>
      <c r="L315" s="51">
        <f t="shared" si="92"/>
        <v>81.676386903529405</v>
      </c>
      <c r="M315" s="55" t="str">
        <f t="shared" si="103"/>
        <v>0</v>
      </c>
      <c r="N315" s="129">
        <f t="shared" si="93"/>
        <v>0.61095303999999995</v>
      </c>
      <c r="O315" s="59">
        <v>260</v>
      </c>
      <c r="Q315" s="53" t="str">
        <f t="shared" si="104"/>
        <v>1</v>
      </c>
      <c r="R315" s="53">
        <f t="shared" si="94"/>
        <v>1</v>
      </c>
      <c r="S315" s="53" t="str">
        <f t="shared" si="105"/>
        <v>0</v>
      </c>
      <c r="T315" s="53">
        <f t="shared" si="95"/>
        <v>0</v>
      </c>
      <c r="U315" s="53" t="str">
        <f t="shared" si="106"/>
        <v>0</v>
      </c>
      <c r="V315" s="53">
        <f t="shared" si="96"/>
        <v>0</v>
      </c>
      <c r="W315" s="53" t="str">
        <f t="shared" si="107"/>
        <v>0</v>
      </c>
      <c r="X315" s="53">
        <f t="shared" si="97"/>
        <v>0</v>
      </c>
      <c r="Y315" s="53" t="str">
        <f t="shared" si="108"/>
        <v>0</v>
      </c>
      <c r="Z315" s="53">
        <f t="shared" si="98"/>
        <v>0</v>
      </c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85">
        <f>Parâmetros!A305</f>
        <v>44117.625011574077</v>
      </c>
      <c r="B316" s="59">
        <f>Parâmetros!G305*0.04*46.0055</f>
        <v>3.3492004</v>
      </c>
      <c r="C316" s="80">
        <f t="shared" si="109"/>
        <v>3.3492004</v>
      </c>
      <c r="D316" s="84">
        <f t="shared" si="88"/>
        <v>0.66984007999999995</v>
      </c>
      <c r="E316" s="42" t="str">
        <f t="shared" si="99"/>
        <v>1</v>
      </c>
      <c r="F316" s="51">
        <f t="shared" si="89"/>
        <v>-150.73452961000001</v>
      </c>
      <c r="G316" s="42" t="str">
        <f t="shared" si="100"/>
        <v>0</v>
      </c>
      <c r="H316" s="51">
        <f t="shared" si="90"/>
        <v>-34.367264805000005</v>
      </c>
      <c r="I316" s="42" t="str">
        <f t="shared" si="101"/>
        <v>0</v>
      </c>
      <c r="J316" s="51">
        <f t="shared" si="91"/>
        <v>90.116773866172835</v>
      </c>
      <c r="K316" s="42" t="str">
        <f t="shared" si="102"/>
        <v>0</v>
      </c>
      <c r="L316" s="51">
        <f t="shared" si="92"/>
        <v>81.707562395294104</v>
      </c>
      <c r="M316" s="55" t="str">
        <f t="shared" si="103"/>
        <v>0</v>
      </c>
      <c r="N316" s="129">
        <f t="shared" si="93"/>
        <v>0.66984007999999995</v>
      </c>
      <c r="O316" s="59">
        <v>260</v>
      </c>
      <c r="Q316" s="53" t="str">
        <f t="shared" si="104"/>
        <v>1</v>
      </c>
      <c r="R316" s="53">
        <f t="shared" si="94"/>
        <v>1</v>
      </c>
      <c r="S316" s="53" t="str">
        <f t="shared" si="105"/>
        <v>0</v>
      </c>
      <c r="T316" s="53">
        <f t="shared" si="95"/>
        <v>0</v>
      </c>
      <c r="U316" s="53" t="str">
        <f t="shared" si="106"/>
        <v>0</v>
      </c>
      <c r="V316" s="53">
        <f t="shared" si="96"/>
        <v>0</v>
      </c>
      <c r="W316" s="53" t="str">
        <f t="shared" si="107"/>
        <v>0</v>
      </c>
      <c r="X316" s="53">
        <f t="shared" si="97"/>
        <v>0</v>
      </c>
      <c r="Y316" s="53" t="str">
        <f t="shared" si="108"/>
        <v>0</v>
      </c>
      <c r="Z316" s="53">
        <f t="shared" si="98"/>
        <v>0</v>
      </c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85">
        <f>Parâmetros!A306</f>
        <v>44117.666678240741</v>
      </c>
      <c r="B317" s="59">
        <f>Parâmetros!G306*0.04*46.0055</f>
        <v>3.3123960000000001</v>
      </c>
      <c r="C317" s="80">
        <f t="shared" si="109"/>
        <v>3.3123960000000001</v>
      </c>
      <c r="D317" s="84">
        <f t="shared" si="88"/>
        <v>0.66247920000000005</v>
      </c>
      <c r="E317" s="42" t="str">
        <f t="shared" si="99"/>
        <v>1</v>
      </c>
      <c r="F317" s="51">
        <f t="shared" si="89"/>
        <v>-150.77041389999999</v>
      </c>
      <c r="G317" s="42" t="str">
        <f t="shared" si="100"/>
        <v>0</v>
      </c>
      <c r="H317" s="51">
        <f t="shared" si="90"/>
        <v>-34.385206949999997</v>
      </c>
      <c r="I317" s="42" t="str">
        <f t="shared" si="101"/>
        <v>0</v>
      </c>
      <c r="J317" s="51">
        <f t="shared" si="91"/>
        <v>90.113184301234568</v>
      </c>
      <c r="K317" s="42" t="str">
        <f t="shared" si="102"/>
        <v>0</v>
      </c>
      <c r="L317" s="51">
        <f t="shared" si="92"/>
        <v>81.703665458823536</v>
      </c>
      <c r="M317" s="55" t="str">
        <f t="shared" si="103"/>
        <v>0</v>
      </c>
      <c r="N317" s="129">
        <f t="shared" si="93"/>
        <v>0.66247920000000005</v>
      </c>
      <c r="O317" s="59">
        <v>260</v>
      </c>
      <c r="Q317" s="53" t="str">
        <f t="shared" si="104"/>
        <v>1</v>
      </c>
      <c r="R317" s="53">
        <f t="shared" si="94"/>
        <v>1</v>
      </c>
      <c r="S317" s="53" t="str">
        <f t="shared" si="105"/>
        <v>0</v>
      </c>
      <c r="T317" s="53">
        <f t="shared" si="95"/>
        <v>0</v>
      </c>
      <c r="U317" s="53" t="str">
        <f t="shared" si="106"/>
        <v>0</v>
      </c>
      <c r="V317" s="53">
        <f t="shared" si="96"/>
        <v>0</v>
      </c>
      <c r="W317" s="53" t="str">
        <f t="shared" si="107"/>
        <v>0</v>
      </c>
      <c r="X317" s="53">
        <f t="shared" si="97"/>
        <v>0</v>
      </c>
      <c r="Y317" s="53" t="str">
        <f t="shared" si="108"/>
        <v>0</v>
      </c>
      <c r="Z317" s="53">
        <f t="shared" si="98"/>
        <v>0</v>
      </c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85">
        <f>Parâmetros!A307</f>
        <v>44117.708344907405</v>
      </c>
      <c r="B318" s="59">
        <f>Parâmetros!G307*0.04*46.0055</f>
        <v>5.6678775999999997</v>
      </c>
      <c r="C318" s="80">
        <f t="shared" si="109"/>
        <v>5.6678775999999997</v>
      </c>
      <c r="D318" s="84">
        <f t="shared" si="88"/>
        <v>1.1335755199999999</v>
      </c>
      <c r="E318" s="42" t="str">
        <f t="shared" si="99"/>
        <v>1</v>
      </c>
      <c r="F318" s="51">
        <f t="shared" si="89"/>
        <v>-148.47381934000001</v>
      </c>
      <c r="G318" s="42" t="str">
        <f t="shared" si="100"/>
        <v>0</v>
      </c>
      <c r="H318" s="51">
        <f t="shared" si="90"/>
        <v>-33.236909670000003</v>
      </c>
      <c r="I318" s="42" t="str">
        <f t="shared" si="101"/>
        <v>0</v>
      </c>
      <c r="J318" s="51">
        <f t="shared" si="91"/>
        <v>90.342916457283948</v>
      </c>
      <c r="K318" s="42" t="str">
        <f t="shared" si="102"/>
        <v>0</v>
      </c>
      <c r="L318" s="51">
        <f t="shared" si="92"/>
        <v>81.953069392941188</v>
      </c>
      <c r="M318" s="55" t="str">
        <f t="shared" si="103"/>
        <v>0</v>
      </c>
      <c r="N318" s="129">
        <f t="shared" si="93"/>
        <v>1.1335755199999999</v>
      </c>
      <c r="O318" s="59">
        <v>260</v>
      </c>
      <c r="Q318" s="53" t="str">
        <f t="shared" si="104"/>
        <v>1</v>
      </c>
      <c r="R318" s="53">
        <f t="shared" si="94"/>
        <v>1</v>
      </c>
      <c r="S318" s="53" t="str">
        <f t="shared" si="105"/>
        <v>0</v>
      </c>
      <c r="T318" s="53">
        <f t="shared" si="95"/>
        <v>0</v>
      </c>
      <c r="U318" s="53" t="str">
        <f t="shared" si="106"/>
        <v>0</v>
      </c>
      <c r="V318" s="53">
        <f t="shared" si="96"/>
        <v>0</v>
      </c>
      <c r="W318" s="53" t="str">
        <f t="shared" si="107"/>
        <v>0</v>
      </c>
      <c r="X318" s="53">
        <f t="shared" si="97"/>
        <v>0</v>
      </c>
      <c r="Y318" s="53" t="str">
        <f t="shared" si="108"/>
        <v>0</v>
      </c>
      <c r="Z318" s="53">
        <f t="shared" si="98"/>
        <v>0</v>
      </c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85">
        <f>Parâmetros!A308</f>
        <v>44117.750011574077</v>
      </c>
      <c r="B319" s="59">
        <f>Parâmetros!G308*0.04*46.0055</f>
        <v>9.0538823999999991</v>
      </c>
      <c r="C319" s="80">
        <f t="shared" si="109"/>
        <v>9.0538823999999991</v>
      </c>
      <c r="D319" s="84">
        <f t="shared" si="88"/>
        <v>1.8107764799999999</v>
      </c>
      <c r="E319" s="42" t="str">
        <f t="shared" si="99"/>
        <v>1</v>
      </c>
      <c r="F319" s="51">
        <f t="shared" si="89"/>
        <v>-145.17246466</v>
      </c>
      <c r="G319" s="42" t="str">
        <f t="shared" si="100"/>
        <v>0</v>
      </c>
      <c r="H319" s="51">
        <f t="shared" si="90"/>
        <v>-31.586232330000001</v>
      </c>
      <c r="I319" s="42" t="str">
        <f t="shared" si="101"/>
        <v>0</v>
      </c>
      <c r="J319" s="51">
        <f t="shared" si="91"/>
        <v>90.673156431604937</v>
      </c>
      <c r="K319" s="42" t="str">
        <f t="shared" si="102"/>
        <v>0</v>
      </c>
      <c r="L319" s="51">
        <f t="shared" si="92"/>
        <v>82.311587548235295</v>
      </c>
      <c r="M319" s="55" t="str">
        <f t="shared" si="103"/>
        <v>0</v>
      </c>
      <c r="N319" s="129">
        <f t="shared" si="93"/>
        <v>1.8107764799999999</v>
      </c>
      <c r="O319" s="59">
        <v>260</v>
      </c>
      <c r="Q319" s="53" t="str">
        <f t="shared" si="104"/>
        <v>1</v>
      </c>
      <c r="R319" s="53">
        <f t="shared" si="94"/>
        <v>1</v>
      </c>
      <c r="S319" s="53" t="str">
        <f t="shared" si="105"/>
        <v>0</v>
      </c>
      <c r="T319" s="53">
        <f t="shared" si="95"/>
        <v>0</v>
      </c>
      <c r="U319" s="53" t="str">
        <f t="shared" si="106"/>
        <v>0</v>
      </c>
      <c r="V319" s="53">
        <f t="shared" si="96"/>
        <v>0</v>
      </c>
      <c r="W319" s="53" t="str">
        <f t="shared" si="107"/>
        <v>0</v>
      </c>
      <c r="X319" s="53">
        <f t="shared" si="97"/>
        <v>0</v>
      </c>
      <c r="Y319" s="53" t="str">
        <f t="shared" si="108"/>
        <v>0</v>
      </c>
      <c r="Z319" s="53">
        <f t="shared" si="98"/>
        <v>0</v>
      </c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85">
        <f>Parâmetros!A309</f>
        <v>44117.791678240741</v>
      </c>
      <c r="B320" s="59">
        <f>Parâmetros!G309*0.04*46.0055</f>
        <v>7.3792821999999987</v>
      </c>
      <c r="C320" s="80">
        <f t="shared" si="109"/>
        <v>7.3792821999999987</v>
      </c>
      <c r="D320" s="84">
        <f t="shared" si="88"/>
        <v>1.4758564399999996</v>
      </c>
      <c r="E320" s="42" t="str">
        <f t="shared" si="99"/>
        <v>1</v>
      </c>
      <c r="F320" s="51">
        <f t="shared" si="89"/>
        <v>-146.80519985499998</v>
      </c>
      <c r="G320" s="42" t="str">
        <f t="shared" si="100"/>
        <v>0</v>
      </c>
      <c r="H320" s="51">
        <f t="shared" si="90"/>
        <v>-32.402599927499992</v>
      </c>
      <c r="I320" s="42" t="str">
        <f t="shared" si="101"/>
        <v>0</v>
      </c>
      <c r="J320" s="51">
        <f t="shared" si="91"/>
        <v>90.509831226913576</v>
      </c>
      <c r="K320" s="42" t="str">
        <f t="shared" si="102"/>
        <v>0</v>
      </c>
      <c r="L320" s="51">
        <f t="shared" si="92"/>
        <v>82.134276938823533</v>
      </c>
      <c r="M320" s="55" t="str">
        <f t="shared" si="103"/>
        <v>0</v>
      </c>
      <c r="N320" s="129">
        <f t="shared" si="93"/>
        <v>1.4758564399999996</v>
      </c>
      <c r="O320" s="59">
        <v>260</v>
      </c>
      <c r="Q320" s="53" t="str">
        <f t="shared" si="104"/>
        <v>1</v>
      </c>
      <c r="R320" s="53">
        <f t="shared" si="94"/>
        <v>1</v>
      </c>
      <c r="S320" s="53" t="str">
        <f t="shared" si="105"/>
        <v>0</v>
      </c>
      <c r="T320" s="53">
        <f t="shared" si="95"/>
        <v>0</v>
      </c>
      <c r="U320" s="53" t="str">
        <f t="shared" si="106"/>
        <v>0</v>
      </c>
      <c r="V320" s="53">
        <f t="shared" si="96"/>
        <v>0</v>
      </c>
      <c r="W320" s="53" t="str">
        <f t="shared" si="107"/>
        <v>0</v>
      </c>
      <c r="X320" s="53">
        <f t="shared" si="97"/>
        <v>0</v>
      </c>
      <c r="Y320" s="53" t="str">
        <f t="shared" si="108"/>
        <v>0</v>
      </c>
      <c r="Z320" s="53">
        <f t="shared" si="98"/>
        <v>0</v>
      </c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85">
        <f>Parâmetros!A310</f>
        <v>44117.833344907405</v>
      </c>
      <c r="B321" s="59">
        <f>Parâmetros!G310*0.04*46.0055</f>
        <v>6.9928359999999996</v>
      </c>
      <c r="C321" s="80">
        <f t="shared" si="109"/>
        <v>6.9928359999999996</v>
      </c>
      <c r="D321" s="84">
        <f t="shared" si="88"/>
        <v>1.3985672</v>
      </c>
      <c r="E321" s="42" t="str">
        <f t="shared" si="99"/>
        <v>1</v>
      </c>
      <c r="F321" s="51">
        <f t="shared" si="89"/>
        <v>-147.18198489999997</v>
      </c>
      <c r="G321" s="42" t="str">
        <f t="shared" si="100"/>
        <v>0</v>
      </c>
      <c r="H321" s="51">
        <f t="shared" si="90"/>
        <v>-32.590992449999987</v>
      </c>
      <c r="I321" s="42" t="str">
        <f t="shared" si="101"/>
        <v>0</v>
      </c>
      <c r="J321" s="51">
        <f t="shared" si="91"/>
        <v>90.472140795061733</v>
      </c>
      <c r="K321" s="42" t="str">
        <f t="shared" si="102"/>
        <v>0</v>
      </c>
      <c r="L321" s="51">
        <f t="shared" si="92"/>
        <v>82.093359105882328</v>
      </c>
      <c r="M321" s="55" t="str">
        <f t="shared" si="103"/>
        <v>0</v>
      </c>
      <c r="N321" s="129">
        <f t="shared" si="93"/>
        <v>1.3985672</v>
      </c>
      <c r="O321" s="59">
        <v>260</v>
      </c>
      <c r="Q321" s="53" t="str">
        <f t="shared" si="104"/>
        <v>1</v>
      </c>
      <c r="R321" s="53">
        <f t="shared" si="94"/>
        <v>1</v>
      </c>
      <c r="S321" s="53" t="str">
        <f t="shared" si="105"/>
        <v>0</v>
      </c>
      <c r="T321" s="53">
        <f t="shared" si="95"/>
        <v>0</v>
      </c>
      <c r="U321" s="53" t="str">
        <f t="shared" si="106"/>
        <v>0</v>
      </c>
      <c r="V321" s="53">
        <f t="shared" si="96"/>
        <v>0</v>
      </c>
      <c r="W321" s="53" t="str">
        <f t="shared" si="107"/>
        <v>0</v>
      </c>
      <c r="X321" s="53">
        <f t="shared" si="97"/>
        <v>0</v>
      </c>
      <c r="Y321" s="53" t="str">
        <f t="shared" si="108"/>
        <v>0</v>
      </c>
      <c r="Z321" s="53">
        <f t="shared" si="98"/>
        <v>0</v>
      </c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85">
        <f>Parâmetros!A311</f>
        <v>44117.875011574077</v>
      </c>
      <c r="B322" s="59">
        <f>Parâmetros!G311*0.04*46.0055</f>
        <v>4.5453434000000001</v>
      </c>
      <c r="C322" s="80">
        <f t="shared" si="109"/>
        <v>4.5453434000000001</v>
      </c>
      <c r="D322" s="84">
        <f t="shared" si="88"/>
        <v>0.90906868000000007</v>
      </c>
      <c r="E322" s="42" t="str">
        <f t="shared" si="99"/>
        <v>1</v>
      </c>
      <c r="F322" s="51">
        <f t="shared" si="89"/>
        <v>-149.56829018499997</v>
      </c>
      <c r="G322" s="42" t="str">
        <f t="shared" si="100"/>
        <v>0</v>
      </c>
      <c r="H322" s="51">
        <f t="shared" si="90"/>
        <v>-33.784145092499983</v>
      </c>
      <c r="I322" s="42" t="str">
        <f t="shared" si="101"/>
        <v>0</v>
      </c>
      <c r="J322" s="51">
        <f t="shared" si="91"/>
        <v>90.233434726666673</v>
      </c>
      <c r="K322" s="42" t="str">
        <f t="shared" si="102"/>
        <v>0</v>
      </c>
      <c r="L322" s="51">
        <f t="shared" si="92"/>
        <v>81.834212830588257</v>
      </c>
      <c r="M322" s="55" t="str">
        <f t="shared" si="103"/>
        <v>0</v>
      </c>
      <c r="N322" s="129">
        <f t="shared" si="93"/>
        <v>0.90906868000000007</v>
      </c>
      <c r="O322" s="59">
        <v>260</v>
      </c>
      <c r="Q322" s="53" t="str">
        <f t="shared" si="104"/>
        <v>1</v>
      </c>
      <c r="R322" s="53">
        <f t="shared" si="94"/>
        <v>1</v>
      </c>
      <c r="S322" s="53" t="str">
        <f t="shared" si="105"/>
        <v>0</v>
      </c>
      <c r="T322" s="53">
        <f t="shared" si="95"/>
        <v>0</v>
      </c>
      <c r="U322" s="53" t="str">
        <f t="shared" si="106"/>
        <v>0</v>
      </c>
      <c r="V322" s="53">
        <f t="shared" si="96"/>
        <v>0</v>
      </c>
      <c r="W322" s="53" t="str">
        <f t="shared" si="107"/>
        <v>0</v>
      </c>
      <c r="X322" s="53">
        <f t="shared" si="97"/>
        <v>0</v>
      </c>
      <c r="Y322" s="53" t="str">
        <f t="shared" si="108"/>
        <v>0</v>
      </c>
      <c r="Z322" s="53">
        <f t="shared" si="98"/>
        <v>0</v>
      </c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85">
        <f>Parâmetros!A312</f>
        <v>44117.916678240741</v>
      </c>
      <c r="B323" s="59">
        <f>Parâmetros!G312*0.04*46.0055</f>
        <v>2.9995585999999994</v>
      </c>
      <c r="C323" s="80">
        <f t="shared" si="109"/>
        <v>2.9995585999999994</v>
      </c>
      <c r="D323" s="84">
        <f t="shared" si="88"/>
        <v>0.59991171999999993</v>
      </c>
      <c r="E323" s="42" t="str">
        <f t="shared" si="99"/>
        <v>1</v>
      </c>
      <c r="F323" s="51">
        <f t="shared" si="89"/>
        <v>-151.07543036499999</v>
      </c>
      <c r="G323" s="42" t="str">
        <f t="shared" si="100"/>
        <v>0</v>
      </c>
      <c r="H323" s="51">
        <f t="shared" si="90"/>
        <v>-34.537715182499994</v>
      </c>
      <c r="I323" s="42" t="str">
        <f t="shared" si="101"/>
        <v>0</v>
      </c>
      <c r="J323" s="51">
        <f t="shared" si="91"/>
        <v>90.082672999259259</v>
      </c>
      <c r="K323" s="42" t="str">
        <f t="shared" si="102"/>
        <v>0</v>
      </c>
      <c r="L323" s="51">
        <f t="shared" si="92"/>
        <v>81.670541498823525</v>
      </c>
      <c r="M323" s="55" t="str">
        <f t="shared" si="103"/>
        <v>0</v>
      </c>
      <c r="N323" s="129">
        <f t="shared" si="93"/>
        <v>0.59991171999999993</v>
      </c>
      <c r="O323" s="59">
        <v>260</v>
      </c>
      <c r="Q323" s="53" t="str">
        <f t="shared" si="104"/>
        <v>1</v>
      </c>
      <c r="R323" s="53">
        <f t="shared" si="94"/>
        <v>1</v>
      </c>
      <c r="S323" s="53" t="str">
        <f t="shared" si="105"/>
        <v>0</v>
      </c>
      <c r="T323" s="53">
        <f t="shared" si="95"/>
        <v>0</v>
      </c>
      <c r="U323" s="53" t="str">
        <f t="shared" si="106"/>
        <v>0</v>
      </c>
      <c r="V323" s="53">
        <f t="shared" si="96"/>
        <v>0</v>
      </c>
      <c r="W323" s="53" t="str">
        <f t="shared" si="107"/>
        <v>0</v>
      </c>
      <c r="X323" s="53">
        <f t="shared" si="97"/>
        <v>0</v>
      </c>
      <c r="Y323" s="53" t="str">
        <f t="shared" si="108"/>
        <v>0</v>
      </c>
      <c r="Z323" s="53">
        <f t="shared" si="98"/>
        <v>0</v>
      </c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85">
        <f>Parâmetros!A313</f>
        <v>44117.958344907405</v>
      </c>
      <c r="B324" s="59">
        <f>Parâmetros!G313*0.04*46.0055</f>
        <v>2.4474925999999999</v>
      </c>
      <c r="C324" s="80">
        <f t="shared" si="109"/>
        <v>2.4474925999999999</v>
      </c>
      <c r="D324" s="84">
        <f t="shared" si="88"/>
        <v>0.48949851999999994</v>
      </c>
      <c r="E324" s="42" t="str">
        <f t="shared" si="99"/>
        <v>1</v>
      </c>
      <c r="F324" s="51">
        <f t="shared" si="89"/>
        <v>-151.61369471500001</v>
      </c>
      <c r="G324" s="42" t="str">
        <f t="shared" si="100"/>
        <v>0</v>
      </c>
      <c r="H324" s="51">
        <f t="shared" si="90"/>
        <v>-34.806847357500004</v>
      </c>
      <c r="I324" s="42" t="str">
        <f t="shared" si="101"/>
        <v>0</v>
      </c>
      <c r="J324" s="51">
        <f t="shared" si="91"/>
        <v>90.028829525185188</v>
      </c>
      <c r="K324" s="42" t="str">
        <f t="shared" si="102"/>
        <v>0</v>
      </c>
      <c r="L324" s="51">
        <f t="shared" si="92"/>
        <v>81.612087451764708</v>
      </c>
      <c r="M324" s="55" t="str">
        <f t="shared" si="103"/>
        <v>0</v>
      </c>
      <c r="N324" s="129">
        <f t="shared" si="93"/>
        <v>0.48949851999999994</v>
      </c>
      <c r="O324" s="59">
        <v>260</v>
      </c>
      <c r="Q324" s="53" t="str">
        <f t="shared" si="104"/>
        <v>1</v>
      </c>
      <c r="R324" s="53">
        <f t="shared" si="94"/>
        <v>1</v>
      </c>
      <c r="S324" s="53" t="str">
        <f t="shared" si="105"/>
        <v>0</v>
      </c>
      <c r="T324" s="53">
        <f t="shared" si="95"/>
        <v>0</v>
      </c>
      <c r="U324" s="53" t="str">
        <f t="shared" si="106"/>
        <v>0</v>
      </c>
      <c r="V324" s="53">
        <f t="shared" si="96"/>
        <v>0</v>
      </c>
      <c r="W324" s="53" t="str">
        <f t="shared" si="107"/>
        <v>0</v>
      </c>
      <c r="X324" s="53">
        <f t="shared" si="97"/>
        <v>0</v>
      </c>
      <c r="Y324" s="53" t="str">
        <f t="shared" si="108"/>
        <v>0</v>
      </c>
      <c r="Z324" s="53">
        <f t="shared" si="98"/>
        <v>0</v>
      </c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85">
        <f>Parâmetros!A314</f>
        <v>44118.000011574077</v>
      </c>
      <c r="B325" s="59">
        <f>Parâmetros!G314*0.04*46.0055</f>
        <v>1.4905782000000001</v>
      </c>
      <c r="C325" s="80">
        <f t="shared" si="109"/>
        <v>1.4905782000000001</v>
      </c>
      <c r="D325" s="84">
        <f t="shared" si="88"/>
        <v>0.29811564000000002</v>
      </c>
      <c r="E325" s="42" t="str">
        <f t="shared" si="99"/>
        <v>1</v>
      </c>
      <c r="F325" s="51">
        <f t="shared" si="89"/>
        <v>-152.546686255</v>
      </c>
      <c r="G325" s="42" t="str">
        <f t="shared" si="100"/>
        <v>0</v>
      </c>
      <c r="H325" s="51">
        <f t="shared" si="90"/>
        <v>-35.273343127499999</v>
      </c>
      <c r="I325" s="42" t="str">
        <f t="shared" si="101"/>
        <v>0</v>
      </c>
      <c r="J325" s="51">
        <f t="shared" si="91"/>
        <v>89.935500836790126</v>
      </c>
      <c r="K325" s="42" t="str">
        <f t="shared" si="102"/>
        <v>0</v>
      </c>
      <c r="L325" s="51">
        <f t="shared" si="92"/>
        <v>81.510767103529417</v>
      </c>
      <c r="M325" s="55" t="str">
        <f t="shared" si="103"/>
        <v>0</v>
      </c>
      <c r="N325" s="129">
        <f t="shared" si="93"/>
        <v>0.29811564000000002</v>
      </c>
      <c r="O325" s="59">
        <v>260</v>
      </c>
      <c r="Q325" s="53" t="str">
        <f t="shared" si="104"/>
        <v>1</v>
      </c>
      <c r="R325" s="53">
        <f t="shared" si="94"/>
        <v>1</v>
      </c>
      <c r="S325" s="53" t="str">
        <f t="shared" si="105"/>
        <v>0</v>
      </c>
      <c r="T325" s="53">
        <f t="shared" si="95"/>
        <v>0</v>
      </c>
      <c r="U325" s="53" t="str">
        <f t="shared" si="106"/>
        <v>0</v>
      </c>
      <c r="V325" s="53">
        <f t="shared" si="96"/>
        <v>0</v>
      </c>
      <c r="W325" s="53" t="str">
        <f t="shared" si="107"/>
        <v>0</v>
      </c>
      <c r="X325" s="53">
        <f t="shared" si="97"/>
        <v>0</v>
      </c>
      <c r="Y325" s="53" t="str">
        <f t="shared" si="108"/>
        <v>0</v>
      </c>
      <c r="Z325" s="53">
        <f t="shared" si="98"/>
        <v>0</v>
      </c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85">
        <f>Parâmetros!A315</f>
        <v>44118.041678240741</v>
      </c>
      <c r="B326" s="59">
        <f>Parâmetros!G315*0.04*46.0055</f>
        <v>0.71768580000000004</v>
      </c>
      <c r="C326" s="80">
        <f t="shared" si="109"/>
        <v>0.71768580000000004</v>
      </c>
      <c r="D326" s="84">
        <f t="shared" si="88"/>
        <v>0.14353716</v>
      </c>
      <c r="E326" s="42" t="str">
        <f t="shared" si="99"/>
        <v>1</v>
      </c>
      <c r="F326" s="51">
        <f t="shared" si="89"/>
        <v>-153.30025634500001</v>
      </c>
      <c r="G326" s="42" t="str">
        <f t="shared" si="100"/>
        <v>0</v>
      </c>
      <c r="H326" s="51">
        <f t="shared" si="90"/>
        <v>-35.650128172500004</v>
      </c>
      <c r="I326" s="42" t="str">
        <f t="shared" si="101"/>
        <v>0</v>
      </c>
      <c r="J326" s="51">
        <f t="shared" si="91"/>
        <v>89.860119973086427</v>
      </c>
      <c r="K326" s="42" t="str">
        <f t="shared" si="102"/>
        <v>0</v>
      </c>
      <c r="L326" s="51">
        <f t="shared" si="92"/>
        <v>81.428931437647066</v>
      </c>
      <c r="M326" s="55" t="str">
        <f t="shared" si="103"/>
        <v>0</v>
      </c>
      <c r="N326" s="129">
        <f t="shared" si="93"/>
        <v>0.14353716</v>
      </c>
      <c r="O326" s="59">
        <v>260</v>
      </c>
      <c r="Q326" s="53" t="str">
        <f t="shared" si="104"/>
        <v>1</v>
      </c>
      <c r="R326" s="53">
        <f t="shared" si="94"/>
        <v>1</v>
      </c>
      <c r="S326" s="53" t="str">
        <f t="shared" si="105"/>
        <v>0</v>
      </c>
      <c r="T326" s="53">
        <f t="shared" si="95"/>
        <v>0</v>
      </c>
      <c r="U326" s="53" t="str">
        <f t="shared" si="106"/>
        <v>0</v>
      </c>
      <c r="V326" s="53">
        <f t="shared" si="96"/>
        <v>0</v>
      </c>
      <c r="W326" s="53" t="str">
        <f t="shared" si="107"/>
        <v>0</v>
      </c>
      <c r="X326" s="53">
        <f t="shared" si="97"/>
        <v>0</v>
      </c>
      <c r="Y326" s="53" t="str">
        <f t="shared" si="108"/>
        <v>0</v>
      </c>
      <c r="Z326" s="53">
        <f t="shared" si="98"/>
        <v>0</v>
      </c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85">
        <f>Parâmetros!A316</f>
        <v>44118.083344907405</v>
      </c>
      <c r="B327" s="59">
        <f>Parâmetros!G316*0.04*46.0055</f>
        <v>0.22082639999999998</v>
      </c>
      <c r="C327" s="80">
        <f t="shared" si="109"/>
        <v>0.22082639999999998</v>
      </c>
      <c r="D327" s="84">
        <f t="shared" si="88"/>
        <v>4.4165279999999994E-2</v>
      </c>
      <c r="E327" s="42" t="str">
        <f t="shared" si="99"/>
        <v>1</v>
      </c>
      <c r="F327" s="51">
        <f t="shared" si="89"/>
        <v>-153.78469425999998</v>
      </c>
      <c r="G327" s="42" t="str">
        <f t="shared" si="100"/>
        <v>0</v>
      </c>
      <c r="H327" s="51">
        <f t="shared" si="90"/>
        <v>-35.89234712999999</v>
      </c>
      <c r="I327" s="42" t="str">
        <f t="shared" si="101"/>
        <v>0</v>
      </c>
      <c r="J327" s="51">
        <f t="shared" si="91"/>
        <v>89.811660846419755</v>
      </c>
      <c r="K327" s="42" t="str">
        <f t="shared" si="102"/>
        <v>0</v>
      </c>
      <c r="L327" s="51">
        <f t="shared" si="92"/>
        <v>81.376322795294129</v>
      </c>
      <c r="M327" s="55" t="str">
        <f t="shared" si="103"/>
        <v>0</v>
      </c>
      <c r="N327" s="129">
        <f t="shared" si="93"/>
        <v>4.4165279999999994E-2</v>
      </c>
      <c r="O327" s="59">
        <v>260</v>
      </c>
      <c r="Q327" s="53" t="str">
        <f t="shared" si="104"/>
        <v>1</v>
      </c>
      <c r="R327" s="53">
        <f t="shared" si="94"/>
        <v>1</v>
      </c>
      <c r="S327" s="53" t="str">
        <f t="shared" si="105"/>
        <v>0</v>
      </c>
      <c r="T327" s="53">
        <f t="shared" si="95"/>
        <v>0</v>
      </c>
      <c r="U327" s="53" t="str">
        <f t="shared" si="106"/>
        <v>0</v>
      </c>
      <c r="V327" s="53">
        <f t="shared" si="96"/>
        <v>0</v>
      </c>
      <c r="W327" s="53" t="str">
        <f t="shared" si="107"/>
        <v>0</v>
      </c>
      <c r="X327" s="53">
        <f t="shared" si="97"/>
        <v>0</v>
      </c>
      <c r="Y327" s="53" t="str">
        <f t="shared" si="108"/>
        <v>0</v>
      </c>
      <c r="Z327" s="53">
        <f t="shared" si="98"/>
        <v>0</v>
      </c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85">
        <f>Parâmetros!A317</f>
        <v>44118.125011574077</v>
      </c>
      <c r="B328" s="59">
        <f>Parâmetros!G317*0.04*46.0055</f>
        <v>0.2024242</v>
      </c>
      <c r="C328" s="80">
        <f t="shared" si="109"/>
        <v>0.2024242</v>
      </c>
      <c r="D328" s="84">
        <f t="shared" si="88"/>
        <v>4.0484839999999994E-2</v>
      </c>
      <c r="E328" s="42" t="str">
        <f t="shared" si="99"/>
        <v>1</v>
      </c>
      <c r="F328" s="51">
        <f t="shared" si="89"/>
        <v>-153.80263640500002</v>
      </c>
      <c r="G328" s="42" t="str">
        <f t="shared" si="100"/>
        <v>0</v>
      </c>
      <c r="H328" s="51">
        <f t="shared" si="90"/>
        <v>-35.901318202500008</v>
      </c>
      <c r="I328" s="42" t="str">
        <f t="shared" si="101"/>
        <v>0</v>
      </c>
      <c r="J328" s="51">
        <f t="shared" si="91"/>
        <v>89.809866063950608</v>
      </c>
      <c r="K328" s="42" t="str">
        <f t="shared" si="102"/>
        <v>0</v>
      </c>
      <c r="L328" s="51">
        <f t="shared" si="92"/>
        <v>81.374374327058831</v>
      </c>
      <c r="M328" s="55" t="str">
        <f t="shared" si="103"/>
        <v>0</v>
      </c>
      <c r="N328" s="129">
        <f t="shared" si="93"/>
        <v>4.0484839999999994E-2</v>
      </c>
      <c r="O328" s="59">
        <v>260</v>
      </c>
      <c r="Q328" s="53" t="str">
        <f t="shared" si="104"/>
        <v>1</v>
      </c>
      <c r="R328" s="53">
        <f t="shared" si="94"/>
        <v>1</v>
      </c>
      <c r="S328" s="53" t="str">
        <f t="shared" si="105"/>
        <v>0</v>
      </c>
      <c r="T328" s="53">
        <f t="shared" si="95"/>
        <v>0</v>
      </c>
      <c r="U328" s="53" t="str">
        <f t="shared" si="106"/>
        <v>0</v>
      </c>
      <c r="V328" s="53">
        <f t="shared" si="96"/>
        <v>0</v>
      </c>
      <c r="W328" s="53" t="str">
        <f t="shared" si="107"/>
        <v>0</v>
      </c>
      <c r="X328" s="53">
        <f t="shared" si="97"/>
        <v>0</v>
      </c>
      <c r="Y328" s="53" t="str">
        <f t="shared" si="108"/>
        <v>0</v>
      </c>
      <c r="Z328" s="53">
        <f t="shared" si="98"/>
        <v>0</v>
      </c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85">
        <f>Parâmetros!A318</f>
        <v>44118.166678240741</v>
      </c>
      <c r="B329" s="59">
        <f>Parâmetros!G318*0.04*46.0055</f>
        <v>0.12881540000000002</v>
      </c>
      <c r="C329" s="80">
        <f t="shared" si="109"/>
        <v>0.12881540000000002</v>
      </c>
      <c r="D329" s="84">
        <f t="shared" si="88"/>
        <v>2.5763080000000008E-2</v>
      </c>
      <c r="E329" s="42" t="str">
        <f t="shared" si="99"/>
        <v>1</v>
      </c>
      <c r="F329" s="51">
        <f t="shared" si="89"/>
        <v>-153.87440498499998</v>
      </c>
      <c r="G329" s="42" t="str">
        <f t="shared" si="100"/>
        <v>0</v>
      </c>
      <c r="H329" s="51">
        <f t="shared" si="90"/>
        <v>-35.937202492499992</v>
      </c>
      <c r="I329" s="42" t="str">
        <f t="shared" si="101"/>
        <v>0</v>
      </c>
      <c r="J329" s="51">
        <f t="shared" si="91"/>
        <v>89.802686934074075</v>
      </c>
      <c r="K329" s="42" t="str">
        <f t="shared" si="102"/>
        <v>0</v>
      </c>
      <c r="L329" s="51">
        <f t="shared" si="92"/>
        <v>81.366580454117639</v>
      </c>
      <c r="M329" s="55" t="str">
        <f t="shared" si="103"/>
        <v>0</v>
      </c>
      <c r="N329" s="129">
        <f t="shared" si="93"/>
        <v>2.5763080000000008E-2</v>
      </c>
      <c r="O329" s="59">
        <v>260</v>
      </c>
      <c r="Q329" s="53" t="str">
        <f t="shared" si="104"/>
        <v>1</v>
      </c>
      <c r="R329" s="53">
        <f t="shared" si="94"/>
        <v>1</v>
      </c>
      <c r="S329" s="53" t="str">
        <f t="shared" si="105"/>
        <v>0</v>
      </c>
      <c r="T329" s="53">
        <f t="shared" si="95"/>
        <v>0</v>
      </c>
      <c r="U329" s="53" t="str">
        <f t="shared" si="106"/>
        <v>0</v>
      </c>
      <c r="V329" s="53">
        <f t="shared" si="96"/>
        <v>0</v>
      </c>
      <c r="W329" s="53" t="str">
        <f t="shared" si="107"/>
        <v>0</v>
      </c>
      <c r="X329" s="53">
        <f t="shared" si="97"/>
        <v>0</v>
      </c>
      <c r="Y329" s="53" t="str">
        <f t="shared" si="108"/>
        <v>0</v>
      </c>
      <c r="Z329" s="53">
        <f t="shared" si="98"/>
        <v>0</v>
      </c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85">
        <f>Parâmetros!A319</f>
        <v>44118.208344907405</v>
      </c>
      <c r="B330" s="59">
        <f>Parâmetros!G319*0.04*46.0055</f>
        <v>0.69928360000000001</v>
      </c>
      <c r="C330" s="80">
        <f t="shared" si="109"/>
        <v>0.69928360000000001</v>
      </c>
      <c r="D330" s="84">
        <f t="shared" si="88"/>
        <v>0.13985671999999999</v>
      </c>
      <c r="E330" s="42" t="str">
        <f t="shared" si="99"/>
        <v>1</v>
      </c>
      <c r="F330" s="51">
        <f t="shared" si="89"/>
        <v>-153.31819849000001</v>
      </c>
      <c r="G330" s="42" t="str">
        <f t="shared" si="100"/>
        <v>0</v>
      </c>
      <c r="H330" s="51">
        <f t="shared" si="90"/>
        <v>-35.659099245000007</v>
      </c>
      <c r="I330" s="42" t="str">
        <f t="shared" si="101"/>
        <v>0</v>
      </c>
      <c r="J330" s="51">
        <f t="shared" si="91"/>
        <v>89.858325190617279</v>
      </c>
      <c r="K330" s="42" t="str">
        <f t="shared" si="102"/>
        <v>0</v>
      </c>
      <c r="L330" s="51">
        <f t="shared" si="92"/>
        <v>81.426982969411753</v>
      </c>
      <c r="M330" s="55" t="str">
        <f t="shared" si="103"/>
        <v>0</v>
      </c>
      <c r="N330" s="129">
        <f t="shared" si="93"/>
        <v>0.13985671999999999</v>
      </c>
      <c r="O330" s="59">
        <v>260</v>
      </c>
      <c r="Q330" s="53" t="str">
        <f t="shared" si="104"/>
        <v>1</v>
      </c>
      <c r="R330" s="53">
        <f t="shared" si="94"/>
        <v>1</v>
      </c>
      <c r="S330" s="53" t="str">
        <f t="shared" si="105"/>
        <v>0</v>
      </c>
      <c r="T330" s="53">
        <f t="shared" si="95"/>
        <v>0</v>
      </c>
      <c r="U330" s="53" t="str">
        <f t="shared" si="106"/>
        <v>0</v>
      </c>
      <c r="V330" s="53">
        <f t="shared" si="96"/>
        <v>0</v>
      </c>
      <c r="W330" s="53" t="str">
        <f t="shared" si="107"/>
        <v>0</v>
      </c>
      <c r="X330" s="53">
        <f t="shared" si="97"/>
        <v>0</v>
      </c>
      <c r="Y330" s="53" t="str">
        <f t="shared" si="108"/>
        <v>0</v>
      </c>
      <c r="Z330" s="53">
        <f t="shared" si="98"/>
        <v>0</v>
      </c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85">
        <f>Parâmetros!A320</f>
        <v>44118.250011574077</v>
      </c>
      <c r="B331" s="59">
        <f>Parâmetros!G320*0.04*46.0055</f>
        <v>3.2755915999999998</v>
      </c>
      <c r="C331" s="80">
        <f t="shared" si="109"/>
        <v>3.2755915999999998</v>
      </c>
      <c r="D331" s="84">
        <f t="shared" si="88"/>
        <v>0.65511831999999992</v>
      </c>
      <c r="E331" s="42" t="str">
        <f t="shared" si="99"/>
        <v>1</v>
      </c>
      <c r="F331" s="51">
        <f t="shared" si="89"/>
        <v>-150.80629819000001</v>
      </c>
      <c r="G331" s="42" t="str">
        <f t="shared" si="100"/>
        <v>0</v>
      </c>
      <c r="H331" s="51">
        <f t="shared" si="90"/>
        <v>-34.403149095000003</v>
      </c>
      <c r="I331" s="42" t="str">
        <f t="shared" si="101"/>
        <v>0</v>
      </c>
      <c r="J331" s="51">
        <f t="shared" si="91"/>
        <v>90.109594736296287</v>
      </c>
      <c r="K331" s="42" t="str">
        <f t="shared" si="102"/>
        <v>0</v>
      </c>
      <c r="L331" s="51">
        <f t="shared" si="92"/>
        <v>81.69976852235294</v>
      </c>
      <c r="M331" s="55" t="str">
        <f t="shared" si="103"/>
        <v>0</v>
      </c>
      <c r="N331" s="129">
        <f t="shared" si="93"/>
        <v>0.65511831999999992</v>
      </c>
      <c r="O331" s="59">
        <v>260</v>
      </c>
      <c r="Q331" s="53" t="str">
        <f t="shared" si="104"/>
        <v>1</v>
      </c>
      <c r="R331" s="53">
        <f t="shared" si="94"/>
        <v>1</v>
      </c>
      <c r="S331" s="53" t="str">
        <f t="shared" si="105"/>
        <v>0</v>
      </c>
      <c r="T331" s="53">
        <f t="shared" si="95"/>
        <v>0</v>
      </c>
      <c r="U331" s="53" t="str">
        <f t="shared" si="106"/>
        <v>0</v>
      </c>
      <c r="V331" s="53">
        <f t="shared" si="96"/>
        <v>0</v>
      </c>
      <c r="W331" s="53" t="str">
        <f t="shared" si="107"/>
        <v>0</v>
      </c>
      <c r="X331" s="53">
        <f t="shared" si="97"/>
        <v>0</v>
      </c>
      <c r="Y331" s="53" t="str">
        <f t="shared" si="108"/>
        <v>0</v>
      </c>
      <c r="Z331" s="53">
        <f t="shared" si="98"/>
        <v>0</v>
      </c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85">
        <f>Parâmetros!A321</f>
        <v>44118.291678240741</v>
      </c>
      <c r="B332" s="59">
        <f>Parâmetros!G321*0.04*46.0055</f>
        <v>6.2751502000000006</v>
      </c>
      <c r="C332" s="80">
        <f t="shared" si="109"/>
        <v>6.2751502000000006</v>
      </c>
      <c r="D332" s="84">
        <f t="shared" si="88"/>
        <v>1.2550300400000001</v>
      </c>
      <c r="E332" s="42" t="str">
        <f t="shared" si="99"/>
        <v>1</v>
      </c>
      <c r="F332" s="51">
        <f t="shared" si="89"/>
        <v>-147.881728555</v>
      </c>
      <c r="G332" s="42" t="str">
        <f t="shared" si="100"/>
        <v>0</v>
      </c>
      <c r="H332" s="51">
        <f t="shared" si="90"/>
        <v>-32.940864277499998</v>
      </c>
      <c r="I332" s="42" t="str">
        <f t="shared" si="101"/>
        <v>0</v>
      </c>
      <c r="J332" s="51">
        <f t="shared" si="91"/>
        <v>90.402144278765434</v>
      </c>
      <c r="K332" s="42" t="str">
        <f t="shared" si="102"/>
        <v>0</v>
      </c>
      <c r="L332" s="51">
        <f t="shared" si="92"/>
        <v>82.017368844705899</v>
      </c>
      <c r="M332" s="55" t="str">
        <f t="shared" si="103"/>
        <v>0</v>
      </c>
      <c r="N332" s="129">
        <f t="shared" si="93"/>
        <v>1.2550300400000001</v>
      </c>
      <c r="O332" s="59">
        <v>260</v>
      </c>
      <c r="Q332" s="53" t="str">
        <f t="shared" si="104"/>
        <v>1</v>
      </c>
      <c r="R332" s="53">
        <f t="shared" si="94"/>
        <v>1</v>
      </c>
      <c r="S332" s="53" t="str">
        <f t="shared" si="105"/>
        <v>0</v>
      </c>
      <c r="T332" s="53">
        <f t="shared" si="95"/>
        <v>0</v>
      </c>
      <c r="U332" s="53" t="str">
        <f t="shared" si="106"/>
        <v>0</v>
      </c>
      <c r="V332" s="53">
        <f t="shared" si="96"/>
        <v>0</v>
      </c>
      <c r="W332" s="53" t="str">
        <f t="shared" si="107"/>
        <v>0</v>
      </c>
      <c r="X332" s="53">
        <f t="shared" si="97"/>
        <v>0</v>
      </c>
      <c r="Y332" s="53" t="str">
        <f t="shared" si="108"/>
        <v>0</v>
      </c>
      <c r="Z332" s="53">
        <f t="shared" si="98"/>
        <v>0</v>
      </c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85">
        <f>Parâmetros!A322</f>
        <v>44118.333344907405</v>
      </c>
      <c r="B333" s="59">
        <f>Parâmetros!G322*0.04*46.0055</f>
        <v>4.7661697999999992</v>
      </c>
      <c r="C333" s="80">
        <f t="shared" si="109"/>
        <v>4.7661697999999992</v>
      </c>
      <c r="D333" s="84">
        <f t="shared" ref="D333:D396" si="110">(((C333-$B$4)/($B$5-$B$4))*($B$7-$B$6))+$B$6</f>
        <v>0.95323395999999994</v>
      </c>
      <c r="E333" s="42" t="str">
        <f t="shared" si="99"/>
        <v>1</v>
      </c>
      <c r="F333" s="51">
        <f t="shared" ref="F333:F396" si="111">(((C333-$C$4)/($C$5-$C$4))*($C$7-$C$6))+$C$6</f>
        <v>-149.352984445</v>
      </c>
      <c r="G333" s="42" t="str">
        <f t="shared" si="100"/>
        <v>0</v>
      </c>
      <c r="H333" s="51">
        <f t="shared" ref="H333:H396" si="112">(((C333-$D$4)/($D$5-$D$4))*($D$7-$D$6))+$D$6</f>
        <v>-33.676492222500002</v>
      </c>
      <c r="I333" s="42" t="str">
        <f t="shared" si="101"/>
        <v>0</v>
      </c>
      <c r="J333" s="51">
        <f t="shared" ref="J333:J396" si="113">(((C333-$E$4)/($E$5-$E$4))*($E$7-$E$6))+$E$6</f>
        <v>90.254972116296301</v>
      </c>
      <c r="K333" s="42" t="str">
        <f t="shared" si="102"/>
        <v>0</v>
      </c>
      <c r="L333" s="51">
        <f t="shared" ref="L333:L396" si="114">(((C333-$F$4)/($F$5-$F$4))*($F$7-$F$6))+$F$6</f>
        <v>81.857594449411749</v>
      </c>
      <c r="M333" s="55" t="str">
        <f t="shared" si="103"/>
        <v>0</v>
      </c>
      <c r="N333" s="129">
        <f t="shared" ref="N333:N396" si="115">(D333*E333)+(F333*G333)+(H333*I333)+(J333*K333)+(L333*M333)</f>
        <v>0.95323395999999994</v>
      </c>
      <c r="O333" s="59">
        <v>260</v>
      </c>
      <c r="Q333" s="53" t="str">
        <f t="shared" si="104"/>
        <v>1</v>
      </c>
      <c r="R333" s="53">
        <f t="shared" ref="R333:R396" si="116">Q333*1</f>
        <v>1</v>
      </c>
      <c r="S333" s="53" t="str">
        <f t="shared" si="105"/>
        <v>0</v>
      </c>
      <c r="T333" s="53">
        <f t="shared" ref="T333:T396" si="117">S333*1</f>
        <v>0</v>
      </c>
      <c r="U333" s="53" t="str">
        <f t="shared" si="106"/>
        <v>0</v>
      </c>
      <c r="V333" s="53">
        <f t="shared" ref="V333:V396" si="118">U333*1</f>
        <v>0</v>
      </c>
      <c r="W333" s="53" t="str">
        <f t="shared" si="107"/>
        <v>0</v>
      </c>
      <c r="X333" s="53">
        <f t="shared" ref="X333:X396" si="119">W333*1</f>
        <v>0</v>
      </c>
      <c r="Y333" s="53" t="str">
        <f t="shared" si="108"/>
        <v>0</v>
      </c>
      <c r="Z333" s="53">
        <f t="shared" ref="Z333:Z396" si="120">Y333*1</f>
        <v>0</v>
      </c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85">
        <f>Parâmetros!A323</f>
        <v>44118.375011574077</v>
      </c>
      <c r="B334" s="59">
        <f>Parâmetros!G323*0.04*46.0055</f>
        <v>3.9748752000000001</v>
      </c>
      <c r="C334" s="80">
        <f t="shared" si="109"/>
        <v>3.9748752000000001</v>
      </c>
      <c r="D334" s="84">
        <f t="shared" si="110"/>
        <v>0.79497503999999997</v>
      </c>
      <c r="E334" s="42" t="str">
        <f t="shared" ref="E334:E397" si="121">IF(AND(D334&lt;=40,D334&gt;=0),"1","0")</f>
        <v>1</v>
      </c>
      <c r="F334" s="51">
        <f t="shared" si="111"/>
        <v>-150.12449667999999</v>
      </c>
      <c r="G334" s="42" t="str">
        <f t="shared" ref="G334:G397" si="122">IF(AND(F334&lt;=80,F334&gt;41),"1","0")</f>
        <v>0</v>
      </c>
      <c r="H334" s="51">
        <f t="shared" si="112"/>
        <v>-34.062248339999996</v>
      </c>
      <c r="I334" s="42" t="str">
        <f t="shared" ref="I334:I397" si="123">IF(AND(H334&lt;=120,H334&gt;81),"1","0")</f>
        <v>0</v>
      </c>
      <c r="J334" s="51">
        <f t="shared" si="113"/>
        <v>90.177796470123454</v>
      </c>
      <c r="K334" s="42" t="str">
        <f t="shared" ref="K334:K397" si="124">IF(AND(J334&lt;=200,J334&gt;121),"1","0")</f>
        <v>0</v>
      </c>
      <c r="L334" s="51">
        <f t="shared" si="114"/>
        <v>81.773810315294128</v>
      </c>
      <c r="M334" s="55" t="str">
        <f t="shared" ref="M334:M397" si="125">IF(AND(L334&lt;999,L334&gt;201),"1","0")</f>
        <v>0</v>
      </c>
      <c r="N334" s="129">
        <f t="shared" si="115"/>
        <v>0.79497503999999997</v>
      </c>
      <c r="O334" s="59">
        <v>260</v>
      </c>
      <c r="Q334" s="53" t="str">
        <f t="shared" ref="Q334:Q397" si="126">IF(AND(N334&lt;40.5,N334&gt;=0),"1","0")</f>
        <v>1</v>
      </c>
      <c r="R334" s="53">
        <f t="shared" si="116"/>
        <v>1</v>
      </c>
      <c r="S334" s="53" t="str">
        <f t="shared" ref="S334:S397" si="127">IF(AND(N334&lt;80.5,N334&gt;=40.5),"1","0")</f>
        <v>0</v>
      </c>
      <c r="T334" s="53">
        <f t="shared" si="117"/>
        <v>0</v>
      </c>
      <c r="U334" s="53" t="str">
        <f t="shared" ref="U334:U397" si="128">IF(AND(N334&lt;120.5,N334&gt;=80.5),"1","0")</f>
        <v>0</v>
      </c>
      <c r="V334" s="53">
        <f t="shared" si="118"/>
        <v>0</v>
      </c>
      <c r="W334" s="53" t="str">
        <f t="shared" ref="W334:W397" si="129">IF(AND(N334&lt;200.5,N334&gt;=120.5),"1","0")</f>
        <v>0</v>
      </c>
      <c r="X334" s="53">
        <f t="shared" si="119"/>
        <v>0</v>
      </c>
      <c r="Y334" s="53" t="str">
        <f t="shared" ref="Y334:Y397" si="130">IF(AND(N334&lt;999,N334&gt;=200.5),"1","0")</f>
        <v>0</v>
      </c>
      <c r="Z334" s="53">
        <f t="shared" si="120"/>
        <v>0</v>
      </c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85">
        <f>Parâmetros!A324</f>
        <v>44118.416678240741</v>
      </c>
      <c r="B335" s="59">
        <f>Parâmetros!G324*0.04*46.0055</f>
        <v>3.3307982000000003</v>
      </c>
      <c r="C335" s="80">
        <f t="shared" ref="C335:C398" si="131">B335</f>
        <v>3.3307982000000003</v>
      </c>
      <c r="D335" s="84">
        <f t="shared" si="110"/>
        <v>0.66615964000000005</v>
      </c>
      <c r="E335" s="42" t="str">
        <f t="shared" si="121"/>
        <v>1</v>
      </c>
      <c r="F335" s="51">
        <f t="shared" si="111"/>
        <v>-150.75247175499999</v>
      </c>
      <c r="G335" s="42" t="str">
        <f t="shared" si="122"/>
        <v>0</v>
      </c>
      <c r="H335" s="51">
        <f t="shared" si="112"/>
        <v>-34.376235877499994</v>
      </c>
      <c r="I335" s="42" t="str">
        <f t="shared" si="123"/>
        <v>0</v>
      </c>
      <c r="J335" s="51">
        <f t="shared" si="113"/>
        <v>90.114979083703702</v>
      </c>
      <c r="K335" s="42" t="str">
        <f t="shared" si="124"/>
        <v>0</v>
      </c>
      <c r="L335" s="51">
        <f t="shared" si="114"/>
        <v>81.705613927058806</v>
      </c>
      <c r="M335" s="55" t="str">
        <f t="shared" si="125"/>
        <v>0</v>
      </c>
      <c r="N335" s="129">
        <f t="shared" si="115"/>
        <v>0.66615964000000005</v>
      </c>
      <c r="O335" s="59">
        <v>260</v>
      </c>
      <c r="Q335" s="53" t="str">
        <f t="shared" si="126"/>
        <v>1</v>
      </c>
      <c r="R335" s="53">
        <f t="shared" si="116"/>
        <v>1</v>
      </c>
      <c r="S335" s="53" t="str">
        <f t="shared" si="127"/>
        <v>0</v>
      </c>
      <c r="T335" s="53">
        <f t="shared" si="117"/>
        <v>0</v>
      </c>
      <c r="U335" s="53" t="str">
        <f t="shared" si="128"/>
        <v>0</v>
      </c>
      <c r="V335" s="53">
        <f t="shared" si="118"/>
        <v>0</v>
      </c>
      <c r="W335" s="53" t="str">
        <f t="shared" si="129"/>
        <v>0</v>
      </c>
      <c r="X335" s="53">
        <f t="shared" si="119"/>
        <v>0</v>
      </c>
      <c r="Y335" s="53" t="str">
        <f t="shared" si="130"/>
        <v>0</v>
      </c>
      <c r="Z335" s="53">
        <f t="shared" si="120"/>
        <v>0</v>
      </c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85">
        <f>Parâmetros!A325</f>
        <v>44118.458344907405</v>
      </c>
      <c r="B336" s="59">
        <f>Parâmetros!G325*0.04*46.0055</f>
        <v>3.2019827999999997</v>
      </c>
      <c r="C336" s="80">
        <f t="shared" si="131"/>
        <v>3.2019827999999997</v>
      </c>
      <c r="D336" s="84">
        <f t="shared" si="110"/>
        <v>0.64039656</v>
      </c>
      <c r="E336" s="42" t="str">
        <f t="shared" si="121"/>
        <v>1</v>
      </c>
      <c r="F336" s="51">
        <f t="shared" si="111"/>
        <v>-150.87806677</v>
      </c>
      <c r="G336" s="42" t="str">
        <f t="shared" si="122"/>
        <v>0</v>
      </c>
      <c r="H336" s="51">
        <f t="shared" si="112"/>
        <v>-34.439033385000002</v>
      </c>
      <c r="I336" s="42" t="str">
        <f t="shared" si="123"/>
        <v>0</v>
      </c>
      <c r="J336" s="51">
        <f t="shared" si="113"/>
        <v>90.102415606419754</v>
      </c>
      <c r="K336" s="42" t="str">
        <f t="shared" si="124"/>
        <v>0</v>
      </c>
      <c r="L336" s="51">
        <f t="shared" si="114"/>
        <v>81.691974649411762</v>
      </c>
      <c r="M336" s="55" t="str">
        <f t="shared" si="125"/>
        <v>0</v>
      </c>
      <c r="N336" s="129">
        <f t="shared" si="115"/>
        <v>0.64039656</v>
      </c>
      <c r="O336" s="59">
        <v>260</v>
      </c>
      <c r="Q336" s="53" t="str">
        <f t="shared" si="126"/>
        <v>1</v>
      </c>
      <c r="R336" s="53">
        <f t="shared" si="116"/>
        <v>1</v>
      </c>
      <c r="S336" s="53" t="str">
        <f t="shared" si="127"/>
        <v>0</v>
      </c>
      <c r="T336" s="53">
        <f t="shared" si="117"/>
        <v>0</v>
      </c>
      <c r="U336" s="53" t="str">
        <f t="shared" si="128"/>
        <v>0</v>
      </c>
      <c r="V336" s="53">
        <f t="shared" si="118"/>
        <v>0</v>
      </c>
      <c r="W336" s="53" t="str">
        <f t="shared" si="129"/>
        <v>0</v>
      </c>
      <c r="X336" s="53">
        <f t="shared" si="119"/>
        <v>0</v>
      </c>
      <c r="Y336" s="53" t="str">
        <f t="shared" si="130"/>
        <v>0</v>
      </c>
      <c r="Z336" s="53">
        <f t="shared" si="120"/>
        <v>0</v>
      </c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85">
        <f>Parâmetros!A326</f>
        <v>44118.500011574077</v>
      </c>
      <c r="B337" s="59">
        <f>Parâmetros!G326*0.04*46.0055</f>
        <v>3.2019827999999997</v>
      </c>
      <c r="C337" s="80">
        <f t="shared" si="131"/>
        <v>3.2019827999999997</v>
      </c>
      <c r="D337" s="84">
        <f t="shared" si="110"/>
        <v>0.64039656</v>
      </c>
      <c r="E337" s="42" t="str">
        <f t="shared" si="121"/>
        <v>1</v>
      </c>
      <c r="F337" s="51">
        <f t="shared" si="111"/>
        <v>-150.87806677</v>
      </c>
      <c r="G337" s="42" t="str">
        <f t="shared" si="122"/>
        <v>0</v>
      </c>
      <c r="H337" s="51">
        <f t="shared" si="112"/>
        <v>-34.439033385000002</v>
      </c>
      <c r="I337" s="42" t="str">
        <f t="shared" si="123"/>
        <v>0</v>
      </c>
      <c r="J337" s="51">
        <f t="shared" si="113"/>
        <v>90.102415606419754</v>
      </c>
      <c r="K337" s="42" t="str">
        <f t="shared" si="124"/>
        <v>0</v>
      </c>
      <c r="L337" s="51">
        <f t="shared" si="114"/>
        <v>81.691974649411762</v>
      </c>
      <c r="M337" s="55" t="str">
        <f t="shared" si="125"/>
        <v>0</v>
      </c>
      <c r="N337" s="129">
        <f t="shared" si="115"/>
        <v>0.64039656</v>
      </c>
      <c r="O337" s="59">
        <v>260</v>
      </c>
      <c r="Q337" s="53" t="str">
        <f t="shared" si="126"/>
        <v>1</v>
      </c>
      <c r="R337" s="53">
        <f t="shared" si="116"/>
        <v>1</v>
      </c>
      <c r="S337" s="53" t="str">
        <f t="shared" si="127"/>
        <v>0</v>
      </c>
      <c r="T337" s="53">
        <f t="shared" si="117"/>
        <v>0</v>
      </c>
      <c r="U337" s="53" t="str">
        <f t="shared" si="128"/>
        <v>0</v>
      </c>
      <c r="V337" s="53">
        <f t="shared" si="118"/>
        <v>0</v>
      </c>
      <c r="W337" s="53" t="str">
        <f t="shared" si="129"/>
        <v>0</v>
      </c>
      <c r="X337" s="53">
        <f t="shared" si="119"/>
        <v>0</v>
      </c>
      <c r="Y337" s="53" t="str">
        <f t="shared" si="130"/>
        <v>0</v>
      </c>
      <c r="Z337" s="53">
        <f t="shared" si="120"/>
        <v>0</v>
      </c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85">
        <f>Parâmetros!A327</f>
        <v>44118.541678240741</v>
      </c>
      <c r="B338" s="59">
        <f>Parâmetros!G327*0.04*46.0055</f>
        <v>3.0179607999999996</v>
      </c>
      <c r="C338" s="80">
        <f t="shared" si="131"/>
        <v>3.0179607999999996</v>
      </c>
      <c r="D338" s="84">
        <f t="shared" si="110"/>
        <v>0.60359215999999993</v>
      </c>
      <c r="E338" s="42" t="str">
        <f t="shared" si="121"/>
        <v>1</v>
      </c>
      <c r="F338" s="51">
        <f t="shared" si="111"/>
        <v>-151.05748822000001</v>
      </c>
      <c r="G338" s="42" t="str">
        <f t="shared" si="122"/>
        <v>0</v>
      </c>
      <c r="H338" s="51">
        <f t="shared" si="112"/>
        <v>-34.528744110000005</v>
      </c>
      <c r="I338" s="42" t="str">
        <f t="shared" si="123"/>
        <v>0</v>
      </c>
      <c r="J338" s="51">
        <f t="shared" si="113"/>
        <v>90.084467781728392</v>
      </c>
      <c r="K338" s="42" t="str">
        <f t="shared" si="124"/>
        <v>0</v>
      </c>
      <c r="L338" s="51">
        <f t="shared" si="114"/>
        <v>81.672489967058837</v>
      </c>
      <c r="M338" s="55" t="str">
        <f t="shared" si="125"/>
        <v>0</v>
      </c>
      <c r="N338" s="129">
        <f t="shared" si="115"/>
        <v>0.60359215999999993</v>
      </c>
      <c r="O338" s="59">
        <v>260</v>
      </c>
      <c r="Q338" s="53" t="str">
        <f t="shared" si="126"/>
        <v>1</v>
      </c>
      <c r="R338" s="53">
        <f t="shared" si="116"/>
        <v>1</v>
      </c>
      <c r="S338" s="53" t="str">
        <f t="shared" si="127"/>
        <v>0</v>
      </c>
      <c r="T338" s="53">
        <f t="shared" si="117"/>
        <v>0</v>
      </c>
      <c r="U338" s="53" t="str">
        <f t="shared" si="128"/>
        <v>0</v>
      </c>
      <c r="V338" s="53">
        <f t="shared" si="118"/>
        <v>0</v>
      </c>
      <c r="W338" s="53" t="str">
        <f t="shared" si="129"/>
        <v>0</v>
      </c>
      <c r="X338" s="53">
        <f t="shared" si="119"/>
        <v>0</v>
      </c>
      <c r="Y338" s="53" t="str">
        <f t="shared" si="130"/>
        <v>0</v>
      </c>
      <c r="Z338" s="53">
        <f t="shared" si="120"/>
        <v>0</v>
      </c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85">
        <f>Parâmetros!A328</f>
        <v>44118.583344907405</v>
      </c>
      <c r="B339" s="59">
        <f>Parâmetros!G328*0.04*46.0055</f>
        <v>3.2019827999999997</v>
      </c>
      <c r="C339" s="80">
        <f t="shared" si="131"/>
        <v>3.2019827999999997</v>
      </c>
      <c r="D339" s="84">
        <f t="shared" si="110"/>
        <v>0.64039656</v>
      </c>
      <c r="E339" s="42" t="str">
        <f t="shared" si="121"/>
        <v>1</v>
      </c>
      <c r="F339" s="51">
        <f t="shared" si="111"/>
        <v>-150.87806677</v>
      </c>
      <c r="G339" s="42" t="str">
        <f t="shared" si="122"/>
        <v>0</v>
      </c>
      <c r="H339" s="51">
        <f t="shared" si="112"/>
        <v>-34.439033385000002</v>
      </c>
      <c r="I339" s="42" t="str">
        <f t="shared" si="123"/>
        <v>0</v>
      </c>
      <c r="J339" s="51">
        <f t="shared" si="113"/>
        <v>90.102415606419754</v>
      </c>
      <c r="K339" s="42" t="str">
        <f t="shared" si="124"/>
        <v>0</v>
      </c>
      <c r="L339" s="51">
        <f t="shared" si="114"/>
        <v>81.691974649411762</v>
      </c>
      <c r="M339" s="55" t="str">
        <f t="shared" si="125"/>
        <v>0</v>
      </c>
      <c r="N339" s="129">
        <f t="shared" si="115"/>
        <v>0.64039656</v>
      </c>
      <c r="O339" s="59">
        <v>260</v>
      </c>
      <c r="Q339" s="53" t="str">
        <f t="shared" si="126"/>
        <v>1</v>
      </c>
      <c r="R339" s="53">
        <f t="shared" si="116"/>
        <v>1</v>
      </c>
      <c r="S339" s="53" t="str">
        <f t="shared" si="127"/>
        <v>0</v>
      </c>
      <c r="T339" s="53">
        <f t="shared" si="117"/>
        <v>0</v>
      </c>
      <c r="U339" s="53" t="str">
        <f t="shared" si="128"/>
        <v>0</v>
      </c>
      <c r="V339" s="53">
        <f t="shared" si="118"/>
        <v>0</v>
      </c>
      <c r="W339" s="53" t="str">
        <f t="shared" si="129"/>
        <v>0</v>
      </c>
      <c r="X339" s="53">
        <f t="shared" si="119"/>
        <v>0</v>
      </c>
      <c r="Y339" s="53" t="str">
        <f t="shared" si="130"/>
        <v>0</v>
      </c>
      <c r="Z339" s="53">
        <f t="shared" si="120"/>
        <v>0</v>
      </c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85">
        <f>Parâmetros!A329</f>
        <v>44118.625011574077</v>
      </c>
      <c r="B340" s="59">
        <f>Parâmetros!G329*0.04*46.0055</f>
        <v>3.5332223999999997</v>
      </c>
      <c r="C340" s="80">
        <f t="shared" si="131"/>
        <v>3.5332223999999997</v>
      </c>
      <c r="D340" s="84">
        <f t="shared" si="110"/>
        <v>0.70664447999999991</v>
      </c>
      <c r="E340" s="42" t="str">
        <f t="shared" si="121"/>
        <v>1</v>
      </c>
      <c r="F340" s="51">
        <f t="shared" si="111"/>
        <v>-150.55510816</v>
      </c>
      <c r="G340" s="42" t="str">
        <f t="shared" si="122"/>
        <v>0</v>
      </c>
      <c r="H340" s="51">
        <f t="shared" si="112"/>
        <v>-34.277554080000002</v>
      </c>
      <c r="I340" s="42" t="str">
        <f t="shared" si="123"/>
        <v>0</v>
      </c>
      <c r="J340" s="51">
        <f t="shared" si="113"/>
        <v>90.134721690864197</v>
      </c>
      <c r="K340" s="42" t="str">
        <f t="shared" si="124"/>
        <v>0</v>
      </c>
      <c r="L340" s="51">
        <f t="shared" si="114"/>
        <v>81.727047077647057</v>
      </c>
      <c r="M340" s="55" t="str">
        <f t="shared" si="125"/>
        <v>0</v>
      </c>
      <c r="N340" s="129">
        <f t="shared" si="115"/>
        <v>0.70664447999999991</v>
      </c>
      <c r="O340" s="59">
        <v>260</v>
      </c>
      <c r="Q340" s="53" t="str">
        <f t="shared" si="126"/>
        <v>1</v>
      </c>
      <c r="R340" s="53">
        <f t="shared" si="116"/>
        <v>1</v>
      </c>
      <c r="S340" s="53" t="str">
        <f t="shared" si="127"/>
        <v>0</v>
      </c>
      <c r="T340" s="53">
        <f t="shared" si="117"/>
        <v>0</v>
      </c>
      <c r="U340" s="53" t="str">
        <f t="shared" si="128"/>
        <v>0</v>
      </c>
      <c r="V340" s="53">
        <f t="shared" si="118"/>
        <v>0</v>
      </c>
      <c r="W340" s="53" t="str">
        <f t="shared" si="129"/>
        <v>0</v>
      </c>
      <c r="X340" s="53">
        <f t="shared" si="119"/>
        <v>0</v>
      </c>
      <c r="Y340" s="53" t="str">
        <f t="shared" si="130"/>
        <v>0</v>
      </c>
      <c r="Z340" s="53">
        <f t="shared" si="120"/>
        <v>0</v>
      </c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85">
        <f>Parâmetros!A330</f>
        <v>44118.666678240741</v>
      </c>
      <c r="B341" s="59">
        <f>Parâmetros!G330*0.04*46.0055</f>
        <v>4.7109632000000001</v>
      </c>
      <c r="C341" s="80">
        <f t="shared" si="131"/>
        <v>4.7109632000000001</v>
      </c>
      <c r="D341" s="84">
        <f t="shared" si="110"/>
        <v>0.94219264000000003</v>
      </c>
      <c r="E341" s="42" t="str">
        <f t="shared" si="121"/>
        <v>1</v>
      </c>
      <c r="F341" s="51">
        <f t="shared" si="111"/>
        <v>-149.40681087999999</v>
      </c>
      <c r="G341" s="42" t="str">
        <f t="shared" si="122"/>
        <v>0</v>
      </c>
      <c r="H341" s="51">
        <f t="shared" si="112"/>
        <v>-33.703405439999997</v>
      </c>
      <c r="I341" s="42" t="str">
        <f t="shared" si="123"/>
        <v>0</v>
      </c>
      <c r="J341" s="51">
        <f t="shared" si="113"/>
        <v>90.249587768888887</v>
      </c>
      <c r="K341" s="42" t="str">
        <f t="shared" si="124"/>
        <v>0</v>
      </c>
      <c r="L341" s="51">
        <f t="shared" si="114"/>
        <v>81.851749044705869</v>
      </c>
      <c r="M341" s="55" t="str">
        <f t="shared" si="125"/>
        <v>0</v>
      </c>
      <c r="N341" s="129">
        <f t="shared" si="115"/>
        <v>0.94219264000000003</v>
      </c>
      <c r="O341" s="59">
        <v>260</v>
      </c>
      <c r="Q341" s="53" t="str">
        <f t="shared" si="126"/>
        <v>1</v>
      </c>
      <c r="R341" s="53">
        <f t="shared" si="116"/>
        <v>1</v>
      </c>
      <c r="S341" s="53" t="str">
        <f t="shared" si="127"/>
        <v>0</v>
      </c>
      <c r="T341" s="53">
        <f t="shared" si="117"/>
        <v>0</v>
      </c>
      <c r="U341" s="53" t="str">
        <f t="shared" si="128"/>
        <v>0</v>
      </c>
      <c r="V341" s="53">
        <f t="shared" si="118"/>
        <v>0</v>
      </c>
      <c r="W341" s="53" t="str">
        <f t="shared" si="129"/>
        <v>0</v>
      </c>
      <c r="X341" s="53">
        <f t="shared" si="119"/>
        <v>0</v>
      </c>
      <c r="Y341" s="53" t="str">
        <f t="shared" si="130"/>
        <v>0</v>
      </c>
      <c r="Z341" s="53">
        <f t="shared" si="120"/>
        <v>0</v>
      </c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85">
        <f>Parâmetros!A331</f>
        <v>44118.708344907405</v>
      </c>
      <c r="B342" s="59">
        <f>Parâmetros!G331*0.04*46.0055</f>
        <v>6.2015414</v>
      </c>
      <c r="C342" s="80">
        <f t="shared" si="131"/>
        <v>6.2015414</v>
      </c>
      <c r="D342" s="84">
        <f t="shared" si="110"/>
        <v>1.24030828</v>
      </c>
      <c r="E342" s="42" t="str">
        <f t="shared" si="121"/>
        <v>1</v>
      </c>
      <c r="F342" s="51">
        <f t="shared" si="111"/>
        <v>-147.95349713499999</v>
      </c>
      <c r="G342" s="42" t="str">
        <f t="shared" si="122"/>
        <v>0</v>
      </c>
      <c r="H342" s="51">
        <f t="shared" si="112"/>
        <v>-32.976748567499996</v>
      </c>
      <c r="I342" s="42" t="str">
        <f t="shared" si="123"/>
        <v>0</v>
      </c>
      <c r="J342" s="51">
        <f t="shared" si="113"/>
        <v>90.394965148888886</v>
      </c>
      <c r="K342" s="42" t="str">
        <f t="shared" si="124"/>
        <v>0</v>
      </c>
      <c r="L342" s="51">
        <f t="shared" si="114"/>
        <v>82.009574971764721</v>
      </c>
      <c r="M342" s="55" t="str">
        <f t="shared" si="125"/>
        <v>0</v>
      </c>
      <c r="N342" s="129">
        <f t="shared" si="115"/>
        <v>1.24030828</v>
      </c>
      <c r="O342" s="59">
        <v>260</v>
      </c>
      <c r="Q342" s="53" t="str">
        <f t="shared" si="126"/>
        <v>1</v>
      </c>
      <c r="R342" s="53">
        <f t="shared" si="116"/>
        <v>1</v>
      </c>
      <c r="S342" s="53" t="str">
        <f t="shared" si="127"/>
        <v>0</v>
      </c>
      <c r="T342" s="53">
        <f t="shared" si="117"/>
        <v>0</v>
      </c>
      <c r="U342" s="53" t="str">
        <f t="shared" si="128"/>
        <v>0</v>
      </c>
      <c r="V342" s="53">
        <f t="shared" si="118"/>
        <v>0</v>
      </c>
      <c r="W342" s="53" t="str">
        <f t="shared" si="129"/>
        <v>0</v>
      </c>
      <c r="X342" s="53">
        <f t="shared" si="119"/>
        <v>0</v>
      </c>
      <c r="Y342" s="53" t="str">
        <f t="shared" si="130"/>
        <v>0</v>
      </c>
      <c r="Z342" s="53">
        <f t="shared" si="120"/>
        <v>0</v>
      </c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85">
        <f>Parâmetros!A332</f>
        <v>44118.750011574077</v>
      </c>
      <c r="B343" s="59">
        <f>Parâmetros!G332*0.04*46.0055</f>
        <v>8.0969680000000004</v>
      </c>
      <c r="C343" s="80">
        <f t="shared" si="131"/>
        <v>8.0969680000000004</v>
      </c>
      <c r="D343" s="84">
        <f t="shared" si="110"/>
        <v>1.6193936</v>
      </c>
      <c r="E343" s="42" t="str">
        <f t="shared" si="121"/>
        <v>1</v>
      </c>
      <c r="F343" s="51">
        <f t="shared" si="111"/>
        <v>-146.10545619999999</v>
      </c>
      <c r="G343" s="42" t="str">
        <f t="shared" si="122"/>
        <v>0</v>
      </c>
      <c r="H343" s="51">
        <f t="shared" si="112"/>
        <v>-32.052728099999996</v>
      </c>
      <c r="I343" s="42" t="str">
        <f t="shared" si="123"/>
        <v>0</v>
      </c>
      <c r="J343" s="51">
        <f t="shared" si="113"/>
        <v>90.579827743209876</v>
      </c>
      <c r="K343" s="42" t="str">
        <f t="shared" si="124"/>
        <v>0</v>
      </c>
      <c r="L343" s="51">
        <f t="shared" si="114"/>
        <v>82.210267200000004</v>
      </c>
      <c r="M343" s="55" t="str">
        <f t="shared" si="125"/>
        <v>0</v>
      </c>
      <c r="N343" s="129">
        <f t="shared" si="115"/>
        <v>1.6193936</v>
      </c>
      <c r="O343" s="59">
        <v>260</v>
      </c>
      <c r="Q343" s="53" t="str">
        <f t="shared" si="126"/>
        <v>1</v>
      </c>
      <c r="R343" s="53">
        <f t="shared" si="116"/>
        <v>1</v>
      </c>
      <c r="S343" s="53" t="str">
        <f t="shared" si="127"/>
        <v>0</v>
      </c>
      <c r="T343" s="53">
        <f t="shared" si="117"/>
        <v>0</v>
      </c>
      <c r="U343" s="53" t="str">
        <f t="shared" si="128"/>
        <v>0</v>
      </c>
      <c r="V343" s="53">
        <f t="shared" si="118"/>
        <v>0</v>
      </c>
      <c r="W343" s="53" t="str">
        <f t="shared" si="129"/>
        <v>0</v>
      </c>
      <c r="X343" s="53">
        <f t="shared" si="119"/>
        <v>0</v>
      </c>
      <c r="Y343" s="53" t="str">
        <f t="shared" si="130"/>
        <v>0</v>
      </c>
      <c r="Z343" s="53">
        <f t="shared" si="120"/>
        <v>0</v>
      </c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85">
        <f>Parâmetros!A333</f>
        <v>44118.791678240741</v>
      </c>
      <c r="B344" s="59">
        <f>Parâmetros!G333*0.04*46.0055</f>
        <v>8.0417614000000004</v>
      </c>
      <c r="C344" s="80">
        <f t="shared" si="131"/>
        <v>8.0417614000000004</v>
      </c>
      <c r="D344" s="84">
        <f t="shared" si="110"/>
        <v>1.6083522800000001</v>
      </c>
      <c r="E344" s="42" t="str">
        <f t="shared" si="121"/>
        <v>1</v>
      </c>
      <c r="F344" s="51">
        <f t="shared" si="111"/>
        <v>-146.15928263499998</v>
      </c>
      <c r="G344" s="42" t="str">
        <f t="shared" si="122"/>
        <v>0</v>
      </c>
      <c r="H344" s="51">
        <f t="shared" si="112"/>
        <v>-32.079641317499991</v>
      </c>
      <c r="I344" s="42" t="str">
        <f t="shared" si="123"/>
        <v>0</v>
      </c>
      <c r="J344" s="51">
        <f t="shared" si="113"/>
        <v>90.574443395802462</v>
      </c>
      <c r="K344" s="42" t="str">
        <f t="shared" si="124"/>
        <v>0</v>
      </c>
      <c r="L344" s="51">
        <f t="shared" si="114"/>
        <v>82.204421795294124</v>
      </c>
      <c r="M344" s="55" t="str">
        <f t="shared" si="125"/>
        <v>0</v>
      </c>
      <c r="N344" s="129">
        <f t="shared" si="115"/>
        <v>1.6083522800000001</v>
      </c>
      <c r="O344" s="59">
        <v>260</v>
      </c>
      <c r="Q344" s="53" t="str">
        <f t="shared" si="126"/>
        <v>1</v>
      </c>
      <c r="R344" s="53">
        <f t="shared" si="116"/>
        <v>1</v>
      </c>
      <c r="S344" s="53" t="str">
        <f t="shared" si="127"/>
        <v>0</v>
      </c>
      <c r="T344" s="53">
        <f t="shared" si="117"/>
        <v>0</v>
      </c>
      <c r="U344" s="53" t="str">
        <f t="shared" si="128"/>
        <v>0</v>
      </c>
      <c r="V344" s="53">
        <f t="shared" si="118"/>
        <v>0</v>
      </c>
      <c r="W344" s="53" t="str">
        <f t="shared" si="129"/>
        <v>0</v>
      </c>
      <c r="X344" s="53">
        <f t="shared" si="119"/>
        <v>0</v>
      </c>
      <c r="Y344" s="53" t="str">
        <f t="shared" si="130"/>
        <v>0</v>
      </c>
      <c r="Z344" s="53">
        <f t="shared" si="120"/>
        <v>0</v>
      </c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85">
        <f>Parâmetros!A334</f>
        <v>44118.833344907405</v>
      </c>
      <c r="B345" s="59">
        <f>Parâmetros!G334*0.04*46.0055</f>
        <v>5.6678775999999997</v>
      </c>
      <c r="C345" s="80">
        <f t="shared" si="131"/>
        <v>5.6678775999999997</v>
      </c>
      <c r="D345" s="84">
        <f t="shared" si="110"/>
        <v>1.1335755199999999</v>
      </c>
      <c r="E345" s="42" t="str">
        <f t="shared" si="121"/>
        <v>1</v>
      </c>
      <c r="F345" s="51">
        <f t="shared" si="111"/>
        <v>-148.47381934000001</v>
      </c>
      <c r="G345" s="42" t="str">
        <f t="shared" si="122"/>
        <v>0</v>
      </c>
      <c r="H345" s="51">
        <f t="shared" si="112"/>
        <v>-33.236909670000003</v>
      </c>
      <c r="I345" s="42" t="str">
        <f t="shared" si="123"/>
        <v>0</v>
      </c>
      <c r="J345" s="51">
        <f t="shared" si="113"/>
        <v>90.342916457283948</v>
      </c>
      <c r="K345" s="42" t="str">
        <f t="shared" si="124"/>
        <v>0</v>
      </c>
      <c r="L345" s="51">
        <f t="shared" si="114"/>
        <v>81.953069392941188</v>
      </c>
      <c r="M345" s="55" t="str">
        <f t="shared" si="125"/>
        <v>0</v>
      </c>
      <c r="N345" s="129">
        <f t="shared" si="115"/>
        <v>1.1335755199999999</v>
      </c>
      <c r="O345" s="59">
        <v>260</v>
      </c>
      <c r="Q345" s="53" t="str">
        <f t="shared" si="126"/>
        <v>1</v>
      </c>
      <c r="R345" s="53">
        <f t="shared" si="116"/>
        <v>1</v>
      </c>
      <c r="S345" s="53" t="str">
        <f t="shared" si="127"/>
        <v>0</v>
      </c>
      <c r="T345" s="53">
        <f t="shared" si="117"/>
        <v>0</v>
      </c>
      <c r="U345" s="53" t="str">
        <f t="shared" si="128"/>
        <v>0</v>
      </c>
      <c r="V345" s="53">
        <f t="shared" si="118"/>
        <v>0</v>
      </c>
      <c r="W345" s="53" t="str">
        <f t="shared" si="129"/>
        <v>0</v>
      </c>
      <c r="X345" s="53">
        <f t="shared" si="119"/>
        <v>0</v>
      </c>
      <c r="Y345" s="53" t="str">
        <f t="shared" si="130"/>
        <v>0</v>
      </c>
      <c r="Z345" s="53">
        <f t="shared" si="120"/>
        <v>0</v>
      </c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85">
        <f>Parâmetros!A335</f>
        <v>44118.875011574077</v>
      </c>
      <c r="B346" s="59">
        <f>Parâmetros!G335*0.04*46.0055</f>
        <v>3.1651783999999998</v>
      </c>
      <c r="C346" s="80">
        <f t="shared" si="131"/>
        <v>3.1651783999999998</v>
      </c>
      <c r="D346" s="84">
        <f t="shared" si="110"/>
        <v>0.63303567999999988</v>
      </c>
      <c r="E346" s="42" t="str">
        <f t="shared" si="121"/>
        <v>1</v>
      </c>
      <c r="F346" s="51">
        <f t="shared" si="111"/>
        <v>-150.91395106000002</v>
      </c>
      <c r="G346" s="42" t="str">
        <f t="shared" si="122"/>
        <v>0</v>
      </c>
      <c r="H346" s="51">
        <f t="shared" si="112"/>
        <v>-34.456975530000008</v>
      </c>
      <c r="I346" s="42" t="str">
        <f t="shared" si="123"/>
        <v>0</v>
      </c>
      <c r="J346" s="51">
        <f t="shared" si="113"/>
        <v>90.098826041481487</v>
      </c>
      <c r="K346" s="42" t="str">
        <f t="shared" si="124"/>
        <v>0</v>
      </c>
      <c r="L346" s="51">
        <f t="shared" si="114"/>
        <v>81.688077712941194</v>
      </c>
      <c r="M346" s="55" t="str">
        <f t="shared" si="125"/>
        <v>0</v>
      </c>
      <c r="N346" s="129">
        <f t="shared" si="115"/>
        <v>0.63303567999999988</v>
      </c>
      <c r="O346" s="59">
        <v>260</v>
      </c>
      <c r="Q346" s="53" t="str">
        <f t="shared" si="126"/>
        <v>1</v>
      </c>
      <c r="R346" s="53">
        <f t="shared" si="116"/>
        <v>1</v>
      </c>
      <c r="S346" s="53" t="str">
        <f t="shared" si="127"/>
        <v>0</v>
      </c>
      <c r="T346" s="53">
        <f t="shared" si="117"/>
        <v>0</v>
      </c>
      <c r="U346" s="53" t="str">
        <f t="shared" si="128"/>
        <v>0</v>
      </c>
      <c r="V346" s="53">
        <f t="shared" si="118"/>
        <v>0</v>
      </c>
      <c r="W346" s="53" t="str">
        <f t="shared" si="129"/>
        <v>0</v>
      </c>
      <c r="X346" s="53">
        <f t="shared" si="119"/>
        <v>0</v>
      </c>
      <c r="Y346" s="53" t="str">
        <f t="shared" si="130"/>
        <v>0</v>
      </c>
      <c r="Z346" s="53">
        <f t="shared" si="120"/>
        <v>0</v>
      </c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85">
        <f>Parâmetros!A336</f>
        <v>44118.916678240741</v>
      </c>
      <c r="B347" s="59">
        <f>Parâmetros!G336*0.04*46.0055</f>
        <v>2.0242420000000001</v>
      </c>
      <c r="C347" s="80">
        <f t="shared" si="131"/>
        <v>2.0242420000000001</v>
      </c>
      <c r="D347" s="84">
        <f t="shared" si="110"/>
        <v>0.4048484</v>
      </c>
      <c r="E347" s="42" t="str">
        <f t="shared" si="121"/>
        <v>1</v>
      </c>
      <c r="F347" s="51">
        <f t="shared" si="111"/>
        <v>-152.02636405000001</v>
      </c>
      <c r="G347" s="42" t="str">
        <f t="shared" si="122"/>
        <v>0</v>
      </c>
      <c r="H347" s="51">
        <f t="shared" si="112"/>
        <v>-35.013182025000006</v>
      </c>
      <c r="I347" s="42" t="str">
        <f t="shared" si="123"/>
        <v>0</v>
      </c>
      <c r="J347" s="51">
        <f t="shared" si="113"/>
        <v>89.987549528395064</v>
      </c>
      <c r="K347" s="42" t="str">
        <f t="shared" si="124"/>
        <v>0</v>
      </c>
      <c r="L347" s="51">
        <f t="shared" si="114"/>
        <v>81.56727268235295</v>
      </c>
      <c r="M347" s="55" t="str">
        <f t="shared" si="125"/>
        <v>0</v>
      </c>
      <c r="N347" s="129">
        <f t="shared" si="115"/>
        <v>0.4048484</v>
      </c>
      <c r="O347" s="59">
        <v>260</v>
      </c>
      <c r="Q347" s="53" t="str">
        <f t="shared" si="126"/>
        <v>1</v>
      </c>
      <c r="R347" s="53">
        <f t="shared" si="116"/>
        <v>1</v>
      </c>
      <c r="S347" s="53" t="str">
        <f t="shared" si="127"/>
        <v>0</v>
      </c>
      <c r="T347" s="53">
        <f t="shared" si="117"/>
        <v>0</v>
      </c>
      <c r="U347" s="53" t="str">
        <f t="shared" si="128"/>
        <v>0</v>
      </c>
      <c r="V347" s="53">
        <f t="shared" si="118"/>
        <v>0</v>
      </c>
      <c r="W347" s="53" t="str">
        <f t="shared" si="129"/>
        <v>0</v>
      </c>
      <c r="X347" s="53">
        <f t="shared" si="119"/>
        <v>0</v>
      </c>
      <c r="Y347" s="53" t="str">
        <f t="shared" si="130"/>
        <v>0</v>
      </c>
      <c r="Z347" s="53">
        <f t="shared" si="120"/>
        <v>0</v>
      </c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85">
        <f>Parâmetros!A337</f>
        <v>44118.958344907405</v>
      </c>
      <c r="B348" s="59">
        <f>Parâmetros!G337*0.04*46.0055</f>
        <v>1.6930023999999999</v>
      </c>
      <c r="C348" s="80">
        <f t="shared" si="131"/>
        <v>1.6930023999999999</v>
      </c>
      <c r="D348" s="84">
        <f t="shared" si="110"/>
        <v>0.33860047999999998</v>
      </c>
      <c r="E348" s="42" t="str">
        <f t="shared" si="121"/>
        <v>1</v>
      </c>
      <c r="F348" s="51">
        <f t="shared" si="111"/>
        <v>-152.34932265999998</v>
      </c>
      <c r="G348" s="42" t="str">
        <f t="shared" si="122"/>
        <v>0</v>
      </c>
      <c r="H348" s="51">
        <f t="shared" si="112"/>
        <v>-35.174661329999992</v>
      </c>
      <c r="I348" s="42" t="str">
        <f t="shared" si="123"/>
        <v>0</v>
      </c>
      <c r="J348" s="51">
        <f t="shared" si="113"/>
        <v>89.955243443950621</v>
      </c>
      <c r="K348" s="42" t="str">
        <f t="shared" si="124"/>
        <v>0</v>
      </c>
      <c r="L348" s="51">
        <f t="shared" si="114"/>
        <v>81.532200254117654</v>
      </c>
      <c r="M348" s="55" t="str">
        <f t="shared" si="125"/>
        <v>0</v>
      </c>
      <c r="N348" s="129">
        <f t="shared" si="115"/>
        <v>0.33860047999999998</v>
      </c>
      <c r="O348" s="59">
        <v>260</v>
      </c>
      <c r="Q348" s="53" t="str">
        <f t="shared" si="126"/>
        <v>1</v>
      </c>
      <c r="R348" s="53">
        <f t="shared" si="116"/>
        <v>1</v>
      </c>
      <c r="S348" s="53" t="str">
        <f t="shared" si="127"/>
        <v>0</v>
      </c>
      <c r="T348" s="53">
        <f t="shared" si="117"/>
        <v>0</v>
      </c>
      <c r="U348" s="53" t="str">
        <f t="shared" si="128"/>
        <v>0</v>
      </c>
      <c r="V348" s="53">
        <f t="shared" si="118"/>
        <v>0</v>
      </c>
      <c r="W348" s="53" t="str">
        <f t="shared" si="129"/>
        <v>0</v>
      </c>
      <c r="X348" s="53">
        <f t="shared" si="119"/>
        <v>0</v>
      </c>
      <c r="Y348" s="53" t="str">
        <f t="shared" si="130"/>
        <v>0</v>
      </c>
      <c r="Z348" s="53">
        <f t="shared" si="120"/>
        <v>0</v>
      </c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85">
        <f>Parâmetros!A338</f>
        <v>44119.000011574077</v>
      </c>
      <c r="B349" s="59">
        <f>Parâmetros!G338*0.04*46.0055</f>
        <v>1.4537738</v>
      </c>
      <c r="C349" s="80">
        <f t="shared" si="131"/>
        <v>1.4537738</v>
      </c>
      <c r="D349" s="84">
        <f t="shared" si="110"/>
        <v>0.29075476</v>
      </c>
      <c r="E349" s="42" t="str">
        <f t="shared" si="121"/>
        <v>1</v>
      </c>
      <c r="F349" s="51">
        <f t="shared" si="111"/>
        <v>-152.58257054500001</v>
      </c>
      <c r="G349" s="42" t="str">
        <f t="shared" si="122"/>
        <v>0</v>
      </c>
      <c r="H349" s="51">
        <f t="shared" si="112"/>
        <v>-35.291285272500005</v>
      </c>
      <c r="I349" s="42" t="str">
        <f t="shared" si="123"/>
        <v>0</v>
      </c>
      <c r="J349" s="51">
        <f t="shared" si="113"/>
        <v>89.931911271851845</v>
      </c>
      <c r="K349" s="42" t="str">
        <f t="shared" si="124"/>
        <v>0</v>
      </c>
      <c r="L349" s="51">
        <f t="shared" si="114"/>
        <v>81.506870167058821</v>
      </c>
      <c r="M349" s="55" t="str">
        <f t="shared" si="125"/>
        <v>0</v>
      </c>
      <c r="N349" s="129">
        <f t="shared" si="115"/>
        <v>0.29075476</v>
      </c>
      <c r="O349" s="59">
        <v>260</v>
      </c>
      <c r="Q349" s="53" t="str">
        <f t="shared" si="126"/>
        <v>1</v>
      </c>
      <c r="R349" s="53">
        <f t="shared" si="116"/>
        <v>1</v>
      </c>
      <c r="S349" s="53" t="str">
        <f t="shared" si="127"/>
        <v>0</v>
      </c>
      <c r="T349" s="53">
        <f t="shared" si="117"/>
        <v>0</v>
      </c>
      <c r="U349" s="53" t="str">
        <f t="shared" si="128"/>
        <v>0</v>
      </c>
      <c r="V349" s="53">
        <f t="shared" si="118"/>
        <v>0</v>
      </c>
      <c r="W349" s="53" t="str">
        <f t="shared" si="129"/>
        <v>0</v>
      </c>
      <c r="X349" s="53">
        <f t="shared" si="119"/>
        <v>0</v>
      </c>
      <c r="Y349" s="53" t="str">
        <f t="shared" si="130"/>
        <v>0</v>
      </c>
      <c r="Z349" s="53">
        <f t="shared" si="120"/>
        <v>0</v>
      </c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85">
        <f>Parâmetros!A339</f>
        <v>44119.041678240741</v>
      </c>
      <c r="B350" s="59">
        <f>Parâmetros!G339*0.04*46.0055</f>
        <v>0.88330559999999991</v>
      </c>
      <c r="C350" s="80">
        <f t="shared" si="131"/>
        <v>0.88330559999999991</v>
      </c>
      <c r="D350" s="84">
        <f t="shared" si="110"/>
        <v>0.17666111999999998</v>
      </c>
      <c r="E350" s="42" t="str">
        <f t="shared" si="121"/>
        <v>1</v>
      </c>
      <c r="F350" s="51">
        <f t="shared" si="111"/>
        <v>-153.13877704000001</v>
      </c>
      <c r="G350" s="42" t="str">
        <f t="shared" si="122"/>
        <v>0</v>
      </c>
      <c r="H350" s="51">
        <f t="shared" si="112"/>
        <v>-35.569388520000004</v>
      </c>
      <c r="I350" s="42" t="str">
        <f t="shared" si="123"/>
        <v>0</v>
      </c>
      <c r="J350" s="51">
        <f t="shared" si="113"/>
        <v>89.876273015308641</v>
      </c>
      <c r="K350" s="42" t="str">
        <f t="shared" si="124"/>
        <v>0</v>
      </c>
      <c r="L350" s="51">
        <f t="shared" si="114"/>
        <v>81.446467651764721</v>
      </c>
      <c r="M350" s="55" t="str">
        <f t="shared" si="125"/>
        <v>0</v>
      </c>
      <c r="N350" s="129">
        <f t="shared" si="115"/>
        <v>0.17666111999999998</v>
      </c>
      <c r="O350" s="59">
        <v>260</v>
      </c>
      <c r="Q350" s="53" t="str">
        <f t="shared" si="126"/>
        <v>1</v>
      </c>
      <c r="R350" s="53">
        <f t="shared" si="116"/>
        <v>1</v>
      </c>
      <c r="S350" s="53" t="str">
        <f t="shared" si="127"/>
        <v>0</v>
      </c>
      <c r="T350" s="53">
        <f t="shared" si="117"/>
        <v>0</v>
      </c>
      <c r="U350" s="53" t="str">
        <f t="shared" si="128"/>
        <v>0</v>
      </c>
      <c r="V350" s="53">
        <f t="shared" si="118"/>
        <v>0</v>
      </c>
      <c r="W350" s="53" t="str">
        <f t="shared" si="129"/>
        <v>0</v>
      </c>
      <c r="X350" s="53">
        <f t="shared" si="119"/>
        <v>0</v>
      </c>
      <c r="Y350" s="53" t="str">
        <f t="shared" si="130"/>
        <v>0</v>
      </c>
      <c r="Z350" s="53">
        <f t="shared" si="120"/>
        <v>0</v>
      </c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85">
        <f>Parâmetros!A340</f>
        <v>44119.083344907405</v>
      </c>
      <c r="B351" s="59">
        <f>Parâmetros!G340*0.04*46.0055</f>
        <v>0.36804399999999998</v>
      </c>
      <c r="C351" s="80">
        <f t="shared" si="131"/>
        <v>0.36804399999999998</v>
      </c>
      <c r="D351" s="84">
        <f t="shared" si="110"/>
        <v>7.3608799999999988E-2</v>
      </c>
      <c r="E351" s="42" t="str">
        <f t="shared" si="121"/>
        <v>1</v>
      </c>
      <c r="F351" s="51">
        <f t="shared" si="111"/>
        <v>-153.64115709999999</v>
      </c>
      <c r="G351" s="42" t="str">
        <f t="shared" si="122"/>
        <v>0</v>
      </c>
      <c r="H351" s="51">
        <f t="shared" si="112"/>
        <v>-35.820578549999993</v>
      </c>
      <c r="I351" s="42" t="str">
        <f t="shared" si="123"/>
        <v>0</v>
      </c>
      <c r="J351" s="51">
        <f t="shared" si="113"/>
        <v>89.826019106172836</v>
      </c>
      <c r="K351" s="42" t="str">
        <f t="shared" si="124"/>
        <v>0</v>
      </c>
      <c r="L351" s="51">
        <f t="shared" si="114"/>
        <v>81.391910541176486</v>
      </c>
      <c r="M351" s="55" t="str">
        <f t="shared" si="125"/>
        <v>0</v>
      </c>
      <c r="N351" s="129">
        <f t="shared" si="115"/>
        <v>7.3608799999999988E-2</v>
      </c>
      <c r="O351" s="59">
        <v>260</v>
      </c>
      <c r="Q351" s="53" t="str">
        <f t="shared" si="126"/>
        <v>1</v>
      </c>
      <c r="R351" s="53">
        <f t="shared" si="116"/>
        <v>1</v>
      </c>
      <c r="S351" s="53" t="str">
        <f t="shared" si="127"/>
        <v>0</v>
      </c>
      <c r="T351" s="53">
        <f t="shared" si="117"/>
        <v>0</v>
      </c>
      <c r="U351" s="53" t="str">
        <f t="shared" si="128"/>
        <v>0</v>
      </c>
      <c r="V351" s="53">
        <f t="shared" si="118"/>
        <v>0</v>
      </c>
      <c r="W351" s="53" t="str">
        <f t="shared" si="129"/>
        <v>0</v>
      </c>
      <c r="X351" s="53">
        <f t="shared" si="119"/>
        <v>0</v>
      </c>
      <c r="Y351" s="53" t="str">
        <f t="shared" si="130"/>
        <v>0</v>
      </c>
      <c r="Z351" s="53">
        <f t="shared" si="120"/>
        <v>0</v>
      </c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85">
        <f>Parâmetros!A341</f>
        <v>44119.125011574077</v>
      </c>
      <c r="B352" s="59">
        <f>Parâmetros!G341*0.04*46.0055</f>
        <v>7.3608800000000002E-2</v>
      </c>
      <c r="C352" s="80">
        <f t="shared" si="131"/>
        <v>7.3608800000000002E-2</v>
      </c>
      <c r="D352" s="84">
        <f t="shared" si="110"/>
        <v>1.472176E-2</v>
      </c>
      <c r="E352" s="42" t="str">
        <f t="shared" si="121"/>
        <v>1</v>
      </c>
      <c r="F352" s="51">
        <f t="shared" si="111"/>
        <v>-153.92823142</v>
      </c>
      <c r="G352" s="42" t="str">
        <f t="shared" si="122"/>
        <v>0</v>
      </c>
      <c r="H352" s="51">
        <f t="shared" si="112"/>
        <v>-35.964115710000002</v>
      </c>
      <c r="I352" s="42" t="str">
        <f t="shared" si="123"/>
        <v>0</v>
      </c>
      <c r="J352" s="51">
        <f t="shared" si="113"/>
        <v>89.79730258666666</v>
      </c>
      <c r="K352" s="42" t="str">
        <f t="shared" si="124"/>
        <v>0</v>
      </c>
      <c r="L352" s="51">
        <f t="shared" si="114"/>
        <v>81.360735049411787</v>
      </c>
      <c r="M352" s="55" t="str">
        <f t="shared" si="125"/>
        <v>0</v>
      </c>
      <c r="N352" s="129">
        <f t="shared" si="115"/>
        <v>1.472176E-2</v>
      </c>
      <c r="O352" s="59">
        <v>260</v>
      </c>
      <c r="Q352" s="53" t="str">
        <f t="shared" si="126"/>
        <v>1</v>
      </c>
      <c r="R352" s="53">
        <f t="shared" si="116"/>
        <v>1</v>
      </c>
      <c r="S352" s="53" t="str">
        <f t="shared" si="127"/>
        <v>0</v>
      </c>
      <c r="T352" s="53">
        <f t="shared" si="117"/>
        <v>0</v>
      </c>
      <c r="U352" s="53" t="str">
        <f t="shared" si="128"/>
        <v>0</v>
      </c>
      <c r="V352" s="53">
        <f t="shared" si="118"/>
        <v>0</v>
      </c>
      <c r="W352" s="53" t="str">
        <f t="shared" si="129"/>
        <v>0</v>
      </c>
      <c r="X352" s="53">
        <f t="shared" si="119"/>
        <v>0</v>
      </c>
      <c r="Y352" s="53" t="str">
        <f t="shared" si="130"/>
        <v>0</v>
      </c>
      <c r="Z352" s="53">
        <f t="shared" si="120"/>
        <v>0</v>
      </c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85">
        <f>Parâmetros!A342</f>
        <v>44119.166678240741</v>
      </c>
      <c r="B353" s="138"/>
      <c r="C353" s="139"/>
      <c r="D353" s="140"/>
      <c r="E353" s="136"/>
      <c r="F353" s="135"/>
      <c r="G353" s="136"/>
      <c r="H353" s="135"/>
      <c r="I353" s="136"/>
      <c r="J353" s="135"/>
      <c r="K353" s="136"/>
      <c r="L353" s="135"/>
      <c r="M353" s="141"/>
      <c r="N353" s="142"/>
      <c r="O353" s="59">
        <v>260</v>
      </c>
      <c r="Q353" s="53" t="str">
        <f t="shared" si="126"/>
        <v>1</v>
      </c>
      <c r="R353" s="53">
        <f t="shared" si="116"/>
        <v>1</v>
      </c>
      <c r="S353" s="53" t="str">
        <f t="shared" si="127"/>
        <v>0</v>
      </c>
      <c r="T353" s="53">
        <f t="shared" si="117"/>
        <v>0</v>
      </c>
      <c r="U353" s="53" t="str">
        <f t="shared" si="128"/>
        <v>0</v>
      </c>
      <c r="V353" s="53">
        <f t="shared" si="118"/>
        <v>0</v>
      </c>
      <c r="W353" s="53" t="str">
        <f t="shared" si="129"/>
        <v>0</v>
      </c>
      <c r="X353" s="53">
        <f t="shared" si="119"/>
        <v>0</v>
      </c>
      <c r="Y353" s="53" t="str">
        <f t="shared" si="130"/>
        <v>0</v>
      </c>
      <c r="Z353" s="53">
        <f t="shared" si="120"/>
        <v>0</v>
      </c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85">
        <f>Parâmetros!A343</f>
        <v>44119.208344907405</v>
      </c>
      <c r="B354" s="59">
        <f>Parâmetros!G343*0.04*46.0055</f>
        <v>0.75449019999999989</v>
      </c>
      <c r="C354" s="80">
        <f t="shared" si="131"/>
        <v>0.75449019999999989</v>
      </c>
      <c r="D354" s="84">
        <f t="shared" si="110"/>
        <v>0.15089803999999998</v>
      </c>
      <c r="E354" s="42" t="str">
        <f t="shared" si="121"/>
        <v>1</v>
      </c>
      <c r="F354" s="51">
        <f t="shared" si="111"/>
        <v>-153.264372055</v>
      </c>
      <c r="G354" s="42" t="str">
        <f t="shared" si="122"/>
        <v>0</v>
      </c>
      <c r="H354" s="51">
        <f t="shared" si="112"/>
        <v>-35.632186027499998</v>
      </c>
      <c r="I354" s="42" t="str">
        <f t="shared" si="123"/>
        <v>0</v>
      </c>
      <c r="J354" s="51">
        <f t="shared" si="113"/>
        <v>89.863709538024693</v>
      </c>
      <c r="K354" s="42" t="str">
        <f t="shared" si="124"/>
        <v>0</v>
      </c>
      <c r="L354" s="51">
        <f t="shared" si="114"/>
        <v>81.432828374117634</v>
      </c>
      <c r="M354" s="55" t="str">
        <f t="shared" si="125"/>
        <v>0</v>
      </c>
      <c r="N354" s="129">
        <f t="shared" si="115"/>
        <v>0.15089803999999998</v>
      </c>
      <c r="O354" s="59">
        <v>260</v>
      </c>
      <c r="Q354" s="53" t="str">
        <f t="shared" si="126"/>
        <v>1</v>
      </c>
      <c r="R354" s="53">
        <f t="shared" si="116"/>
        <v>1</v>
      </c>
      <c r="S354" s="53" t="str">
        <f t="shared" si="127"/>
        <v>0</v>
      </c>
      <c r="T354" s="53">
        <f t="shared" si="117"/>
        <v>0</v>
      </c>
      <c r="U354" s="53" t="str">
        <f t="shared" si="128"/>
        <v>0</v>
      </c>
      <c r="V354" s="53">
        <f t="shared" si="118"/>
        <v>0</v>
      </c>
      <c r="W354" s="53" t="str">
        <f t="shared" si="129"/>
        <v>0</v>
      </c>
      <c r="X354" s="53">
        <f t="shared" si="119"/>
        <v>0</v>
      </c>
      <c r="Y354" s="53" t="str">
        <f t="shared" si="130"/>
        <v>0</v>
      </c>
      <c r="Z354" s="53">
        <f t="shared" si="120"/>
        <v>0</v>
      </c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85">
        <f>Parâmetros!A344</f>
        <v>44119.250011574077</v>
      </c>
      <c r="B355" s="59">
        <f>Parâmetros!G344*0.04*46.0055</f>
        <v>3.4596136</v>
      </c>
      <c r="C355" s="80">
        <f t="shared" si="131"/>
        <v>3.4596136</v>
      </c>
      <c r="D355" s="84">
        <f t="shared" si="110"/>
        <v>0.69192271999999999</v>
      </c>
      <c r="E355" s="42" t="str">
        <f t="shared" si="121"/>
        <v>1</v>
      </c>
      <c r="F355" s="51">
        <f t="shared" si="111"/>
        <v>-150.62687674</v>
      </c>
      <c r="G355" s="42" t="str">
        <f t="shared" si="122"/>
        <v>0</v>
      </c>
      <c r="H355" s="51">
        <f t="shared" si="112"/>
        <v>-34.31343837</v>
      </c>
      <c r="I355" s="42" t="str">
        <f t="shared" si="123"/>
        <v>0</v>
      </c>
      <c r="J355" s="51">
        <f t="shared" si="113"/>
        <v>90.127542560987649</v>
      </c>
      <c r="K355" s="42" t="str">
        <f t="shared" si="124"/>
        <v>0</v>
      </c>
      <c r="L355" s="51">
        <f t="shared" si="114"/>
        <v>81.719253204705893</v>
      </c>
      <c r="M355" s="55" t="str">
        <f t="shared" si="125"/>
        <v>0</v>
      </c>
      <c r="N355" s="129">
        <f t="shared" si="115"/>
        <v>0.69192271999999999</v>
      </c>
      <c r="O355" s="59">
        <v>260</v>
      </c>
      <c r="Q355" s="53" t="str">
        <f t="shared" si="126"/>
        <v>1</v>
      </c>
      <c r="R355" s="53">
        <f t="shared" si="116"/>
        <v>1</v>
      </c>
      <c r="S355" s="53" t="str">
        <f t="shared" si="127"/>
        <v>0</v>
      </c>
      <c r="T355" s="53">
        <f t="shared" si="117"/>
        <v>0</v>
      </c>
      <c r="U355" s="53" t="str">
        <f t="shared" si="128"/>
        <v>0</v>
      </c>
      <c r="V355" s="53">
        <f t="shared" si="118"/>
        <v>0</v>
      </c>
      <c r="W355" s="53" t="str">
        <f t="shared" si="129"/>
        <v>0</v>
      </c>
      <c r="X355" s="53">
        <f t="shared" si="119"/>
        <v>0</v>
      </c>
      <c r="Y355" s="53" t="str">
        <f t="shared" si="130"/>
        <v>0</v>
      </c>
      <c r="Z355" s="53">
        <f t="shared" si="120"/>
        <v>0</v>
      </c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85">
        <f>Parâmetros!A345</f>
        <v>44119.291678240741</v>
      </c>
      <c r="B356" s="59">
        <f>Parâmetros!G345*0.04*46.0055</f>
        <v>5.8887039999999997</v>
      </c>
      <c r="C356" s="80">
        <f t="shared" si="131"/>
        <v>5.8887039999999997</v>
      </c>
      <c r="D356" s="84">
        <f t="shared" si="110"/>
        <v>1.1777407999999998</v>
      </c>
      <c r="E356" s="42" t="str">
        <f t="shared" si="121"/>
        <v>1</v>
      </c>
      <c r="F356" s="51">
        <f t="shared" si="111"/>
        <v>-148.25851360000001</v>
      </c>
      <c r="G356" s="42" t="str">
        <f t="shared" si="122"/>
        <v>0</v>
      </c>
      <c r="H356" s="51">
        <f t="shared" si="112"/>
        <v>-33.129256800000007</v>
      </c>
      <c r="I356" s="42" t="str">
        <f t="shared" si="123"/>
        <v>0</v>
      </c>
      <c r="J356" s="51">
        <f t="shared" si="113"/>
        <v>90.364453846913591</v>
      </c>
      <c r="K356" s="42" t="str">
        <f t="shared" si="124"/>
        <v>0</v>
      </c>
      <c r="L356" s="51">
        <f t="shared" si="114"/>
        <v>81.976451011764709</v>
      </c>
      <c r="M356" s="55" t="str">
        <f t="shared" si="125"/>
        <v>0</v>
      </c>
      <c r="N356" s="129">
        <f t="shared" si="115"/>
        <v>1.1777407999999998</v>
      </c>
      <c r="O356" s="59">
        <v>260</v>
      </c>
      <c r="Q356" s="53" t="str">
        <f t="shared" si="126"/>
        <v>1</v>
      </c>
      <c r="R356" s="53">
        <f t="shared" si="116"/>
        <v>1</v>
      </c>
      <c r="S356" s="53" t="str">
        <f t="shared" si="127"/>
        <v>0</v>
      </c>
      <c r="T356" s="53">
        <f t="shared" si="117"/>
        <v>0</v>
      </c>
      <c r="U356" s="53" t="str">
        <f t="shared" si="128"/>
        <v>0</v>
      </c>
      <c r="V356" s="53">
        <f t="shared" si="118"/>
        <v>0</v>
      </c>
      <c r="W356" s="53" t="str">
        <f t="shared" si="129"/>
        <v>0</v>
      </c>
      <c r="X356" s="53">
        <f t="shared" si="119"/>
        <v>0</v>
      </c>
      <c r="Y356" s="53" t="str">
        <f t="shared" si="130"/>
        <v>0</v>
      </c>
      <c r="Z356" s="53">
        <f t="shared" si="120"/>
        <v>0</v>
      </c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85">
        <f>Parâmetros!A346</f>
        <v>44119.333344907405</v>
      </c>
      <c r="B357" s="59">
        <f>Parâmetros!G346*0.04*46.0055</f>
        <v>5.8150952</v>
      </c>
      <c r="C357" s="80">
        <f t="shared" si="131"/>
        <v>5.8150952</v>
      </c>
      <c r="D357" s="84">
        <f t="shared" si="110"/>
        <v>1.16301904</v>
      </c>
      <c r="E357" s="42" t="str">
        <f t="shared" si="121"/>
        <v>1</v>
      </c>
      <c r="F357" s="51">
        <f t="shared" si="111"/>
        <v>-148.33028217999998</v>
      </c>
      <c r="G357" s="42" t="str">
        <f t="shared" si="122"/>
        <v>0</v>
      </c>
      <c r="H357" s="51">
        <f t="shared" si="112"/>
        <v>-33.165141089999992</v>
      </c>
      <c r="I357" s="42" t="str">
        <f t="shared" si="123"/>
        <v>0</v>
      </c>
      <c r="J357" s="51">
        <f t="shared" si="113"/>
        <v>90.357274717037029</v>
      </c>
      <c r="K357" s="42" t="str">
        <f t="shared" si="124"/>
        <v>0</v>
      </c>
      <c r="L357" s="51">
        <f t="shared" si="114"/>
        <v>81.968657138823545</v>
      </c>
      <c r="M357" s="55" t="str">
        <f t="shared" si="125"/>
        <v>0</v>
      </c>
      <c r="N357" s="129">
        <f t="shared" si="115"/>
        <v>1.16301904</v>
      </c>
      <c r="O357" s="59">
        <v>260</v>
      </c>
      <c r="Q357" s="53" t="str">
        <f t="shared" si="126"/>
        <v>1</v>
      </c>
      <c r="R357" s="53">
        <f t="shared" si="116"/>
        <v>1</v>
      </c>
      <c r="S357" s="53" t="str">
        <f t="shared" si="127"/>
        <v>0</v>
      </c>
      <c r="T357" s="53">
        <f t="shared" si="117"/>
        <v>0</v>
      </c>
      <c r="U357" s="53" t="str">
        <f t="shared" si="128"/>
        <v>0</v>
      </c>
      <c r="V357" s="53">
        <f t="shared" si="118"/>
        <v>0</v>
      </c>
      <c r="W357" s="53" t="str">
        <f t="shared" si="129"/>
        <v>0</v>
      </c>
      <c r="X357" s="53">
        <f t="shared" si="119"/>
        <v>0</v>
      </c>
      <c r="Y357" s="53" t="str">
        <f t="shared" si="130"/>
        <v>0</v>
      </c>
      <c r="Z357" s="53">
        <f t="shared" si="120"/>
        <v>0</v>
      </c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85">
        <f>Parâmetros!A347</f>
        <v>44119.375011574077</v>
      </c>
      <c r="B358" s="59">
        <f>Parâmetros!G347*0.04*46.0055</f>
        <v>4.1772993999999999</v>
      </c>
      <c r="C358" s="80">
        <f t="shared" si="131"/>
        <v>4.1772993999999999</v>
      </c>
      <c r="D358" s="84">
        <f t="shared" si="110"/>
        <v>0.83545988000000004</v>
      </c>
      <c r="E358" s="42" t="str">
        <f t="shared" si="121"/>
        <v>1</v>
      </c>
      <c r="F358" s="51">
        <f t="shared" si="111"/>
        <v>-149.92713308499998</v>
      </c>
      <c r="G358" s="42" t="str">
        <f t="shared" si="122"/>
        <v>0</v>
      </c>
      <c r="H358" s="51">
        <f t="shared" si="112"/>
        <v>-33.96356654249999</v>
      </c>
      <c r="I358" s="42" t="str">
        <f t="shared" si="123"/>
        <v>0</v>
      </c>
      <c r="J358" s="51">
        <f t="shared" si="113"/>
        <v>90.197539077283949</v>
      </c>
      <c r="K358" s="42" t="str">
        <f t="shared" si="124"/>
        <v>0</v>
      </c>
      <c r="L358" s="51">
        <f t="shared" si="114"/>
        <v>81.795243465882365</v>
      </c>
      <c r="M358" s="55" t="str">
        <f t="shared" si="125"/>
        <v>0</v>
      </c>
      <c r="N358" s="129">
        <f t="shared" si="115"/>
        <v>0.83545988000000004</v>
      </c>
      <c r="O358" s="59">
        <v>260</v>
      </c>
      <c r="Q358" s="53" t="str">
        <f t="shared" si="126"/>
        <v>1</v>
      </c>
      <c r="R358" s="53">
        <f t="shared" si="116"/>
        <v>1</v>
      </c>
      <c r="S358" s="53" t="str">
        <f t="shared" si="127"/>
        <v>0</v>
      </c>
      <c r="T358" s="53">
        <f t="shared" si="117"/>
        <v>0</v>
      </c>
      <c r="U358" s="53" t="str">
        <f t="shared" si="128"/>
        <v>0</v>
      </c>
      <c r="V358" s="53">
        <f t="shared" si="118"/>
        <v>0</v>
      </c>
      <c r="W358" s="53" t="str">
        <f t="shared" si="129"/>
        <v>0</v>
      </c>
      <c r="X358" s="53">
        <f t="shared" si="119"/>
        <v>0</v>
      </c>
      <c r="Y358" s="53" t="str">
        <f t="shared" si="130"/>
        <v>0</v>
      </c>
      <c r="Z358" s="53">
        <f t="shared" si="120"/>
        <v>0</v>
      </c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85">
        <f>Parâmetros!A348</f>
        <v>44119.416678240741</v>
      </c>
      <c r="B359" s="59">
        <f>Parâmetros!G348*0.04*46.0055</f>
        <v>3.8460597999999995</v>
      </c>
      <c r="C359" s="80">
        <f t="shared" si="131"/>
        <v>3.8460597999999995</v>
      </c>
      <c r="D359" s="84">
        <f t="shared" si="110"/>
        <v>0.76921195999999981</v>
      </c>
      <c r="E359" s="42" t="str">
        <f t="shared" si="121"/>
        <v>1</v>
      </c>
      <c r="F359" s="51">
        <f t="shared" si="111"/>
        <v>-150.25009169500001</v>
      </c>
      <c r="G359" s="42" t="str">
        <f t="shared" si="122"/>
        <v>0</v>
      </c>
      <c r="H359" s="51">
        <f t="shared" si="112"/>
        <v>-34.125045847500004</v>
      </c>
      <c r="I359" s="42" t="str">
        <f t="shared" si="123"/>
        <v>0</v>
      </c>
      <c r="J359" s="51">
        <f t="shared" si="113"/>
        <v>90.165232992839506</v>
      </c>
      <c r="K359" s="42" t="str">
        <f t="shared" si="124"/>
        <v>0</v>
      </c>
      <c r="L359" s="51">
        <f t="shared" si="114"/>
        <v>81.760171037647041</v>
      </c>
      <c r="M359" s="55" t="str">
        <f t="shared" si="125"/>
        <v>0</v>
      </c>
      <c r="N359" s="129">
        <f t="shared" si="115"/>
        <v>0.76921195999999981</v>
      </c>
      <c r="O359" s="59">
        <v>260</v>
      </c>
      <c r="Q359" s="53" t="str">
        <f t="shared" si="126"/>
        <v>1</v>
      </c>
      <c r="R359" s="53">
        <f t="shared" si="116"/>
        <v>1</v>
      </c>
      <c r="S359" s="53" t="str">
        <f t="shared" si="127"/>
        <v>0</v>
      </c>
      <c r="T359" s="53">
        <f t="shared" si="117"/>
        <v>0</v>
      </c>
      <c r="U359" s="53" t="str">
        <f t="shared" si="128"/>
        <v>0</v>
      </c>
      <c r="V359" s="53">
        <f t="shared" si="118"/>
        <v>0</v>
      </c>
      <c r="W359" s="53" t="str">
        <f t="shared" si="129"/>
        <v>0</v>
      </c>
      <c r="X359" s="53">
        <f t="shared" si="119"/>
        <v>0</v>
      </c>
      <c r="Y359" s="53" t="str">
        <f t="shared" si="130"/>
        <v>0</v>
      </c>
      <c r="Z359" s="53">
        <f t="shared" si="120"/>
        <v>0</v>
      </c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85">
        <f>Parâmetros!A349</f>
        <v>44119.458344907405</v>
      </c>
      <c r="B360" s="59">
        <f>Parâmetros!G349*0.04*46.0055</f>
        <v>3.0547651999999998</v>
      </c>
      <c r="C360" s="80">
        <f t="shared" si="131"/>
        <v>3.0547651999999998</v>
      </c>
      <c r="D360" s="84">
        <f t="shared" si="110"/>
        <v>0.61095303999999995</v>
      </c>
      <c r="E360" s="42" t="str">
        <f t="shared" si="121"/>
        <v>1</v>
      </c>
      <c r="F360" s="51">
        <f t="shared" si="111"/>
        <v>-151.02160393</v>
      </c>
      <c r="G360" s="42" t="str">
        <f t="shared" si="122"/>
        <v>0</v>
      </c>
      <c r="H360" s="51">
        <f t="shared" si="112"/>
        <v>-34.510801964999999</v>
      </c>
      <c r="I360" s="42" t="str">
        <f t="shared" si="123"/>
        <v>0</v>
      </c>
      <c r="J360" s="51">
        <f t="shared" si="113"/>
        <v>90.088057346666673</v>
      </c>
      <c r="K360" s="42" t="str">
        <f t="shared" si="124"/>
        <v>0</v>
      </c>
      <c r="L360" s="51">
        <f t="shared" si="114"/>
        <v>81.676386903529405</v>
      </c>
      <c r="M360" s="55" t="str">
        <f t="shared" si="125"/>
        <v>0</v>
      </c>
      <c r="N360" s="129">
        <f t="shared" si="115"/>
        <v>0.61095303999999995</v>
      </c>
      <c r="O360" s="59">
        <v>260</v>
      </c>
      <c r="Q360" s="53" t="str">
        <f t="shared" si="126"/>
        <v>1</v>
      </c>
      <c r="R360" s="53">
        <f t="shared" si="116"/>
        <v>1</v>
      </c>
      <c r="S360" s="53" t="str">
        <f t="shared" si="127"/>
        <v>0</v>
      </c>
      <c r="T360" s="53">
        <f t="shared" si="117"/>
        <v>0</v>
      </c>
      <c r="U360" s="53" t="str">
        <f t="shared" si="128"/>
        <v>0</v>
      </c>
      <c r="V360" s="53">
        <f t="shared" si="118"/>
        <v>0</v>
      </c>
      <c r="W360" s="53" t="str">
        <f t="shared" si="129"/>
        <v>0</v>
      </c>
      <c r="X360" s="53">
        <f t="shared" si="119"/>
        <v>0</v>
      </c>
      <c r="Y360" s="53" t="str">
        <f t="shared" si="130"/>
        <v>0</v>
      </c>
      <c r="Z360" s="53">
        <f t="shared" si="120"/>
        <v>0</v>
      </c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85">
        <f>Parâmetros!A350</f>
        <v>44119.500011574077</v>
      </c>
      <c r="B361" s="59">
        <f>Parâmetros!G350*0.04*46.0055</f>
        <v>3.3492004</v>
      </c>
      <c r="C361" s="80">
        <f t="shared" si="131"/>
        <v>3.3492004</v>
      </c>
      <c r="D361" s="84">
        <f t="shared" si="110"/>
        <v>0.66984007999999995</v>
      </c>
      <c r="E361" s="42" t="str">
        <f t="shared" si="121"/>
        <v>1</v>
      </c>
      <c r="F361" s="51">
        <f t="shared" si="111"/>
        <v>-150.73452961000001</v>
      </c>
      <c r="G361" s="42" t="str">
        <f t="shared" si="122"/>
        <v>0</v>
      </c>
      <c r="H361" s="51">
        <f t="shared" si="112"/>
        <v>-34.367264805000005</v>
      </c>
      <c r="I361" s="42" t="str">
        <f t="shared" si="123"/>
        <v>0</v>
      </c>
      <c r="J361" s="51">
        <f t="shared" si="113"/>
        <v>90.116773866172835</v>
      </c>
      <c r="K361" s="42" t="str">
        <f t="shared" si="124"/>
        <v>0</v>
      </c>
      <c r="L361" s="51">
        <f t="shared" si="114"/>
        <v>81.707562395294104</v>
      </c>
      <c r="M361" s="55" t="str">
        <f t="shared" si="125"/>
        <v>0</v>
      </c>
      <c r="N361" s="129">
        <f t="shared" si="115"/>
        <v>0.66984007999999995</v>
      </c>
      <c r="O361" s="59">
        <v>260</v>
      </c>
      <c r="Q361" s="53" t="str">
        <f t="shared" si="126"/>
        <v>1</v>
      </c>
      <c r="R361" s="53">
        <f t="shared" si="116"/>
        <v>1</v>
      </c>
      <c r="S361" s="53" t="str">
        <f t="shared" si="127"/>
        <v>0</v>
      </c>
      <c r="T361" s="53">
        <f t="shared" si="117"/>
        <v>0</v>
      </c>
      <c r="U361" s="53" t="str">
        <f t="shared" si="128"/>
        <v>0</v>
      </c>
      <c r="V361" s="53">
        <f t="shared" si="118"/>
        <v>0</v>
      </c>
      <c r="W361" s="53" t="str">
        <f t="shared" si="129"/>
        <v>0</v>
      </c>
      <c r="X361" s="53">
        <f t="shared" si="119"/>
        <v>0</v>
      </c>
      <c r="Y361" s="53" t="str">
        <f t="shared" si="130"/>
        <v>0</v>
      </c>
      <c r="Z361" s="53">
        <f t="shared" si="120"/>
        <v>0</v>
      </c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85">
        <f>Parâmetros!A351</f>
        <v>44119.541678240741</v>
      </c>
      <c r="B362" s="59">
        <f>Parâmetros!G351*0.04*46.0055</f>
        <v>3.0915695999999997</v>
      </c>
      <c r="C362" s="80">
        <f t="shared" si="131"/>
        <v>3.0915695999999997</v>
      </c>
      <c r="D362" s="84">
        <f t="shared" si="110"/>
        <v>0.61831391999999996</v>
      </c>
      <c r="E362" s="42" t="str">
        <f t="shared" si="121"/>
        <v>1</v>
      </c>
      <c r="F362" s="51">
        <f t="shared" si="111"/>
        <v>-150.98571963999999</v>
      </c>
      <c r="G362" s="42" t="str">
        <f t="shared" si="122"/>
        <v>0</v>
      </c>
      <c r="H362" s="51">
        <f t="shared" si="112"/>
        <v>-34.492859819999993</v>
      </c>
      <c r="I362" s="42" t="str">
        <f t="shared" si="123"/>
        <v>0</v>
      </c>
      <c r="J362" s="51">
        <f t="shared" si="113"/>
        <v>90.09164691160494</v>
      </c>
      <c r="K362" s="42" t="str">
        <f t="shared" si="124"/>
        <v>0</v>
      </c>
      <c r="L362" s="51">
        <f t="shared" si="114"/>
        <v>81.680283840000001</v>
      </c>
      <c r="M362" s="55" t="str">
        <f t="shared" si="125"/>
        <v>0</v>
      </c>
      <c r="N362" s="129">
        <f t="shared" si="115"/>
        <v>0.61831391999999996</v>
      </c>
      <c r="O362" s="59">
        <v>260</v>
      </c>
      <c r="Q362" s="53" t="str">
        <f t="shared" si="126"/>
        <v>1</v>
      </c>
      <c r="R362" s="53">
        <f t="shared" si="116"/>
        <v>1</v>
      </c>
      <c r="S362" s="53" t="str">
        <f t="shared" si="127"/>
        <v>0</v>
      </c>
      <c r="T362" s="53">
        <f t="shared" si="117"/>
        <v>0</v>
      </c>
      <c r="U362" s="53" t="str">
        <f t="shared" si="128"/>
        <v>0</v>
      </c>
      <c r="V362" s="53">
        <f t="shared" si="118"/>
        <v>0</v>
      </c>
      <c r="W362" s="53" t="str">
        <f t="shared" si="129"/>
        <v>0</v>
      </c>
      <c r="X362" s="53">
        <f t="shared" si="119"/>
        <v>0</v>
      </c>
      <c r="Y362" s="53" t="str">
        <f t="shared" si="130"/>
        <v>0</v>
      </c>
      <c r="Z362" s="53">
        <f t="shared" si="120"/>
        <v>0</v>
      </c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85">
        <f>Parâmetros!A352</f>
        <v>44119.583344907405</v>
      </c>
      <c r="B363" s="59">
        <f>Parâmetros!G352*0.04*46.0055</f>
        <v>2.7051233999999997</v>
      </c>
      <c r="C363" s="80">
        <f t="shared" si="131"/>
        <v>2.7051233999999997</v>
      </c>
      <c r="D363" s="84">
        <f t="shared" si="110"/>
        <v>0.54102467999999992</v>
      </c>
      <c r="E363" s="42" t="str">
        <f t="shared" si="121"/>
        <v>1</v>
      </c>
      <c r="F363" s="51">
        <f t="shared" si="111"/>
        <v>-151.362504685</v>
      </c>
      <c r="G363" s="42" t="str">
        <f t="shared" si="122"/>
        <v>0</v>
      </c>
      <c r="H363" s="51">
        <f t="shared" si="112"/>
        <v>-34.681252342500002</v>
      </c>
      <c r="I363" s="42" t="str">
        <f t="shared" si="123"/>
        <v>0</v>
      </c>
      <c r="J363" s="51">
        <f t="shared" si="113"/>
        <v>90.053956479753083</v>
      </c>
      <c r="K363" s="42" t="str">
        <f t="shared" si="124"/>
        <v>0</v>
      </c>
      <c r="L363" s="51">
        <f t="shared" si="114"/>
        <v>81.639366007058825</v>
      </c>
      <c r="M363" s="55" t="str">
        <f t="shared" si="125"/>
        <v>0</v>
      </c>
      <c r="N363" s="129">
        <f t="shared" si="115"/>
        <v>0.54102467999999992</v>
      </c>
      <c r="O363" s="59">
        <v>260</v>
      </c>
      <c r="Q363" s="53" t="str">
        <f t="shared" si="126"/>
        <v>1</v>
      </c>
      <c r="R363" s="53">
        <f t="shared" si="116"/>
        <v>1</v>
      </c>
      <c r="S363" s="53" t="str">
        <f t="shared" si="127"/>
        <v>0</v>
      </c>
      <c r="T363" s="53">
        <f t="shared" si="117"/>
        <v>0</v>
      </c>
      <c r="U363" s="53" t="str">
        <f t="shared" si="128"/>
        <v>0</v>
      </c>
      <c r="V363" s="53">
        <f t="shared" si="118"/>
        <v>0</v>
      </c>
      <c r="W363" s="53" t="str">
        <f t="shared" si="129"/>
        <v>0</v>
      </c>
      <c r="X363" s="53">
        <f t="shared" si="119"/>
        <v>0</v>
      </c>
      <c r="Y363" s="53" t="str">
        <f t="shared" si="130"/>
        <v>0</v>
      </c>
      <c r="Z363" s="53">
        <f t="shared" si="120"/>
        <v>0</v>
      </c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85">
        <f>Parâmetros!A353</f>
        <v>44119.625011574077</v>
      </c>
      <c r="B364" s="59">
        <f>Parâmetros!G353*0.04*46.0055</f>
        <v>2.852341</v>
      </c>
      <c r="C364" s="80">
        <f t="shared" si="131"/>
        <v>2.852341</v>
      </c>
      <c r="D364" s="84">
        <f t="shared" si="110"/>
        <v>0.57046819999999998</v>
      </c>
      <c r="E364" s="42" t="str">
        <f t="shared" si="121"/>
        <v>1</v>
      </c>
      <c r="F364" s="51">
        <f t="shared" si="111"/>
        <v>-151.21896752500001</v>
      </c>
      <c r="G364" s="42" t="str">
        <f t="shared" si="122"/>
        <v>0</v>
      </c>
      <c r="H364" s="51">
        <f t="shared" si="112"/>
        <v>-34.609483762500005</v>
      </c>
      <c r="I364" s="42" t="str">
        <f t="shared" si="123"/>
        <v>0</v>
      </c>
      <c r="J364" s="51">
        <f t="shared" si="113"/>
        <v>90.068314739506178</v>
      </c>
      <c r="K364" s="42" t="str">
        <f t="shared" si="124"/>
        <v>0</v>
      </c>
      <c r="L364" s="51">
        <f t="shared" si="114"/>
        <v>81.654953752941182</v>
      </c>
      <c r="M364" s="55" t="str">
        <f t="shared" si="125"/>
        <v>0</v>
      </c>
      <c r="N364" s="129">
        <f t="shared" si="115"/>
        <v>0.57046819999999998</v>
      </c>
      <c r="O364" s="59">
        <v>260</v>
      </c>
      <c r="Q364" s="53" t="str">
        <f t="shared" si="126"/>
        <v>1</v>
      </c>
      <c r="R364" s="53">
        <f t="shared" si="116"/>
        <v>1</v>
      </c>
      <c r="S364" s="53" t="str">
        <f t="shared" si="127"/>
        <v>0</v>
      </c>
      <c r="T364" s="53">
        <f t="shared" si="117"/>
        <v>0</v>
      </c>
      <c r="U364" s="53" t="str">
        <f t="shared" si="128"/>
        <v>0</v>
      </c>
      <c r="V364" s="53">
        <f t="shared" si="118"/>
        <v>0</v>
      </c>
      <c r="W364" s="53" t="str">
        <f t="shared" si="129"/>
        <v>0</v>
      </c>
      <c r="X364" s="53">
        <f t="shared" si="119"/>
        <v>0</v>
      </c>
      <c r="Y364" s="53" t="str">
        <f t="shared" si="130"/>
        <v>0</v>
      </c>
      <c r="Z364" s="53">
        <f t="shared" si="120"/>
        <v>0</v>
      </c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85">
        <f>Parâmetros!A354</f>
        <v>44119.666678240741</v>
      </c>
      <c r="B365" s="59">
        <f>Parâmetros!G354*0.04*46.0055</f>
        <v>3.8092553999999996</v>
      </c>
      <c r="C365" s="80">
        <f t="shared" si="131"/>
        <v>3.8092553999999996</v>
      </c>
      <c r="D365" s="84">
        <f t="shared" si="110"/>
        <v>0.7618510799999999</v>
      </c>
      <c r="E365" s="42" t="str">
        <f t="shared" si="121"/>
        <v>1</v>
      </c>
      <c r="F365" s="51">
        <f t="shared" si="111"/>
        <v>-150.28597598499999</v>
      </c>
      <c r="G365" s="42" t="str">
        <f t="shared" si="122"/>
        <v>0</v>
      </c>
      <c r="H365" s="51">
        <f t="shared" si="112"/>
        <v>-34.142987992499997</v>
      </c>
      <c r="I365" s="42" t="str">
        <f t="shared" si="123"/>
        <v>0</v>
      </c>
      <c r="J365" s="51">
        <f t="shared" si="113"/>
        <v>90.161643427901225</v>
      </c>
      <c r="K365" s="42" t="str">
        <f t="shared" si="124"/>
        <v>0</v>
      </c>
      <c r="L365" s="51">
        <f t="shared" si="114"/>
        <v>81.756274101176473</v>
      </c>
      <c r="M365" s="55" t="str">
        <f t="shared" si="125"/>
        <v>0</v>
      </c>
      <c r="N365" s="129">
        <f t="shared" si="115"/>
        <v>0.7618510799999999</v>
      </c>
      <c r="O365" s="59">
        <v>260</v>
      </c>
      <c r="Q365" s="53" t="str">
        <f t="shared" si="126"/>
        <v>1</v>
      </c>
      <c r="R365" s="53">
        <f t="shared" si="116"/>
        <v>1</v>
      </c>
      <c r="S365" s="53" t="str">
        <f t="shared" si="127"/>
        <v>0</v>
      </c>
      <c r="T365" s="53">
        <f t="shared" si="117"/>
        <v>0</v>
      </c>
      <c r="U365" s="53" t="str">
        <f t="shared" si="128"/>
        <v>0</v>
      </c>
      <c r="V365" s="53">
        <f t="shared" si="118"/>
        <v>0</v>
      </c>
      <c r="W365" s="53" t="str">
        <f t="shared" si="129"/>
        <v>0</v>
      </c>
      <c r="X365" s="53">
        <f t="shared" si="119"/>
        <v>0</v>
      </c>
      <c r="Y365" s="53" t="str">
        <f t="shared" si="130"/>
        <v>0</v>
      </c>
      <c r="Z365" s="53">
        <f t="shared" si="120"/>
        <v>0</v>
      </c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85">
        <f>Parâmetros!A355</f>
        <v>44119.708344907405</v>
      </c>
      <c r="B366" s="59">
        <f>Parâmetros!G355*0.04*46.0055</f>
        <v>3.4044070000000004</v>
      </c>
      <c r="C366" s="80">
        <f t="shared" si="131"/>
        <v>3.4044070000000004</v>
      </c>
      <c r="D366" s="84">
        <f t="shared" si="110"/>
        <v>0.68088140000000008</v>
      </c>
      <c r="E366" s="42" t="str">
        <f t="shared" si="121"/>
        <v>1</v>
      </c>
      <c r="F366" s="51">
        <f t="shared" si="111"/>
        <v>-150.68070317500002</v>
      </c>
      <c r="G366" s="42" t="str">
        <f t="shared" si="122"/>
        <v>0</v>
      </c>
      <c r="H366" s="51">
        <f t="shared" si="112"/>
        <v>-34.34035158750001</v>
      </c>
      <c r="I366" s="42" t="str">
        <f t="shared" si="123"/>
        <v>0</v>
      </c>
      <c r="J366" s="51">
        <f t="shared" si="113"/>
        <v>90.122158213580249</v>
      </c>
      <c r="K366" s="42" t="str">
        <f t="shared" si="124"/>
        <v>0</v>
      </c>
      <c r="L366" s="51">
        <f t="shared" si="114"/>
        <v>81.713407799999985</v>
      </c>
      <c r="M366" s="55" t="str">
        <f t="shared" si="125"/>
        <v>0</v>
      </c>
      <c r="N366" s="129">
        <f t="shared" si="115"/>
        <v>0.68088140000000008</v>
      </c>
      <c r="O366" s="59">
        <v>260</v>
      </c>
      <c r="Q366" s="53" t="str">
        <f t="shared" si="126"/>
        <v>1</v>
      </c>
      <c r="R366" s="53">
        <f t="shared" si="116"/>
        <v>1</v>
      </c>
      <c r="S366" s="53" t="str">
        <f t="shared" si="127"/>
        <v>0</v>
      </c>
      <c r="T366" s="53">
        <f t="shared" si="117"/>
        <v>0</v>
      </c>
      <c r="U366" s="53" t="str">
        <f t="shared" si="128"/>
        <v>0</v>
      </c>
      <c r="V366" s="53">
        <f t="shared" si="118"/>
        <v>0</v>
      </c>
      <c r="W366" s="53" t="str">
        <f t="shared" si="129"/>
        <v>0</v>
      </c>
      <c r="X366" s="53">
        <f t="shared" si="119"/>
        <v>0</v>
      </c>
      <c r="Y366" s="53" t="str">
        <f t="shared" si="130"/>
        <v>0</v>
      </c>
      <c r="Z366" s="53">
        <f t="shared" si="120"/>
        <v>0</v>
      </c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85">
        <f>Parâmetros!A356</f>
        <v>44119.750011574077</v>
      </c>
      <c r="B367" s="59">
        <f>Parâmetros!G356*0.04*46.0055</f>
        <v>9.4587307999999997</v>
      </c>
      <c r="C367" s="80">
        <f t="shared" si="131"/>
        <v>9.4587307999999997</v>
      </c>
      <c r="D367" s="84">
        <f t="shared" si="110"/>
        <v>1.8917461599999998</v>
      </c>
      <c r="E367" s="42" t="str">
        <f t="shared" si="121"/>
        <v>1</v>
      </c>
      <c r="F367" s="51">
        <f t="shared" si="111"/>
        <v>-144.77773746999998</v>
      </c>
      <c r="G367" s="42" t="str">
        <f t="shared" si="122"/>
        <v>0</v>
      </c>
      <c r="H367" s="51">
        <f t="shared" si="112"/>
        <v>-31.388868734999988</v>
      </c>
      <c r="I367" s="42" t="str">
        <f t="shared" si="123"/>
        <v>0</v>
      </c>
      <c r="J367" s="51">
        <f t="shared" si="113"/>
        <v>90.712641645925927</v>
      </c>
      <c r="K367" s="42" t="str">
        <f t="shared" si="124"/>
        <v>0</v>
      </c>
      <c r="L367" s="51">
        <f t="shared" si="114"/>
        <v>82.354453849411755</v>
      </c>
      <c r="M367" s="55" t="str">
        <f t="shared" si="125"/>
        <v>0</v>
      </c>
      <c r="N367" s="129">
        <f t="shared" si="115"/>
        <v>1.8917461599999998</v>
      </c>
      <c r="O367" s="59">
        <v>260</v>
      </c>
      <c r="Q367" s="53" t="str">
        <f t="shared" si="126"/>
        <v>1</v>
      </c>
      <c r="R367" s="53">
        <f t="shared" si="116"/>
        <v>1</v>
      </c>
      <c r="S367" s="53" t="str">
        <f t="shared" si="127"/>
        <v>0</v>
      </c>
      <c r="T367" s="53">
        <f t="shared" si="117"/>
        <v>0</v>
      </c>
      <c r="U367" s="53" t="str">
        <f t="shared" si="128"/>
        <v>0</v>
      </c>
      <c r="V367" s="53">
        <f t="shared" si="118"/>
        <v>0</v>
      </c>
      <c r="W367" s="53" t="str">
        <f t="shared" si="129"/>
        <v>0</v>
      </c>
      <c r="X367" s="53">
        <f t="shared" si="119"/>
        <v>0</v>
      </c>
      <c r="Y367" s="53" t="str">
        <f t="shared" si="130"/>
        <v>0</v>
      </c>
      <c r="Z367" s="53">
        <f t="shared" si="120"/>
        <v>0</v>
      </c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85">
        <f>Parâmetros!A357</f>
        <v>44119.791678240741</v>
      </c>
      <c r="B368" s="59">
        <f>Parâmetros!G357*0.04*46.0055</f>
        <v>5.6310732000000003</v>
      </c>
      <c r="C368" s="80">
        <f t="shared" si="131"/>
        <v>5.6310732000000003</v>
      </c>
      <c r="D368" s="84">
        <f t="shared" si="110"/>
        <v>1.1262146400000002</v>
      </c>
      <c r="E368" s="42" t="str">
        <f t="shared" si="121"/>
        <v>1</v>
      </c>
      <c r="F368" s="51">
        <f t="shared" si="111"/>
        <v>-148.50970362999999</v>
      </c>
      <c r="G368" s="42" t="str">
        <f t="shared" si="122"/>
        <v>0</v>
      </c>
      <c r="H368" s="51">
        <f t="shared" si="112"/>
        <v>-33.254851814999995</v>
      </c>
      <c r="I368" s="42" t="str">
        <f t="shared" si="123"/>
        <v>0</v>
      </c>
      <c r="J368" s="51">
        <f t="shared" si="113"/>
        <v>90.339326892345682</v>
      </c>
      <c r="K368" s="42" t="str">
        <f t="shared" si="124"/>
        <v>0</v>
      </c>
      <c r="L368" s="51">
        <f t="shared" si="114"/>
        <v>81.949172456470578</v>
      </c>
      <c r="M368" s="55" t="str">
        <f t="shared" si="125"/>
        <v>0</v>
      </c>
      <c r="N368" s="129">
        <f t="shared" si="115"/>
        <v>1.1262146400000002</v>
      </c>
      <c r="O368" s="59">
        <v>260</v>
      </c>
      <c r="Q368" s="53" t="str">
        <f t="shared" si="126"/>
        <v>1</v>
      </c>
      <c r="R368" s="53">
        <f t="shared" si="116"/>
        <v>1</v>
      </c>
      <c r="S368" s="53" t="str">
        <f t="shared" si="127"/>
        <v>0</v>
      </c>
      <c r="T368" s="53">
        <f t="shared" si="117"/>
        <v>0</v>
      </c>
      <c r="U368" s="53" t="str">
        <f t="shared" si="128"/>
        <v>0</v>
      </c>
      <c r="V368" s="53">
        <f t="shared" si="118"/>
        <v>0</v>
      </c>
      <c r="W368" s="53" t="str">
        <f t="shared" si="129"/>
        <v>0</v>
      </c>
      <c r="X368" s="53">
        <f t="shared" si="119"/>
        <v>0</v>
      </c>
      <c r="Y368" s="53" t="str">
        <f t="shared" si="130"/>
        <v>0</v>
      </c>
      <c r="Z368" s="53">
        <f t="shared" si="120"/>
        <v>0</v>
      </c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85">
        <f>Parâmetros!A358</f>
        <v>44119.833344907405</v>
      </c>
      <c r="B369" s="59">
        <f>Parâmetros!G358*0.04*46.0055</f>
        <v>4.7661697999999992</v>
      </c>
      <c r="C369" s="80">
        <f t="shared" si="131"/>
        <v>4.7661697999999992</v>
      </c>
      <c r="D369" s="84">
        <f t="shared" si="110"/>
        <v>0.95323395999999994</v>
      </c>
      <c r="E369" s="42" t="str">
        <f t="shared" si="121"/>
        <v>1</v>
      </c>
      <c r="F369" s="51">
        <f t="shared" si="111"/>
        <v>-149.352984445</v>
      </c>
      <c r="G369" s="42" t="str">
        <f t="shared" si="122"/>
        <v>0</v>
      </c>
      <c r="H369" s="51">
        <f t="shared" si="112"/>
        <v>-33.676492222500002</v>
      </c>
      <c r="I369" s="42" t="str">
        <f t="shared" si="123"/>
        <v>0</v>
      </c>
      <c r="J369" s="51">
        <f t="shared" si="113"/>
        <v>90.254972116296301</v>
      </c>
      <c r="K369" s="42" t="str">
        <f t="shared" si="124"/>
        <v>0</v>
      </c>
      <c r="L369" s="51">
        <f t="shared" si="114"/>
        <v>81.857594449411749</v>
      </c>
      <c r="M369" s="55" t="str">
        <f t="shared" si="125"/>
        <v>0</v>
      </c>
      <c r="N369" s="129">
        <f t="shared" si="115"/>
        <v>0.95323395999999994</v>
      </c>
      <c r="O369" s="59">
        <v>260</v>
      </c>
      <c r="Q369" s="53" t="str">
        <f t="shared" si="126"/>
        <v>1</v>
      </c>
      <c r="R369" s="53">
        <f t="shared" si="116"/>
        <v>1</v>
      </c>
      <c r="S369" s="53" t="str">
        <f t="shared" si="127"/>
        <v>0</v>
      </c>
      <c r="T369" s="53">
        <f t="shared" si="117"/>
        <v>0</v>
      </c>
      <c r="U369" s="53" t="str">
        <f t="shared" si="128"/>
        <v>0</v>
      </c>
      <c r="V369" s="53">
        <f t="shared" si="118"/>
        <v>0</v>
      </c>
      <c r="W369" s="53" t="str">
        <f t="shared" si="129"/>
        <v>0</v>
      </c>
      <c r="X369" s="53">
        <f t="shared" si="119"/>
        <v>0</v>
      </c>
      <c r="Y369" s="53" t="str">
        <f t="shared" si="130"/>
        <v>0</v>
      </c>
      <c r="Z369" s="53">
        <f t="shared" si="120"/>
        <v>0</v>
      </c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85">
        <f>Parâmetros!A359</f>
        <v>44119.875011574077</v>
      </c>
      <c r="B370" s="59">
        <f>Parâmetros!G359*0.04*46.0055</f>
        <v>4.2877125999999999</v>
      </c>
      <c r="C370" s="80">
        <f t="shared" si="131"/>
        <v>4.2877125999999999</v>
      </c>
      <c r="D370" s="84">
        <f t="shared" si="110"/>
        <v>0.85754251999999997</v>
      </c>
      <c r="E370" s="42" t="str">
        <f t="shared" si="121"/>
        <v>1</v>
      </c>
      <c r="F370" s="51">
        <f t="shared" si="111"/>
        <v>-149.81948021500003</v>
      </c>
      <c r="G370" s="42" t="str">
        <f t="shared" si="122"/>
        <v>0</v>
      </c>
      <c r="H370" s="51">
        <f t="shared" si="112"/>
        <v>-33.909740107500014</v>
      </c>
      <c r="I370" s="42" t="str">
        <f t="shared" si="123"/>
        <v>0</v>
      </c>
      <c r="J370" s="51">
        <f t="shared" si="113"/>
        <v>90.208307772098763</v>
      </c>
      <c r="K370" s="42" t="str">
        <f t="shared" si="124"/>
        <v>0</v>
      </c>
      <c r="L370" s="51">
        <f t="shared" si="114"/>
        <v>81.806934275294125</v>
      </c>
      <c r="M370" s="55" t="str">
        <f t="shared" si="125"/>
        <v>0</v>
      </c>
      <c r="N370" s="129">
        <f t="shared" si="115"/>
        <v>0.85754251999999997</v>
      </c>
      <c r="O370" s="59">
        <v>260</v>
      </c>
      <c r="Q370" s="53" t="str">
        <f t="shared" si="126"/>
        <v>1</v>
      </c>
      <c r="R370" s="53">
        <f t="shared" si="116"/>
        <v>1</v>
      </c>
      <c r="S370" s="53" t="str">
        <f t="shared" si="127"/>
        <v>0</v>
      </c>
      <c r="T370" s="53">
        <f t="shared" si="117"/>
        <v>0</v>
      </c>
      <c r="U370" s="53" t="str">
        <f t="shared" si="128"/>
        <v>0</v>
      </c>
      <c r="V370" s="53">
        <f t="shared" si="118"/>
        <v>0</v>
      </c>
      <c r="W370" s="53" t="str">
        <f t="shared" si="129"/>
        <v>0</v>
      </c>
      <c r="X370" s="53">
        <f t="shared" si="119"/>
        <v>0</v>
      </c>
      <c r="Y370" s="53" t="str">
        <f t="shared" si="130"/>
        <v>0</v>
      </c>
      <c r="Z370" s="53">
        <f t="shared" si="120"/>
        <v>0</v>
      </c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85">
        <f>Parâmetros!A360</f>
        <v>44119.916678240741</v>
      </c>
      <c r="B371" s="59">
        <f>Parâmetros!G360*0.04*46.0055</f>
        <v>2.9995585999999994</v>
      </c>
      <c r="C371" s="80">
        <f t="shared" si="131"/>
        <v>2.9995585999999994</v>
      </c>
      <c r="D371" s="84">
        <f t="shared" si="110"/>
        <v>0.59991171999999993</v>
      </c>
      <c r="E371" s="42" t="str">
        <f t="shared" si="121"/>
        <v>1</v>
      </c>
      <c r="F371" s="51">
        <f t="shared" si="111"/>
        <v>-151.07543036499999</v>
      </c>
      <c r="G371" s="42" t="str">
        <f t="shared" si="122"/>
        <v>0</v>
      </c>
      <c r="H371" s="51">
        <f t="shared" si="112"/>
        <v>-34.537715182499994</v>
      </c>
      <c r="I371" s="42" t="str">
        <f t="shared" si="123"/>
        <v>0</v>
      </c>
      <c r="J371" s="51">
        <f t="shared" si="113"/>
        <v>90.082672999259259</v>
      </c>
      <c r="K371" s="42" t="str">
        <f t="shared" si="124"/>
        <v>0</v>
      </c>
      <c r="L371" s="51">
        <f t="shared" si="114"/>
        <v>81.670541498823525</v>
      </c>
      <c r="M371" s="55" t="str">
        <f t="shared" si="125"/>
        <v>0</v>
      </c>
      <c r="N371" s="129">
        <f t="shared" si="115"/>
        <v>0.59991171999999993</v>
      </c>
      <c r="O371" s="59">
        <v>260</v>
      </c>
      <c r="Q371" s="53" t="str">
        <f t="shared" si="126"/>
        <v>1</v>
      </c>
      <c r="R371" s="53">
        <f t="shared" si="116"/>
        <v>1</v>
      </c>
      <c r="S371" s="53" t="str">
        <f t="shared" si="127"/>
        <v>0</v>
      </c>
      <c r="T371" s="53">
        <f t="shared" si="117"/>
        <v>0</v>
      </c>
      <c r="U371" s="53" t="str">
        <f t="shared" si="128"/>
        <v>0</v>
      </c>
      <c r="V371" s="53">
        <f t="shared" si="118"/>
        <v>0</v>
      </c>
      <c r="W371" s="53" t="str">
        <f t="shared" si="129"/>
        <v>0</v>
      </c>
      <c r="X371" s="53">
        <f t="shared" si="119"/>
        <v>0</v>
      </c>
      <c r="Y371" s="53" t="str">
        <f t="shared" si="130"/>
        <v>0</v>
      </c>
      <c r="Z371" s="53">
        <f t="shared" si="120"/>
        <v>0</v>
      </c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85">
        <f>Parâmetros!A361</f>
        <v>44119.958344907405</v>
      </c>
      <c r="B372" s="59">
        <f>Parâmetros!G361*0.04*46.0055</f>
        <v>2.3002750000000001</v>
      </c>
      <c r="C372" s="80">
        <f t="shared" si="131"/>
        <v>2.3002750000000001</v>
      </c>
      <c r="D372" s="84">
        <f t="shared" si="110"/>
        <v>0.46005500000000005</v>
      </c>
      <c r="E372" s="42" t="str">
        <f t="shared" si="121"/>
        <v>1</v>
      </c>
      <c r="F372" s="51">
        <f t="shared" si="111"/>
        <v>-151.757231875</v>
      </c>
      <c r="G372" s="42" t="str">
        <f t="shared" si="122"/>
        <v>0</v>
      </c>
      <c r="H372" s="51">
        <f t="shared" si="112"/>
        <v>-34.878615937500001</v>
      </c>
      <c r="I372" s="42" t="str">
        <f t="shared" si="123"/>
        <v>0</v>
      </c>
      <c r="J372" s="51">
        <f t="shared" si="113"/>
        <v>90.014471265432093</v>
      </c>
      <c r="K372" s="42" t="str">
        <f t="shared" si="124"/>
        <v>0</v>
      </c>
      <c r="L372" s="51">
        <f t="shared" si="114"/>
        <v>81.596499705882366</v>
      </c>
      <c r="M372" s="55" t="str">
        <f t="shared" si="125"/>
        <v>0</v>
      </c>
      <c r="N372" s="129">
        <f t="shared" si="115"/>
        <v>0.46005500000000005</v>
      </c>
      <c r="O372" s="59">
        <v>260</v>
      </c>
      <c r="Q372" s="53" t="str">
        <f t="shared" si="126"/>
        <v>1</v>
      </c>
      <c r="R372" s="53">
        <f t="shared" si="116"/>
        <v>1</v>
      </c>
      <c r="S372" s="53" t="str">
        <f t="shared" si="127"/>
        <v>0</v>
      </c>
      <c r="T372" s="53">
        <f t="shared" si="117"/>
        <v>0</v>
      </c>
      <c r="U372" s="53" t="str">
        <f t="shared" si="128"/>
        <v>0</v>
      </c>
      <c r="V372" s="53">
        <f t="shared" si="118"/>
        <v>0</v>
      </c>
      <c r="W372" s="53" t="str">
        <f t="shared" si="129"/>
        <v>0</v>
      </c>
      <c r="X372" s="53">
        <f t="shared" si="119"/>
        <v>0</v>
      </c>
      <c r="Y372" s="53" t="str">
        <f t="shared" si="130"/>
        <v>0</v>
      </c>
      <c r="Z372" s="53">
        <f t="shared" si="120"/>
        <v>0</v>
      </c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85">
        <f>Parâmetros!A362</f>
        <v>44120.000011574077</v>
      </c>
      <c r="B373" s="59">
        <f>Parâmetros!G362*0.04*46.0055</f>
        <v>2.1162529999999999</v>
      </c>
      <c r="C373" s="80">
        <f t="shared" si="131"/>
        <v>2.1162529999999999</v>
      </c>
      <c r="D373" s="84">
        <f t="shared" si="110"/>
        <v>0.42325059999999998</v>
      </c>
      <c r="E373" s="42" t="str">
        <f t="shared" si="121"/>
        <v>1</v>
      </c>
      <c r="F373" s="51">
        <f t="shared" si="111"/>
        <v>-151.93665332499998</v>
      </c>
      <c r="G373" s="42" t="str">
        <f t="shared" si="122"/>
        <v>0</v>
      </c>
      <c r="H373" s="51">
        <f t="shared" si="112"/>
        <v>-34.96832666249999</v>
      </c>
      <c r="I373" s="42" t="str">
        <f t="shared" si="123"/>
        <v>0</v>
      </c>
      <c r="J373" s="51">
        <f t="shared" si="113"/>
        <v>89.996523440740731</v>
      </c>
      <c r="K373" s="42" t="str">
        <f t="shared" si="124"/>
        <v>0</v>
      </c>
      <c r="L373" s="51">
        <f t="shared" si="114"/>
        <v>81.577015023529398</v>
      </c>
      <c r="M373" s="55" t="str">
        <f t="shared" si="125"/>
        <v>0</v>
      </c>
      <c r="N373" s="129">
        <f t="shared" si="115"/>
        <v>0.42325059999999998</v>
      </c>
      <c r="O373" s="59">
        <v>260</v>
      </c>
      <c r="Q373" s="53" t="str">
        <f t="shared" si="126"/>
        <v>1</v>
      </c>
      <c r="R373" s="53">
        <f t="shared" si="116"/>
        <v>1</v>
      </c>
      <c r="S373" s="53" t="str">
        <f t="shared" si="127"/>
        <v>0</v>
      </c>
      <c r="T373" s="53">
        <f t="shared" si="117"/>
        <v>0</v>
      </c>
      <c r="U373" s="53" t="str">
        <f t="shared" si="128"/>
        <v>0</v>
      </c>
      <c r="V373" s="53">
        <f t="shared" si="118"/>
        <v>0</v>
      </c>
      <c r="W373" s="53" t="str">
        <f t="shared" si="129"/>
        <v>0</v>
      </c>
      <c r="X373" s="53">
        <f t="shared" si="119"/>
        <v>0</v>
      </c>
      <c r="Y373" s="53" t="str">
        <f t="shared" si="130"/>
        <v>0</v>
      </c>
      <c r="Z373" s="53">
        <f t="shared" si="120"/>
        <v>0</v>
      </c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85">
        <f>Parâmetros!A363</f>
        <v>44120.041678240741</v>
      </c>
      <c r="B374" s="59">
        <f>Parâmetros!G363*0.04*46.0055</f>
        <v>1.1777408</v>
      </c>
      <c r="C374" s="80">
        <f t="shared" si="131"/>
        <v>1.1777408</v>
      </c>
      <c r="D374" s="84">
        <f t="shared" si="110"/>
        <v>0.23554816000000001</v>
      </c>
      <c r="E374" s="42" t="str">
        <f t="shared" si="121"/>
        <v>1</v>
      </c>
      <c r="F374" s="51">
        <f t="shared" si="111"/>
        <v>-152.85170271999999</v>
      </c>
      <c r="G374" s="42" t="str">
        <f t="shared" si="122"/>
        <v>0</v>
      </c>
      <c r="H374" s="51">
        <f t="shared" si="112"/>
        <v>-35.425851359999996</v>
      </c>
      <c r="I374" s="42" t="str">
        <f t="shared" si="123"/>
        <v>0</v>
      </c>
      <c r="J374" s="51">
        <f t="shared" si="113"/>
        <v>89.904989534814817</v>
      </c>
      <c r="K374" s="42" t="str">
        <f t="shared" si="124"/>
        <v>0</v>
      </c>
      <c r="L374" s="51">
        <f t="shared" si="114"/>
        <v>81.477643143529406</v>
      </c>
      <c r="M374" s="55" t="str">
        <f t="shared" si="125"/>
        <v>0</v>
      </c>
      <c r="N374" s="129">
        <f t="shared" si="115"/>
        <v>0.23554816000000001</v>
      </c>
      <c r="O374" s="59">
        <v>260</v>
      </c>
      <c r="Q374" s="53" t="str">
        <f t="shared" si="126"/>
        <v>1</v>
      </c>
      <c r="R374" s="53">
        <f t="shared" si="116"/>
        <v>1</v>
      </c>
      <c r="S374" s="53" t="str">
        <f t="shared" si="127"/>
        <v>0</v>
      </c>
      <c r="T374" s="53">
        <f t="shared" si="117"/>
        <v>0</v>
      </c>
      <c r="U374" s="53" t="str">
        <f t="shared" si="128"/>
        <v>0</v>
      </c>
      <c r="V374" s="53">
        <f t="shared" si="118"/>
        <v>0</v>
      </c>
      <c r="W374" s="53" t="str">
        <f t="shared" si="129"/>
        <v>0</v>
      </c>
      <c r="X374" s="53">
        <f t="shared" si="119"/>
        <v>0</v>
      </c>
      <c r="Y374" s="53" t="str">
        <f t="shared" si="130"/>
        <v>0</v>
      </c>
      <c r="Z374" s="53">
        <f t="shared" si="120"/>
        <v>0</v>
      </c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85">
        <f>Parâmetros!A364</f>
        <v>44120.083344907405</v>
      </c>
      <c r="B375" s="59">
        <f>Parâmetros!G364*0.04*46.0055</f>
        <v>0.62567479999999998</v>
      </c>
      <c r="C375" s="80">
        <f t="shared" si="131"/>
        <v>0.62567479999999998</v>
      </c>
      <c r="D375" s="84">
        <f t="shared" si="110"/>
        <v>0.12513495999999999</v>
      </c>
      <c r="E375" s="42" t="str">
        <f t="shared" si="121"/>
        <v>1</v>
      </c>
      <c r="F375" s="51">
        <f t="shared" si="111"/>
        <v>-153.38996706999998</v>
      </c>
      <c r="G375" s="42" t="str">
        <f t="shared" si="122"/>
        <v>0</v>
      </c>
      <c r="H375" s="51">
        <f t="shared" si="112"/>
        <v>-35.694983534999992</v>
      </c>
      <c r="I375" s="42" t="str">
        <f t="shared" si="123"/>
        <v>0</v>
      </c>
      <c r="J375" s="51">
        <f t="shared" si="113"/>
        <v>89.851146060740746</v>
      </c>
      <c r="K375" s="42" t="str">
        <f t="shared" si="124"/>
        <v>0</v>
      </c>
      <c r="L375" s="51">
        <f t="shared" si="114"/>
        <v>81.419189096470589</v>
      </c>
      <c r="M375" s="55" t="str">
        <f t="shared" si="125"/>
        <v>0</v>
      </c>
      <c r="N375" s="129">
        <f t="shared" si="115"/>
        <v>0.12513495999999999</v>
      </c>
      <c r="O375" s="59">
        <v>260</v>
      </c>
      <c r="Q375" s="53" t="str">
        <f t="shared" si="126"/>
        <v>1</v>
      </c>
      <c r="R375" s="53">
        <f t="shared" si="116"/>
        <v>1</v>
      </c>
      <c r="S375" s="53" t="str">
        <f t="shared" si="127"/>
        <v>0</v>
      </c>
      <c r="T375" s="53">
        <f t="shared" si="117"/>
        <v>0</v>
      </c>
      <c r="U375" s="53" t="str">
        <f t="shared" si="128"/>
        <v>0</v>
      </c>
      <c r="V375" s="53">
        <f t="shared" si="118"/>
        <v>0</v>
      </c>
      <c r="W375" s="53" t="str">
        <f t="shared" si="129"/>
        <v>0</v>
      </c>
      <c r="X375" s="53">
        <f t="shared" si="119"/>
        <v>0</v>
      </c>
      <c r="Y375" s="53" t="str">
        <f t="shared" si="130"/>
        <v>0</v>
      </c>
      <c r="Z375" s="53">
        <f t="shared" si="120"/>
        <v>0</v>
      </c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85">
        <f>Parâmetros!A365</f>
        <v>44120.125011574077</v>
      </c>
      <c r="B376" s="59">
        <f>Parâmetros!G365*0.04*46.0055</f>
        <v>0.55206599999999995</v>
      </c>
      <c r="C376" s="80">
        <f t="shared" si="131"/>
        <v>0.55206599999999995</v>
      </c>
      <c r="D376" s="84">
        <f t="shared" si="110"/>
        <v>0.11041319999999999</v>
      </c>
      <c r="E376" s="42" t="str">
        <f t="shared" si="121"/>
        <v>1</v>
      </c>
      <c r="F376" s="51">
        <f t="shared" si="111"/>
        <v>-153.46173565000001</v>
      </c>
      <c r="G376" s="42" t="str">
        <f t="shared" si="122"/>
        <v>0</v>
      </c>
      <c r="H376" s="51">
        <f t="shared" si="112"/>
        <v>-35.730867825000004</v>
      </c>
      <c r="I376" s="42" t="str">
        <f t="shared" si="123"/>
        <v>0</v>
      </c>
      <c r="J376" s="51">
        <f t="shared" si="113"/>
        <v>89.843966930864198</v>
      </c>
      <c r="K376" s="42" t="str">
        <f t="shared" si="124"/>
        <v>0</v>
      </c>
      <c r="L376" s="51">
        <f t="shared" si="114"/>
        <v>81.411395223529411</v>
      </c>
      <c r="M376" s="55" t="str">
        <f t="shared" si="125"/>
        <v>0</v>
      </c>
      <c r="N376" s="129">
        <f t="shared" si="115"/>
        <v>0.11041319999999999</v>
      </c>
      <c r="O376" s="59">
        <v>260</v>
      </c>
      <c r="Q376" s="53" t="str">
        <f t="shared" si="126"/>
        <v>1</v>
      </c>
      <c r="R376" s="53">
        <f t="shared" si="116"/>
        <v>1</v>
      </c>
      <c r="S376" s="53" t="str">
        <f t="shared" si="127"/>
        <v>0</v>
      </c>
      <c r="T376" s="53">
        <f t="shared" si="117"/>
        <v>0</v>
      </c>
      <c r="U376" s="53" t="str">
        <f t="shared" si="128"/>
        <v>0</v>
      </c>
      <c r="V376" s="53">
        <f t="shared" si="118"/>
        <v>0</v>
      </c>
      <c r="W376" s="53" t="str">
        <f t="shared" si="129"/>
        <v>0</v>
      </c>
      <c r="X376" s="53">
        <f t="shared" si="119"/>
        <v>0</v>
      </c>
      <c r="Y376" s="53" t="str">
        <f t="shared" si="130"/>
        <v>0</v>
      </c>
      <c r="Z376" s="53">
        <f t="shared" si="120"/>
        <v>0</v>
      </c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85">
        <f>Parâmetros!A366</f>
        <v>44120.166678240741</v>
      </c>
      <c r="B377" s="59">
        <f>Parâmetros!G366*0.04*46.0055</f>
        <v>0.49685940000000001</v>
      </c>
      <c r="C377" s="80">
        <f t="shared" si="131"/>
        <v>0.49685940000000001</v>
      </c>
      <c r="D377" s="84">
        <f t="shared" si="110"/>
        <v>9.9371879999999996E-2</v>
      </c>
      <c r="E377" s="42" t="str">
        <f t="shared" si="121"/>
        <v>1</v>
      </c>
      <c r="F377" s="51">
        <f t="shared" si="111"/>
        <v>-153.515562085</v>
      </c>
      <c r="G377" s="42" t="str">
        <f t="shared" si="122"/>
        <v>0</v>
      </c>
      <c r="H377" s="51">
        <f t="shared" si="112"/>
        <v>-35.7577810425</v>
      </c>
      <c r="I377" s="42" t="str">
        <f t="shared" si="123"/>
        <v>0</v>
      </c>
      <c r="J377" s="51">
        <f t="shared" si="113"/>
        <v>89.838582583456798</v>
      </c>
      <c r="K377" s="42" t="str">
        <f t="shared" si="124"/>
        <v>0</v>
      </c>
      <c r="L377" s="51">
        <f t="shared" si="114"/>
        <v>81.40554981882353</v>
      </c>
      <c r="M377" s="55" t="str">
        <f t="shared" si="125"/>
        <v>0</v>
      </c>
      <c r="N377" s="129">
        <f t="shared" si="115"/>
        <v>9.9371879999999996E-2</v>
      </c>
      <c r="O377" s="59">
        <v>260</v>
      </c>
      <c r="Q377" s="53" t="str">
        <f t="shared" si="126"/>
        <v>1</v>
      </c>
      <c r="R377" s="53">
        <f t="shared" si="116"/>
        <v>1</v>
      </c>
      <c r="S377" s="53" t="str">
        <f t="shared" si="127"/>
        <v>0</v>
      </c>
      <c r="T377" s="53">
        <f t="shared" si="117"/>
        <v>0</v>
      </c>
      <c r="U377" s="53" t="str">
        <f t="shared" si="128"/>
        <v>0</v>
      </c>
      <c r="V377" s="53">
        <f t="shared" si="118"/>
        <v>0</v>
      </c>
      <c r="W377" s="53" t="str">
        <f t="shared" si="129"/>
        <v>0</v>
      </c>
      <c r="X377" s="53">
        <f t="shared" si="119"/>
        <v>0</v>
      </c>
      <c r="Y377" s="53" t="str">
        <f t="shared" si="130"/>
        <v>0</v>
      </c>
      <c r="Z377" s="53">
        <f t="shared" si="120"/>
        <v>0</v>
      </c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85">
        <f>Parâmetros!A367</f>
        <v>44120.208344907405</v>
      </c>
      <c r="B378" s="59">
        <f>Parâmetros!G367*0.04*46.0055</f>
        <v>0.92010999999999998</v>
      </c>
      <c r="C378" s="80">
        <f t="shared" si="131"/>
        <v>0.92010999999999998</v>
      </c>
      <c r="D378" s="84">
        <f t="shared" si="110"/>
        <v>0.18402200000000002</v>
      </c>
      <c r="E378" s="42" t="str">
        <f t="shared" si="121"/>
        <v>1</v>
      </c>
      <c r="F378" s="51">
        <f t="shared" si="111"/>
        <v>-153.10289275</v>
      </c>
      <c r="G378" s="42" t="str">
        <f t="shared" si="122"/>
        <v>0</v>
      </c>
      <c r="H378" s="51">
        <f t="shared" si="112"/>
        <v>-35.551446374999998</v>
      </c>
      <c r="I378" s="42" t="str">
        <f t="shared" si="123"/>
        <v>0</v>
      </c>
      <c r="J378" s="51">
        <f t="shared" si="113"/>
        <v>89.879862580246922</v>
      </c>
      <c r="K378" s="42" t="str">
        <f t="shared" si="124"/>
        <v>0</v>
      </c>
      <c r="L378" s="51">
        <f t="shared" si="114"/>
        <v>81.450364588235303</v>
      </c>
      <c r="M378" s="55" t="str">
        <f t="shared" si="125"/>
        <v>0</v>
      </c>
      <c r="N378" s="129">
        <f t="shared" si="115"/>
        <v>0.18402200000000002</v>
      </c>
      <c r="O378" s="59">
        <v>260</v>
      </c>
      <c r="Q378" s="53" t="str">
        <f t="shared" si="126"/>
        <v>1</v>
      </c>
      <c r="R378" s="53">
        <f t="shared" si="116"/>
        <v>1</v>
      </c>
      <c r="S378" s="53" t="str">
        <f t="shared" si="127"/>
        <v>0</v>
      </c>
      <c r="T378" s="53">
        <f t="shared" si="117"/>
        <v>0</v>
      </c>
      <c r="U378" s="53" t="str">
        <f t="shared" si="128"/>
        <v>0</v>
      </c>
      <c r="V378" s="53">
        <f t="shared" si="118"/>
        <v>0</v>
      </c>
      <c r="W378" s="53" t="str">
        <f t="shared" si="129"/>
        <v>0</v>
      </c>
      <c r="X378" s="53">
        <f t="shared" si="119"/>
        <v>0</v>
      </c>
      <c r="Y378" s="53" t="str">
        <f t="shared" si="130"/>
        <v>0</v>
      </c>
      <c r="Z378" s="53">
        <f t="shared" si="120"/>
        <v>0</v>
      </c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85">
        <f>Parâmetros!A368</f>
        <v>44120.250011574077</v>
      </c>
      <c r="B379" s="59">
        <f>Parâmetros!G368*0.04*46.0055</f>
        <v>2.9811564000000002</v>
      </c>
      <c r="C379" s="80">
        <f t="shared" si="131"/>
        <v>2.9811564000000002</v>
      </c>
      <c r="D379" s="84">
        <f t="shared" si="110"/>
        <v>0.59623128000000003</v>
      </c>
      <c r="E379" s="42" t="str">
        <f t="shared" si="121"/>
        <v>1</v>
      </c>
      <c r="F379" s="51">
        <f t="shared" si="111"/>
        <v>-151.09337251000002</v>
      </c>
      <c r="G379" s="42" t="str">
        <f t="shared" si="122"/>
        <v>0</v>
      </c>
      <c r="H379" s="51">
        <f t="shared" si="112"/>
        <v>-34.546686255000012</v>
      </c>
      <c r="I379" s="42" t="str">
        <f t="shared" si="123"/>
        <v>0</v>
      </c>
      <c r="J379" s="51">
        <f t="shared" si="113"/>
        <v>90.080878216790126</v>
      </c>
      <c r="K379" s="42" t="str">
        <f t="shared" si="124"/>
        <v>0</v>
      </c>
      <c r="L379" s="51">
        <f t="shared" si="114"/>
        <v>81.668593030588227</v>
      </c>
      <c r="M379" s="55" t="str">
        <f t="shared" si="125"/>
        <v>0</v>
      </c>
      <c r="N379" s="129">
        <f t="shared" si="115"/>
        <v>0.59623128000000003</v>
      </c>
      <c r="O379" s="59">
        <v>260</v>
      </c>
      <c r="Q379" s="53" t="str">
        <f t="shared" si="126"/>
        <v>1</v>
      </c>
      <c r="R379" s="53">
        <f t="shared" si="116"/>
        <v>1</v>
      </c>
      <c r="S379" s="53" t="str">
        <f t="shared" si="127"/>
        <v>0</v>
      </c>
      <c r="T379" s="53">
        <f t="shared" si="117"/>
        <v>0</v>
      </c>
      <c r="U379" s="53" t="str">
        <f t="shared" si="128"/>
        <v>0</v>
      </c>
      <c r="V379" s="53">
        <f t="shared" si="118"/>
        <v>0</v>
      </c>
      <c r="W379" s="53" t="str">
        <f t="shared" si="129"/>
        <v>0</v>
      </c>
      <c r="X379" s="53">
        <f t="shared" si="119"/>
        <v>0</v>
      </c>
      <c r="Y379" s="53" t="str">
        <f t="shared" si="130"/>
        <v>0</v>
      </c>
      <c r="Z379" s="53">
        <f t="shared" si="120"/>
        <v>0</v>
      </c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85">
        <f>Parâmetros!A369</f>
        <v>44120.291678240741</v>
      </c>
      <c r="B380" s="59">
        <f>Parâmetros!G369*0.04*46.0055</f>
        <v>4.5637455999999998</v>
      </c>
      <c r="C380" s="80">
        <f t="shared" si="131"/>
        <v>4.5637455999999998</v>
      </c>
      <c r="D380" s="84">
        <f t="shared" si="110"/>
        <v>0.91274911999999997</v>
      </c>
      <c r="E380" s="42" t="str">
        <f t="shared" si="121"/>
        <v>1</v>
      </c>
      <c r="F380" s="51">
        <f t="shared" si="111"/>
        <v>-149.55034803999999</v>
      </c>
      <c r="G380" s="42" t="str">
        <f t="shared" si="122"/>
        <v>0</v>
      </c>
      <c r="H380" s="51">
        <f t="shared" si="112"/>
        <v>-33.775174019999994</v>
      </c>
      <c r="I380" s="42" t="str">
        <f t="shared" si="123"/>
        <v>0</v>
      </c>
      <c r="J380" s="51">
        <f t="shared" si="113"/>
        <v>90.235229509135806</v>
      </c>
      <c r="K380" s="42" t="str">
        <f t="shared" si="124"/>
        <v>0</v>
      </c>
      <c r="L380" s="51">
        <f t="shared" si="114"/>
        <v>81.836161298823512</v>
      </c>
      <c r="M380" s="55" t="str">
        <f t="shared" si="125"/>
        <v>0</v>
      </c>
      <c r="N380" s="129">
        <f t="shared" si="115"/>
        <v>0.91274911999999997</v>
      </c>
      <c r="O380" s="59">
        <v>260</v>
      </c>
      <c r="Q380" s="53" t="str">
        <f t="shared" si="126"/>
        <v>1</v>
      </c>
      <c r="R380" s="53">
        <f t="shared" si="116"/>
        <v>1</v>
      </c>
      <c r="S380" s="53" t="str">
        <f t="shared" si="127"/>
        <v>0</v>
      </c>
      <c r="T380" s="53">
        <f t="shared" si="117"/>
        <v>0</v>
      </c>
      <c r="U380" s="53" t="str">
        <f t="shared" si="128"/>
        <v>0</v>
      </c>
      <c r="V380" s="53">
        <f t="shared" si="118"/>
        <v>0</v>
      </c>
      <c r="W380" s="53" t="str">
        <f t="shared" si="129"/>
        <v>0</v>
      </c>
      <c r="X380" s="53">
        <f t="shared" si="119"/>
        <v>0</v>
      </c>
      <c r="Y380" s="53" t="str">
        <f t="shared" si="130"/>
        <v>0</v>
      </c>
      <c r="Z380" s="53">
        <f t="shared" si="120"/>
        <v>0</v>
      </c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85">
        <f>Parâmetros!A370</f>
        <v>44120.333344907405</v>
      </c>
      <c r="B381" s="59">
        <f>Parâmetros!G370*0.04*46.0055</f>
        <v>6.8272161999999996</v>
      </c>
      <c r="C381" s="80">
        <f t="shared" si="131"/>
        <v>6.8272161999999996</v>
      </c>
      <c r="D381" s="84">
        <f t="shared" si="110"/>
        <v>1.3654432399999998</v>
      </c>
      <c r="E381" s="42" t="str">
        <f t="shared" si="121"/>
        <v>1</v>
      </c>
      <c r="F381" s="51">
        <f t="shared" si="111"/>
        <v>-147.34346420499998</v>
      </c>
      <c r="G381" s="42" t="str">
        <f t="shared" si="122"/>
        <v>0</v>
      </c>
      <c r="H381" s="51">
        <f t="shared" si="112"/>
        <v>-32.671732102499988</v>
      </c>
      <c r="I381" s="42" t="str">
        <f t="shared" si="123"/>
        <v>0</v>
      </c>
      <c r="J381" s="51">
        <f t="shared" si="113"/>
        <v>90.455987752839505</v>
      </c>
      <c r="K381" s="42" t="str">
        <f t="shared" si="124"/>
        <v>0</v>
      </c>
      <c r="L381" s="51">
        <f t="shared" si="114"/>
        <v>82.075822891764716</v>
      </c>
      <c r="M381" s="55" t="str">
        <f t="shared" si="125"/>
        <v>0</v>
      </c>
      <c r="N381" s="129">
        <f t="shared" si="115"/>
        <v>1.3654432399999998</v>
      </c>
      <c r="O381" s="59">
        <v>260</v>
      </c>
      <c r="Q381" s="53" t="str">
        <f t="shared" si="126"/>
        <v>1</v>
      </c>
      <c r="R381" s="53">
        <f t="shared" si="116"/>
        <v>1</v>
      </c>
      <c r="S381" s="53" t="str">
        <f t="shared" si="127"/>
        <v>0</v>
      </c>
      <c r="T381" s="53">
        <f t="shared" si="117"/>
        <v>0</v>
      </c>
      <c r="U381" s="53" t="str">
        <f t="shared" si="128"/>
        <v>0</v>
      </c>
      <c r="V381" s="53">
        <f t="shared" si="118"/>
        <v>0</v>
      </c>
      <c r="W381" s="53" t="str">
        <f t="shared" si="129"/>
        <v>0</v>
      </c>
      <c r="X381" s="53">
        <f t="shared" si="119"/>
        <v>0</v>
      </c>
      <c r="Y381" s="53" t="str">
        <f t="shared" si="130"/>
        <v>0</v>
      </c>
      <c r="Z381" s="53">
        <f t="shared" si="120"/>
        <v>0</v>
      </c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85">
        <f>Parâmetros!A371</f>
        <v>44120.375011574077</v>
      </c>
      <c r="B382" s="59">
        <f>Parâmetros!G371*0.04*46.0055</f>
        <v>4.5637455999999998</v>
      </c>
      <c r="C382" s="80">
        <f t="shared" si="131"/>
        <v>4.5637455999999998</v>
      </c>
      <c r="D382" s="84">
        <f t="shared" si="110"/>
        <v>0.91274911999999997</v>
      </c>
      <c r="E382" s="42" t="str">
        <f t="shared" si="121"/>
        <v>1</v>
      </c>
      <c r="F382" s="51">
        <f t="shared" si="111"/>
        <v>-149.55034803999999</v>
      </c>
      <c r="G382" s="42" t="str">
        <f t="shared" si="122"/>
        <v>0</v>
      </c>
      <c r="H382" s="51">
        <f t="shared" si="112"/>
        <v>-33.775174019999994</v>
      </c>
      <c r="I382" s="42" t="str">
        <f t="shared" si="123"/>
        <v>0</v>
      </c>
      <c r="J382" s="51">
        <f t="shared" si="113"/>
        <v>90.235229509135806</v>
      </c>
      <c r="K382" s="42" t="str">
        <f t="shared" si="124"/>
        <v>0</v>
      </c>
      <c r="L382" s="51">
        <f t="shared" si="114"/>
        <v>81.836161298823512</v>
      </c>
      <c r="M382" s="55" t="str">
        <f t="shared" si="125"/>
        <v>0</v>
      </c>
      <c r="N382" s="129">
        <f t="shared" si="115"/>
        <v>0.91274911999999997</v>
      </c>
      <c r="O382" s="59">
        <v>260</v>
      </c>
      <c r="Q382" s="53" t="str">
        <f t="shared" si="126"/>
        <v>1</v>
      </c>
      <c r="R382" s="53">
        <f t="shared" si="116"/>
        <v>1</v>
      </c>
      <c r="S382" s="53" t="str">
        <f t="shared" si="127"/>
        <v>0</v>
      </c>
      <c r="T382" s="53">
        <f t="shared" si="117"/>
        <v>0</v>
      </c>
      <c r="U382" s="53" t="str">
        <f t="shared" si="128"/>
        <v>0</v>
      </c>
      <c r="V382" s="53">
        <f t="shared" si="118"/>
        <v>0</v>
      </c>
      <c r="W382" s="53" t="str">
        <f t="shared" si="129"/>
        <v>0</v>
      </c>
      <c r="X382" s="53">
        <f t="shared" si="119"/>
        <v>0</v>
      </c>
      <c r="Y382" s="53" t="str">
        <f t="shared" si="130"/>
        <v>0</v>
      </c>
      <c r="Z382" s="53">
        <f t="shared" si="120"/>
        <v>0</v>
      </c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85">
        <f>Parâmetros!A372</f>
        <v>44120.416678240741</v>
      </c>
      <c r="B383" s="59">
        <f>Parâmetros!G372*0.04*46.0055</f>
        <v>2.9995585999999994</v>
      </c>
      <c r="C383" s="80">
        <f t="shared" si="131"/>
        <v>2.9995585999999994</v>
      </c>
      <c r="D383" s="84">
        <f t="shared" si="110"/>
        <v>0.59991171999999993</v>
      </c>
      <c r="E383" s="42" t="str">
        <f t="shared" si="121"/>
        <v>1</v>
      </c>
      <c r="F383" s="51">
        <f t="shared" si="111"/>
        <v>-151.07543036499999</v>
      </c>
      <c r="G383" s="42" t="str">
        <f t="shared" si="122"/>
        <v>0</v>
      </c>
      <c r="H383" s="51">
        <f t="shared" si="112"/>
        <v>-34.537715182499994</v>
      </c>
      <c r="I383" s="42" t="str">
        <f t="shared" si="123"/>
        <v>0</v>
      </c>
      <c r="J383" s="51">
        <f t="shared" si="113"/>
        <v>90.082672999259259</v>
      </c>
      <c r="K383" s="42" t="str">
        <f t="shared" si="124"/>
        <v>0</v>
      </c>
      <c r="L383" s="51">
        <f t="shared" si="114"/>
        <v>81.670541498823525</v>
      </c>
      <c r="M383" s="55" t="str">
        <f t="shared" si="125"/>
        <v>0</v>
      </c>
      <c r="N383" s="129">
        <f t="shared" si="115"/>
        <v>0.59991171999999993</v>
      </c>
      <c r="O383" s="59">
        <v>260</v>
      </c>
      <c r="Q383" s="53" t="str">
        <f t="shared" si="126"/>
        <v>1</v>
      </c>
      <c r="R383" s="53">
        <f t="shared" si="116"/>
        <v>1</v>
      </c>
      <c r="S383" s="53" t="str">
        <f t="shared" si="127"/>
        <v>0</v>
      </c>
      <c r="T383" s="53">
        <f t="shared" si="117"/>
        <v>0</v>
      </c>
      <c r="U383" s="53" t="str">
        <f t="shared" si="128"/>
        <v>0</v>
      </c>
      <c r="V383" s="53">
        <f t="shared" si="118"/>
        <v>0</v>
      </c>
      <c r="W383" s="53" t="str">
        <f t="shared" si="129"/>
        <v>0</v>
      </c>
      <c r="X383" s="53">
        <f t="shared" si="119"/>
        <v>0</v>
      </c>
      <c r="Y383" s="53" t="str">
        <f t="shared" si="130"/>
        <v>0</v>
      </c>
      <c r="Z383" s="53">
        <f t="shared" si="120"/>
        <v>0</v>
      </c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85">
        <f>Parâmetros!A373</f>
        <v>44120.458344907405</v>
      </c>
      <c r="B384" s="59">
        <f>Parâmetros!G373*0.04*46.0055</f>
        <v>2.6499167999999997</v>
      </c>
      <c r="C384" s="80">
        <f t="shared" si="131"/>
        <v>2.6499167999999997</v>
      </c>
      <c r="D384" s="84">
        <f t="shared" si="110"/>
        <v>0.5299833599999999</v>
      </c>
      <c r="E384" s="42" t="str">
        <f t="shared" si="121"/>
        <v>1</v>
      </c>
      <c r="F384" s="51">
        <f t="shared" si="111"/>
        <v>-151.41633112</v>
      </c>
      <c r="G384" s="42" t="str">
        <f t="shared" si="122"/>
        <v>0</v>
      </c>
      <c r="H384" s="51">
        <f t="shared" si="112"/>
        <v>-34.708165559999998</v>
      </c>
      <c r="I384" s="42" t="str">
        <f t="shared" si="123"/>
        <v>0</v>
      </c>
      <c r="J384" s="51">
        <f t="shared" si="113"/>
        <v>90.048572132345683</v>
      </c>
      <c r="K384" s="42" t="str">
        <f t="shared" si="124"/>
        <v>0</v>
      </c>
      <c r="L384" s="51">
        <f t="shared" si="114"/>
        <v>81.633520602352945</v>
      </c>
      <c r="M384" s="55" t="str">
        <f t="shared" si="125"/>
        <v>0</v>
      </c>
      <c r="N384" s="129">
        <f t="shared" si="115"/>
        <v>0.5299833599999999</v>
      </c>
      <c r="O384" s="59">
        <v>260</v>
      </c>
      <c r="Q384" s="53" t="str">
        <f t="shared" si="126"/>
        <v>1</v>
      </c>
      <c r="R384" s="53">
        <f t="shared" si="116"/>
        <v>1</v>
      </c>
      <c r="S384" s="53" t="str">
        <f t="shared" si="127"/>
        <v>0</v>
      </c>
      <c r="T384" s="53">
        <f t="shared" si="117"/>
        <v>0</v>
      </c>
      <c r="U384" s="53" t="str">
        <f t="shared" si="128"/>
        <v>0</v>
      </c>
      <c r="V384" s="53">
        <f t="shared" si="118"/>
        <v>0</v>
      </c>
      <c r="W384" s="53" t="str">
        <f t="shared" si="129"/>
        <v>0</v>
      </c>
      <c r="X384" s="53">
        <f t="shared" si="119"/>
        <v>0</v>
      </c>
      <c r="Y384" s="53" t="str">
        <f t="shared" si="130"/>
        <v>0</v>
      </c>
      <c r="Z384" s="53">
        <f t="shared" si="120"/>
        <v>0</v>
      </c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85">
        <f>Parâmetros!A374</f>
        <v>44120.500011574077</v>
      </c>
      <c r="B385" s="59">
        <f>Parâmetros!G374*0.04*46.0055</f>
        <v>2.9259498000000002</v>
      </c>
      <c r="C385" s="80">
        <f t="shared" si="131"/>
        <v>2.9259498000000002</v>
      </c>
      <c r="D385" s="84">
        <f t="shared" si="110"/>
        <v>0.58518996000000001</v>
      </c>
      <c r="E385" s="42" t="str">
        <f t="shared" si="121"/>
        <v>1</v>
      </c>
      <c r="F385" s="51">
        <f t="shared" si="111"/>
        <v>-151.14719894499999</v>
      </c>
      <c r="G385" s="42" t="str">
        <f t="shared" si="122"/>
        <v>0</v>
      </c>
      <c r="H385" s="51">
        <f t="shared" si="112"/>
        <v>-34.573599472499993</v>
      </c>
      <c r="I385" s="42" t="str">
        <f t="shared" si="123"/>
        <v>0</v>
      </c>
      <c r="J385" s="51">
        <f t="shared" si="113"/>
        <v>90.075493869382711</v>
      </c>
      <c r="K385" s="42" t="str">
        <f t="shared" si="124"/>
        <v>0</v>
      </c>
      <c r="L385" s="51">
        <f t="shared" si="114"/>
        <v>81.662747625882346</v>
      </c>
      <c r="M385" s="55" t="str">
        <f t="shared" si="125"/>
        <v>0</v>
      </c>
      <c r="N385" s="129">
        <f t="shared" si="115"/>
        <v>0.58518996000000001</v>
      </c>
      <c r="O385" s="59">
        <v>260</v>
      </c>
      <c r="Q385" s="53" t="str">
        <f t="shared" si="126"/>
        <v>1</v>
      </c>
      <c r="R385" s="53">
        <f t="shared" si="116"/>
        <v>1</v>
      </c>
      <c r="S385" s="53" t="str">
        <f t="shared" si="127"/>
        <v>0</v>
      </c>
      <c r="T385" s="53">
        <f t="shared" si="117"/>
        <v>0</v>
      </c>
      <c r="U385" s="53" t="str">
        <f t="shared" si="128"/>
        <v>0</v>
      </c>
      <c r="V385" s="53">
        <f t="shared" si="118"/>
        <v>0</v>
      </c>
      <c r="W385" s="53" t="str">
        <f t="shared" si="129"/>
        <v>0</v>
      </c>
      <c r="X385" s="53">
        <f t="shared" si="119"/>
        <v>0</v>
      </c>
      <c r="Y385" s="53" t="str">
        <f t="shared" si="130"/>
        <v>0</v>
      </c>
      <c r="Z385" s="53">
        <f t="shared" si="120"/>
        <v>0</v>
      </c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85">
        <f>Parâmetros!A375</f>
        <v>44120.541678240741</v>
      </c>
      <c r="B386" s="59">
        <f>Parâmetros!G375*0.04*46.0055</f>
        <v>2.9627542</v>
      </c>
      <c r="C386" s="80">
        <f t="shared" si="131"/>
        <v>2.9627542</v>
      </c>
      <c r="D386" s="84">
        <f t="shared" si="110"/>
        <v>0.59255084000000002</v>
      </c>
      <c r="E386" s="42" t="str">
        <f t="shared" si="121"/>
        <v>1</v>
      </c>
      <c r="F386" s="51">
        <f t="shared" si="111"/>
        <v>-151.111314655</v>
      </c>
      <c r="G386" s="42" t="str">
        <f t="shared" si="122"/>
        <v>0</v>
      </c>
      <c r="H386" s="51">
        <f t="shared" si="112"/>
        <v>-34.555657327500001</v>
      </c>
      <c r="I386" s="42" t="str">
        <f t="shared" si="123"/>
        <v>0</v>
      </c>
      <c r="J386" s="51">
        <f t="shared" si="113"/>
        <v>90.079083434320978</v>
      </c>
      <c r="K386" s="42" t="str">
        <f t="shared" si="124"/>
        <v>0</v>
      </c>
      <c r="L386" s="51">
        <f t="shared" si="114"/>
        <v>81.666644562352957</v>
      </c>
      <c r="M386" s="55" t="str">
        <f t="shared" si="125"/>
        <v>0</v>
      </c>
      <c r="N386" s="129">
        <f t="shared" si="115"/>
        <v>0.59255084000000002</v>
      </c>
      <c r="O386" s="59">
        <v>260</v>
      </c>
      <c r="Q386" s="53" t="str">
        <f t="shared" si="126"/>
        <v>1</v>
      </c>
      <c r="R386" s="53">
        <f t="shared" si="116"/>
        <v>1</v>
      </c>
      <c r="S386" s="53" t="str">
        <f t="shared" si="127"/>
        <v>0</v>
      </c>
      <c r="T386" s="53">
        <f t="shared" si="117"/>
        <v>0</v>
      </c>
      <c r="U386" s="53" t="str">
        <f t="shared" si="128"/>
        <v>0</v>
      </c>
      <c r="V386" s="53">
        <f t="shared" si="118"/>
        <v>0</v>
      </c>
      <c r="W386" s="53" t="str">
        <f t="shared" si="129"/>
        <v>0</v>
      </c>
      <c r="X386" s="53">
        <f t="shared" si="119"/>
        <v>0</v>
      </c>
      <c r="Y386" s="53" t="str">
        <f t="shared" si="130"/>
        <v>0</v>
      </c>
      <c r="Z386" s="53">
        <f t="shared" si="120"/>
        <v>0</v>
      </c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85">
        <f>Parâmetros!A376</f>
        <v>44120.583344907405</v>
      </c>
      <c r="B387" s="59">
        <f>Parâmetros!G376*0.04*46.0055</f>
        <v>3.128374</v>
      </c>
      <c r="C387" s="80">
        <f t="shared" si="131"/>
        <v>3.128374</v>
      </c>
      <c r="D387" s="84">
        <f t="shared" si="110"/>
        <v>0.62567479999999998</v>
      </c>
      <c r="E387" s="42" t="str">
        <f t="shared" si="121"/>
        <v>1</v>
      </c>
      <c r="F387" s="51">
        <f t="shared" si="111"/>
        <v>-150.94983535</v>
      </c>
      <c r="G387" s="42" t="str">
        <f t="shared" si="122"/>
        <v>0</v>
      </c>
      <c r="H387" s="51">
        <f t="shared" si="112"/>
        <v>-34.474917675</v>
      </c>
      <c r="I387" s="42" t="str">
        <f t="shared" si="123"/>
        <v>0</v>
      </c>
      <c r="J387" s="51">
        <f t="shared" si="113"/>
        <v>90.095236476543207</v>
      </c>
      <c r="K387" s="42" t="str">
        <f t="shared" si="124"/>
        <v>0</v>
      </c>
      <c r="L387" s="51">
        <f t="shared" si="114"/>
        <v>81.684180776470569</v>
      </c>
      <c r="M387" s="55" t="str">
        <f t="shared" si="125"/>
        <v>0</v>
      </c>
      <c r="N387" s="129">
        <f t="shared" si="115"/>
        <v>0.62567479999999998</v>
      </c>
      <c r="O387" s="59">
        <v>260</v>
      </c>
      <c r="Q387" s="53" t="str">
        <f t="shared" si="126"/>
        <v>1</v>
      </c>
      <c r="R387" s="53">
        <f t="shared" si="116"/>
        <v>1</v>
      </c>
      <c r="S387" s="53" t="str">
        <f t="shared" si="127"/>
        <v>0</v>
      </c>
      <c r="T387" s="53">
        <f t="shared" si="117"/>
        <v>0</v>
      </c>
      <c r="U387" s="53" t="str">
        <f t="shared" si="128"/>
        <v>0</v>
      </c>
      <c r="V387" s="53">
        <f t="shared" si="118"/>
        <v>0</v>
      </c>
      <c r="W387" s="53" t="str">
        <f t="shared" si="129"/>
        <v>0</v>
      </c>
      <c r="X387" s="53">
        <f t="shared" si="119"/>
        <v>0</v>
      </c>
      <c r="Y387" s="53" t="str">
        <f t="shared" si="130"/>
        <v>0</v>
      </c>
      <c r="Z387" s="53">
        <f t="shared" si="120"/>
        <v>0</v>
      </c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85">
        <f>Parâmetros!A377</f>
        <v>44120.625011574077</v>
      </c>
      <c r="B388" s="59">
        <f>Parâmetros!G377*0.04*46.0055</f>
        <v>3.7724509999999993</v>
      </c>
      <c r="C388" s="80">
        <f t="shared" si="131"/>
        <v>3.7724509999999993</v>
      </c>
      <c r="D388" s="84">
        <f t="shared" si="110"/>
        <v>0.75449019999999989</v>
      </c>
      <c r="E388" s="42" t="str">
        <f t="shared" si="121"/>
        <v>1</v>
      </c>
      <c r="F388" s="51">
        <f t="shared" si="111"/>
        <v>-150.32186027500001</v>
      </c>
      <c r="G388" s="42" t="str">
        <f t="shared" si="122"/>
        <v>0</v>
      </c>
      <c r="H388" s="51">
        <f t="shared" si="112"/>
        <v>-34.160930137500003</v>
      </c>
      <c r="I388" s="42" t="str">
        <f t="shared" si="123"/>
        <v>0</v>
      </c>
      <c r="J388" s="51">
        <f t="shared" si="113"/>
        <v>90.158053862962959</v>
      </c>
      <c r="K388" s="42" t="str">
        <f t="shared" si="124"/>
        <v>0</v>
      </c>
      <c r="L388" s="51">
        <f t="shared" si="114"/>
        <v>81.752377164705877</v>
      </c>
      <c r="M388" s="55" t="str">
        <f t="shared" si="125"/>
        <v>0</v>
      </c>
      <c r="N388" s="129">
        <f t="shared" si="115"/>
        <v>0.75449019999999989</v>
      </c>
      <c r="O388" s="59">
        <v>260</v>
      </c>
      <c r="Q388" s="53" t="str">
        <f t="shared" si="126"/>
        <v>1</v>
      </c>
      <c r="R388" s="53">
        <f t="shared" si="116"/>
        <v>1</v>
      </c>
      <c r="S388" s="53" t="str">
        <f t="shared" si="127"/>
        <v>0</v>
      </c>
      <c r="T388" s="53">
        <f t="shared" si="117"/>
        <v>0</v>
      </c>
      <c r="U388" s="53" t="str">
        <f t="shared" si="128"/>
        <v>0</v>
      </c>
      <c r="V388" s="53">
        <f t="shared" si="118"/>
        <v>0</v>
      </c>
      <c r="W388" s="53" t="str">
        <f t="shared" si="129"/>
        <v>0</v>
      </c>
      <c r="X388" s="53">
        <f t="shared" si="119"/>
        <v>0</v>
      </c>
      <c r="Y388" s="53" t="str">
        <f t="shared" si="130"/>
        <v>0</v>
      </c>
      <c r="Z388" s="53">
        <f t="shared" si="120"/>
        <v>0</v>
      </c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85">
        <f>Parâmetros!A378</f>
        <v>44120.666678240741</v>
      </c>
      <c r="B389" s="59">
        <f>Parâmetros!G378*0.04*46.0055</f>
        <v>2.852341</v>
      </c>
      <c r="C389" s="80">
        <f t="shared" si="131"/>
        <v>2.852341</v>
      </c>
      <c r="D389" s="84">
        <f t="shared" si="110"/>
        <v>0.57046819999999998</v>
      </c>
      <c r="E389" s="42" t="str">
        <f t="shared" si="121"/>
        <v>1</v>
      </c>
      <c r="F389" s="51">
        <f t="shared" si="111"/>
        <v>-151.21896752500001</v>
      </c>
      <c r="G389" s="42" t="str">
        <f t="shared" si="122"/>
        <v>0</v>
      </c>
      <c r="H389" s="51">
        <f t="shared" si="112"/>
        <v>-34.609483762500005</v>
      </c>
      <c r="I389" s="42" t="str">
        <f t="shared" si="123"/>
        <v>0</v>
      </c>
      <c r="J389" s="51">
        <f t="shared" si="113"/>
        <v>90.068314739506178</v>
      </c>
      <c r="K389" s="42" t="str">
        <f t="shared" si="124"/>
        <v>0</v>
      </c>
      <c r="L389" s="51">
        <f t="shared" si="114"/>
        <v>81.654953752941182</v>
      </c>
      <c r="M389" s="55" t="str">
        <f t="shared" si="125"/>
        <v>0</v>
      </c>
      <c r="N389" s="129">
        <f t="shared" si="115"/>
        <v>0.57046819999999998</v>
      </c>
      <c r="O389" s="59">
        <v>260</v>
      </c>
      <c r="Q389" s="53" t="str">
        <f t="shared" si="126"/>
        <v>1</v>
      </c>
      <c r="R389" s="53">
        <f t="shared" si="116"/>
        <v>1</v>
      </c>
      <c r="S389" s="53" t="str">
        <f t="shared" si="127"/>
        <v>0</v>
      </c>
      <c r="T389" s="53">
        <f t="shared" si="117"/>
        <v>0</v>
      </c>
      <c r="U389" s="53" t="str">
        <f t="shared" si="128"/>
        <v>0</v>
      </c>
      <c r="V389" s="53">
        <f t="shared" si="118"/>
        <v>0</v>
      </c>
      <c r="W389" s="53" t="str">
        <f t="shared" si="129"/>
        <v>0</v>
      </c>
      <c r="X389" s="53">
        <f t="shared" si="119"/>
        <v>0</v>
      </c>
      <c r="Y389" s="53" t="str">
        <f t="shared" si="130"/>
        <v>0</v>
      </c>
      <c r="Z389" s="53">
        <f t="shared" si="120"/>
        <v>0</v>
      </c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85">
        <f>Parâmetros!A379</f>
        <v>44120.708344907405</v>
      </c>
      <c r="B390" s="59">
        <f>Parâmetros!G379*0.04*46.0055</f>
        <v>4.3981257999999999</v>
      </c>
      <c r="C390" s="80">
        <f t="shared" si="131"/>
        <v>4.3981257999999999</v>
      </c>
      <c r="D390" s="84">
        <f t="shared" si="110"/>
        <v>0.87962515999999991</v>
      </c>
      <c r="E390" s="42" t="str">
        <f t="shared" si="121"/>
        <v>1</v>
      </c>
      <c r="F390" s="51">
        <f t="shared" si="111"/>
        <v>-149.71182734499999</v>
      </c>
      <c r="G390" s="42" t="str">
        <f t="shared" si="122"/>
        <v>0</v>
      </c>
      <c r="H390" s="51">
        <f t="shared" si="112"/>
        <v>-33.855913672499995</v>
      </c>
      <c r="I390" s="42" t="str">
        <f t="shared" si="123"/>
        <v>0</v>
      </c>
      <c r="J390" s="51">
        <f t="shared" si="113"/>
        <v>90.219076466913577</v>
      </c>
      <c r="K390" s="42" t="str">
        <f t="shared" si="124"/>
        <v>0</v>
      </c>
      <c r="L390" s="51">
        <f t="shared" si="114"/>
        <v>81.818625084705886</v>
      </c>
      <c r="M390" s="55" t="str">
        <f t="shared" si="125"/>
        <v>0</v>
      </c>
      <c r="N390" s="129">
        <f t="shared" si="115"/>
        <v>0.87962515999999991</v>
      </c>
      <c r="O390" s="59">
        <v>260</v>
      </c>
      <c r="Q390" s="53" t="str">
        <f t="shared" si="126"/>
        <v>1</v>
      </c>
      <c r="R390" s="53">
        <f t="shared" si="116"/>
        <v>1</v>
      </c>
      <c r="S390" s="53" t="str">
        <f t="shared" si="127"/>
        <v>0</v>
      </c>
      <c r="T390" s="53">
        <f t="shared" si="117"/>
        <v>0</v>
      </c>
      <c r="U390" s="53" t="str">
        <f t="shared" si="128"/>
        <v>0</v>
      </c>
      <c r="V390" s="53">
        <f t="shared" si="118"/>
        <v>0</v>
      </c>
      <c r="W390" s="53" t="str">
        <f t="shared" si="129"/>
        <v>0</v>
      </c>
      <c r="X390" s="53">
        <f t="shared" si="119"/>
        <v>0</v>
      </c>
      <c r="Y390" s="53" t="str">
        <f t="shared" si="130"/>
        <v>0</v>
      </c>
      <c r="Z390" s="53">
        <f t="shared" si="120"/>
        <v>0</v>
      </c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85">
        <f>Parâmetros!A380</f>
        <v>44120.750011574077</v>
      </c>
      <c r="B391" s="59">
        <f>Parâmetros!G380*0.04*46.0055</f>
        <v>8.6490340000000003</v>
      </c>
      <c r="C391" s="80">
        <f t="shared" si="131"/>
        <v>8.6490340000000003</v>
      </c>
      <c r="D391" s="84">
        <f t="shared" si="110"/>
        <v>1.7298068</v>
      </c>
      <c r="E391" s="42" t="str">
        <f t="shared" si="121"/>
        <v>1</v>
      </c>
      <c r="F391" s="51">
        <f t="shared" si="111"/>
        <v>-145.56719185</v>
      </c>
      <c r="G391" s="42" t="str">
        <f t="shared" si="122"/>
        <v>0</v>
      </c>
      <c r="H391" s="51">
        <f t="shared" si="112"/>
        <v>-31.783595925</v>
      </c>
      <c r="I391" s="42" t="str">
        <f t="shared" si="123"/>
        <v>0</v>
      </c>
      <c r="J391" s="51">
        <f t="shared" si="113"/>
        <v>90.633671217283961</v>
      </c>
      <c r="K391" s="42" t="str">
        <f t="shared" si="124"/>
        <v>0</v>
      </c>
      <c r="L391" s="51">
        <f t="shared" si="114"/>
        <v>82.268721247058835</v>
      </c>
      <c r="M391" s="55" t="str">
        <f t="shared" si="125"/>
        <v>0</v>
      </c>
      <c r="N391" s="129">
        <f t="shared" si="115"/>
        <v>1.7298068</v>
      </c>
      <c r="O391" s="59">
        <v>260</v>
      </c>
      <c r="Q391" s="53" t="str">
        <f t="shared" si="126"/>
        <v>1</v>
      </c>
      <c r="R391" s="53">
        <f t="shared" si="116"/>
        <v>1</v>
      </c>
      <c r="S391" s="53" t="str">
        <f t="shared" si="127"/>
        <v>0</v>
      </c>
      <c r="T391" s="53">
        <f t="shared" si="117"/>
        <v>0</v>
      </c>
      <c r="U391" s="53" t="str">
        <f t="shared" si="128"/>
        <v>0</v>
      </c>
      <c r="V391" s="53">
        <f t="shared" si="118"/>
        <v>0</v>
      </c>
      <c r="W391" s="53" t="str">
        <f t="shared" si="129"/>
        <v>0</v>
      </c>
      <c r="X391" s="53">
        <f t="shared" si="119"/>
        <v>0</v>
      </c>
      <c r="Y391" s="53" t="str">
        <f t="shared" si="130"/>
        <v>0</v>
      </c>
      <c r="Z391" s="53">
        <f t="shared" si="120"/>
        <v>0</v>
      </c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85">
        <f>Parâmetros!A381</f>
        <v>44120.791678240741</v>
      </c>
      <c r="B392" s="59">
        <f>Parâmetros!G381*0.04*46.0055</f>
        <v>7.6553152000000004</v>
      </c>
      <c r="C392" s="80">
        <f t="shared" si="131"/>
        <v>7.6553152000000004</v>
      </c>
      <c r="D392" s="84">
        <f t="shared" si="110"/>
        <v>1.53106304</v>
      </c>
      <c r="E392" s="42" t="str">
        <f t="shared" si="121"/>
        <v>1</v>
      </c>
      <c r="F392" s="51">
        <f t="shared" si="111"/>
        <v>-146.53606768</v>
      </c>
      <c r="G392" s="42" t="str">
        <f t="shared" si="122"/>
        <v>0</v>
      </c>
      <c r="H392" s="51">
        <f t="shared" si="112"/>
        <v>-32.268033840000001</v>
      </c>
      <c r="I392" s="42" t="str">
        <f t="shared" si="123"/>
        <v>0</v>
      </c>
      <c r="J392" s="51">
        <f t="shared" si="113"/>
        <v>90.536752963950619</v>
      </c>
      <c r="K392" s="42" t="str">
        <f t="shared" si="124"/>
        <v>0</v>
      </c>
      <c r="L392" s="51">
        <f t="shared" si="114"/>
        <v>82.16350396235292</v>
      </c>
      <c r="M392" s="55" t="str">
        <f t="shared" si="125"/>
        <v>0</v>
      </c>
      <c r="N392" s="129">
        <f t="shared" si="115"/>
        <v>1.53106304</v>
      </c>
      <c r="O392" s="59">
        <v>260</v>
      </c>
      <c r="Q392" s="53" t="str">
        <f t="shared" si="126"/>
        <v>1</v>
      </c>
      <c r="R392" s="53">
        <f t="shared" si="116"/>
        <v>1</v>
      </c>
      <c r="S392" s="53" t="str">
        <f t="shared" si="127"/>
        <v>0</v>
      </c>
      <c r="T392" s="53">
        <f t="shared" si="117"/>
        <v>0</v>
      </c>
      <c r="U392" s="53" t="str">
        <f t="shared" si="128"/>
        <v>0</v>
      </c>
      <c r="V392" s="53">
        <f t="shared" si="118"/>
        <v>0</v>
      </c>
      <c r="W392" s="53" t="str">
        <f t="shared" si="129"/>
        <v>0</v>
      </c>
      <c r="X392" s="53">
        <f t="shared" si="119"/>
        <v>0</v>
      </c>
      <c r="Y392" s="53" t="str">
        <f t="shared" si="130"/>
        <v>0</v>
      </c>
      <c r="Z392" s="53">
        <f t="shared" si="120"/>
        <v>0</v>
      </c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85">
        <f>Parâmetros!A382</f>
        <v>44120.833344907405</v>
      </c>
      <c r="B393" s="59">
        <f>Parâmetros!G382*0.04*46.0055</f>
        <v>6.0543237999999997</v>
      </c>
      <c r="C393" s="80">
        <f t="shared" si="131"/>
        <v>6.0543237999999997</v>
      </c>
      <c r="D393" s="84">
        <f t="shared" si="110"/>
        <v>1.21086476</v>
      </c>
      <c r="E393" s="42" t="str">
        <f t="shared" si="121"/>
        <v>1</v>
      </c>
      <c r="F393" s="51">
        <f t="shared" si="111"/>
        <v>-148.09703429500001</v>
      </c>
      <c r="G393" s="42" t="str">
        <f t="shared" si="122"/>
        <v>0</v>
      </c>
      <c r="H393" s="51">
        <f t="shared" si="112"/>
        <v>-33.048517147500007</v>
      </c>
      <c r="I393" s="42" t="str">
        <f t="shared" si="123"/>
        <v>0</v>
      </c>
      <c r="J393" s="51">
        <f t="shared" si="113"/>
        <v>90.380606889135805</v>
      </c>
      <c r="K393" s="42" t="str">
        <f t="shared" si="124"/>
        <v>0</v>
      </c>
      <c r="L393" s="51">
        <f t="shared" si="114"/>
        <v>81.993987225882364</v>
      </c>
      <c r="M393" s="55" t="str">
        <f t="shared" si="125"/>
        <v>0</v>
      </c>
      <c r="N393" s="129">
        <f t="shared" si="115"/>
        <v>1.21086476</v>
      </c>
      <c r="O393" s="59">
        <v>260</v>
      </c>
      <c r="Q393" s="53" t="str">
        <f t="shared" si="126"/>
        <v>1</v>
      </c>
      <c r="R393" s="53">
        <f t="shared" si="116"/>
        <v>1</v>
      </c>
      <c r="S393" s="53" t="str">
        <f t="shared" si="127"/>
        <v>0</v>
      </c>
      <c r="T393" s="53">
        <f t="shared" si="117"/>
        <v>0</v>
      </c>
      <c r="U393" s="53" t="str">
        <f t="shared" si="128"/>
        <v>0</v>
      </c>
      <c r="V393" s="53">
        <f t="shared" si="118"/>
        <v>0</v>
      </c>
      <c r="W393" s="53" t="str">
        <f t="shared" si="129"/>
        <v>0</v>
      </c>
      <c r="X393" s="53">
        <f t="shared" si="119"/>
        <v>0</v>
      </c>
      <c r="Y393" s="53" t="str">
        <f t="shared" si="130"/>
        <v>0</v>
      </c>
      <c r="Z393" s="53">
        <f t="shared" si="120"/>
        <v>0</v>
      </c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85">
        <f>Parâmetros!A383</f>
        <v>44120.875011574077</v>
      </c>
      <c r="B394" s="59">
        <f>Parâmetros!G383*0.04*46.0055</f>
        <v>3.8460597999999995</v>
      </c>
      <c r="C394" s="80">
        <f t="shared" si="131"/>
        <v>3.8460597999999995</v>
      </c>
      <c r="D394" s="84">
        <f t="shared" si="110"/>
        <v>0.76921195999999981</v>
      </c>
      <c r="E394" s="42" t="str">
        <f t="shared" si="121"/>
        <v>1</v>
      </c>
      <c r="F394" s="51">
        <f t="shared" si="111"/>
        <v>-150.25009169500001</v>
      </c>
      <c r="G394" s="42" t="str">
        <f t="shared" si="122"/>
        <v>0</v>
      </c>
      <c r="H394" s="51">
        <f t="shared" si="112"/>
        <v>-34.125045847500004</v>
      </c>
      <c r="I394" s="42" t="str">
        <f t="shared" si="123"/>
        <v>0</v>
      </c>
      <c r="J394" s="51">
        <f t="shared" si="113"/>
        <v>90.165232992839506</v>
      </c>
      <c r="K394" s="42" t="str">
        <f t="shared" si="124"/>
        <v>0</v>
      </c>
      <c r="L394" s="51">
        <f t="shared" si="114"/>
        <v>81.760171037647041</v>
      </c>
      <c r="M394" s="55" t="str">
        <f t="shared" si="125"/>
        <v>0</v>
      </c>
      <c r="N394" s="129">
        <f t="shared" si="115"/>
        <v>0.76921195999999981</v>
      </c>
      <c r="O394" s="59">
        <v>260</v>
      </c>
      <c r="Q394" s="53" t="str">
        <f t="shared" si="126"/>
        <v>1</v>
      </c>
      <c r="R394" s="53">
        <f t="shared" si="116"/>
        <v>1</v>
      </c>
      <c r="S394" s="53" t="str">
        <f t="shared" si="127"/>
        <v>0</v>
      </c>
      <c r="T394" s="53">
        <f t="shared" si="117"/>
        <v>0</v>
      </c>
      <c r="U394" s="53" t="str">
        <f t="shared" si="128"/>
        <v>0</v>
      </c>
      <c r="V394" s="53">
        <f t="shared" si="118"/>
        <v>0</v>
      </c>
      <c r="W394" s="53" t="str">
        <f t="shared" si="129"/>
        <v>0</v>
      </c>
      <c r="X394" s="53">
        <f t="shared" si="119"/>
        <v>0</v>
      </c>
      <c r="Y394" s="53" t="str">
        <f t="shared" si="130"/>
        <v>0</v>
      </c>
      <c r="Z394" s="53">
        <f t="shared" si="120"/>
        <v>0</v>
      </c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85">
        <f>Parâmetros!A384</f>
        <v>44120.916678240741</v>
      </c>
      <c r="B395" s="59">
        <f>Parâmetros!G384*0.04*46.0055</f>
        <v>4.3797235999999993</v>
      </c>
      <c r="C395" s="80">
        <f t="shared" si="131"/>
        <v>4.3797235999999993</v>
      </c>
      <c r="D395" s="84">
        <f t="shared" si="110"/>
        <v>0.87594471999999979</v>
      </c>
      <c r="E395" s="42" t="str">
        <f t="shared" si="121"/>
        <v>1</v>
      </c>
      <c r="F395" s="51">
        <f t="shared" si="111"/>
        <v>-149.72976949</v>
      </c>
      <c r="G395" s="42" t="str">
        <f t="shared" si="122"/>
        <v>0</v>
      </c>
      <c r="H395" s="51">
        <f t="shared" si="112"/>
        <v>-33.864884744999998</v>
      </c>
      <c r="I395" s="42" t="str">
        <f t="shared" si="123"/>
        <v>0</v>
      </c>
      <c r="J395" s="51">
        <f t="shared" si="113"/>
        <v>90.217281684444444</v>
      </c>
      <c r="K395" s="42" t="str">
        <f t="shared" si="124"/>
        <v>0</v>
      </c>
      <c r="L395" s="51">
        <f t="shared" si="114"/>
        <v>81.816676616470588</v>
      </c>
      <c r="M395" s="55" t="str">
        <f t="shared" si="125"/>
        <v>0</v>
      </c>
      <c r="N395" s="129">
        <f t="shared" si="115"/>
        <v>0.87594471999999979</v>
      </c>
      <c r="O395" s="59">
        <v>260</v>
      </c>
      <c r="Q395" s="53" t="str">
        <f t="shared" si="126"/>
        <v>1</v>
      </c>
      <c r="R395" s="53">
        <f t="shared" si="116"/>
        <v>1</v>
      </c>
      <c r="S395" s="53" t="str">
        <f t="shared" si="127"/>
        <v>0</v>
      </c>
      <c r="T395" s="53">
        <f t="shared" si="117"/>
        <v>0</v>
      </c>
      <c r="U395" s="53" t="str">
        <f t="shared" si="128"/>
        <v>0</v>
      </c>
      <c r="V395" s="53">
        <f t="shared" si="118"/>
        <v>0</v>
      </c>
      <c r="W395" s="53" t="str">
        <f t="shared" si="129"/>
        <v>0</v>
      </c>
      <c r="X395" s="53">
        <f t="shared" si="119"/>
        <v>0</v>
      </c>
      <c r="Y395" s="53" t="str">
        <f t="shared" si="130"/>
        <v>0</v>
      </c>
      <c r="Z395" s="53">
        <f t="shared" si="120"/>
        <v>0</v>
      </c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85">
        <f>Parâmetros!A385</f>
        <v>44120.958344907405</v>
      </c>
      <c r="B396" s="59">
        <f>Parâmetros!G385*0.04*46.0055</f>
        <v>3.8644620000000001</v>
      </c>
      <c r="C396" s="80">
        <f t="shared" si="131"/>
        <v>3.8644620000000001</v>
      </c>
      <c r="D396" s="84">
        <f t="shared" si="110"/>
        <v>0.77289239999999992</v>
      </c>
      <c r="E396" s="42" t="str">
        <f t="shared" si="121"/>
        <v>1</v>
      </c>
      <c r="F396" s="51">
        <f t="shared" si="111"/>
        <v>-150.23214954999997</v>
      </c>
      <c r="G396" s="42" t="str">
        <f t="shared" si="122"/>
        <v>0</v>
      </c>
      <c r="H396" s="51">
        <f t="shared" si="112"/>
        <v>-34.116074774999987</v>
      </c>
      <c r="I396" s="42" t="str">
        <f t="shared" si="123"/>
        <v>0</v>
      </c>
      <c r="J396" s="51">
        <f t="shared" si="113"/>
        <v>90.16702777530864</v>
      </c>
      <c r="K396" s="42" t="str">
        <f t="shared" si="124"/>
        <v>0</v>
      </c>
      <c r="L396" s="51">
        <f t="shared" si="114"/>
        <v>81.762119505882353</v>
      </c>
      <c r="M396" s="55" t="str">
        <f t="shared" si="125"/>
        <v>0</v>
      </c>
      <c r="N396" s="129">
        <f t="shared" si="115"/>
        <v>0.77289239999999992</v>
      </c>
      <c r="O396" s="59">
        <v>260</v>
      </c>
      <c r="Q396" s="53" t="str">
        <f t="shared" si="126"/>
        <v>1</v>
      </c>
      <c r="R396" s="53">
        <f t="shared" si="116"/>
        <v>1</v>
      </c>
      <c r="S396" s="53" t="str">
        <f t="shared" si="127"/>
        <v>0</v>
      </c>
      <c r="T396" s="53">
        <f t="shared" si="117"/>
        <v>0</v>
      </c>
      <c r="U396" s="53" t="str">
        <f t="shared" si="128"/>
        <v>0</v>
      </c>
      <c r="V396" s="53">
        <f t="shared" si="118"/>
        <v>0</v>
      </c>
      <c r="W396" s="53" t="str">
        <f t="shared" si="129"/>
        <v>0</v>
      </c>
      <c r="X396" s="53">
        <f t="shared" si="119"/>
        <v>0</v>
      </c>
      <c r="Y396" s="53" t="str">
        <f t="shared" si="130"/>
        <v>0</v>
      </c>
      <c r="Z396" s="53">
        <f t="shared" si="120"/>
        <v>0</v>
      </c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85">
        <f>Parâmetros!A386</f>
        <v>44121.000011574077</v>
      </c>
      <c r="B397" s="59">
        <f>Parâmetros!G386*0.04*46.0055</f>
        <v>2.5395035999999998</v>
      </c>
      <c r="C397" s="80">
        <f t="shared" si="131"/>
        <v>2.5395035999999998</v>
      </c>
      <c r="D397" s="84">
        <f t="shared" ref="D397:D460" si="132">(((C397-$B$4)/($B$5-$B$4))*($B$7-$B$6))+$B$6</f>
        <v>0.50790071999999986</v>
      </c>
      <c r="E397" s="42" t="str">
        <f t="shared" si="121"/>
        <v>1</v>
      </c>
      <c r="F397" s="51">
        <f t="shared" ref="F397:F460" si="133">(((C397-$C$4)/($C$5-$C$4))*($C$7-$C$6))+$C$6</f>
        <v>-151.52398399000003</v>
      </c>
      <c r="G397" s="42" t="str">
        <f t="shared" si="122"/>
        <v>0</v>
      </c>
      <c r="H397" s="51">
        <f t="shared" ref="H397:H460" si="134">(((C397-$D$4)/($D$5-$D$4))*($D$7-$D$6))+$D$6</f>
        <v>-34.761991995000017</v>
      </c>
      <c r="I397" s="42" t="str">
        <f t="shared" si="123"/>
        <v>0</v>
      </c>
      <c r="J397" s="51">
        <f t="shared" ref="J397:J460" si="135">(((C397-$E$4)/($E$5-$E$4))*($E$7-$E$6))+$E$6</f>
        <v>90.037803437530869</v>
      </c>
      <c r="K397" s="42" t="str">
        <f t="shared" si="124"/>
        <v>0</v>
      </c>
      <c r="L397" s="51">
        <f t="shared" ref="L397:L460" si="136">(((C397-$F$4)/($F$5-$F$4))*($F$7-$F$6))+$F$6</f>
        <v>81.62182979294117</v>
      </c>
      <c r="M397" s="55" t="str">
        <f t="shared" si="125"/>
        <v>0</v>
      </c>
      <c r="N397" s="129">
        <f t="shared" ref="N397:N460" si="137">(D397*E397)+(F397*G397)+(H397*I397)+(J397*K397)+(L397*M397)</f>
        <v>0.50790071999999986</v>
      </c>
      <c r="O397" s="59">
        <v>260</v>
      </c>
      <c r="Q397" s="53" t="str">
        <f t="shared" si="126"/>
        <v>1</v>
      </c>
      <c r="R397" s="53">
        <f t="shared" ref="R397:R460" si="138">Q397*1</f>
        <v>1</v>
      </c>
      <c r="S397" s="53" t="str">
        <f t="shared" si="127"/>
        <v>0</v>
      </c>
      <c r="T397" s="53">
        <f t="shared" ref="T397:T460" si="139">S397*1</f>
        <v>0</v>
      </c>
      <c r="U397" s="53" t="str">
        <f t="shared" si="128"/>
        <v>0</v>
      </c>
      <c r="V397" s="53">
        <f t="shared" ref="V397:V460" si="140">U397*1</f>
        <v>0</v>
      </c>
      <c r="W397" s="53" t="str">
        <f t="shared" si="129"/>
        <v>0</v>
      </c>
      <c r="X397" s="53">
        <f t="shared" ref="X397:X460" si="141">W397*1</f>
        <v>0</v>
      </c>
      <c r="Y397" s="53" t="str">
        <f t="shared" si="130"/>
        <v>0</v>
      </c>
      <c r="Z397" s="53">
        <f t="shared" ref="Z397:Z460" si="142">Y397*1</f>
        <v>0</v>
      </c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85">
        <f>Parâmetros!A387</f>
        <v>44121.041678240741</v>
      </c>
      <c r="B398" s="59">
        <f>Parâmetros!G387*0.04*46.0055</f>
        <v>2.2818727999999999</v>
      </c>
      <c r="C398" s="80">
        <f t="shared" si="131"/>
        <v>2.2818727999999999</v>
      </c>
      <c r="D398" s="84">
        <f t="shared" si="132"/>
        <v>0.45637455999999998</v>
      </c>
      <c r="E398" s="42" t="str">
        <f t="shared" ref="E398:E461" si="143">IF(AND(D398&lt;=40,D398&gt;=0),"1","0")</f>
        <v>1</v>
      </c>
      <c r="F398" s="51">
        <f t="shared" si="133"/>
        <v>-151.77517402000001</v>
      </c>
      <c r="G398" s="42" t="str">
        <f t="shared" ref="G398:G461" si="144">IF(AND(F398&lt;=80,F398&gt;41),"1","0")</f>
        <v>0</v>
      </c>
      <c r="H398" s="51">
        <f t="shared" si="134"/>
        <v>-34.887587010000004</v>
      </c>
      <c r="I398" s="42" t="str">
        <f t="shared" ref="I398:I461" si="145">IF(AND(H398&lt;=120,H398&gt;81),"1","0")</f>
        <v>0</v>
      </c>
      <c r="J398" s="51">
        <f t="shared" si="135"/>
        <v>90.012676482962959</v>
      </c>
      <c r="K398" s="42" t="str">
        <f t="shared" ref="K398:K461" si="146">IF(AND(J398&lt;=200,J398&gt;121),"1","0")</f>
        <v>0</v>
      </c>
      <c r="L398" s="51">
        <f t="shared" si="136"/>
        <v>81.594551237647053</v>
      </c>
      <c r="M398" s="55" t="str">
        <f t="shared" ref="M398:M461" si="147">IF(AND(L398&lt;999,L398&gt;201),"1","0")</f>
        <v>0</v>
      </c>
      <c r="N398" s="129">
        <f t="shared" si="137"/>
        <v>0.45637455999999998</v>
      </c>
      <c r="O398" s="59">
        <v>260</v>
      </c>
      <c r="Q398" s="53" t="str">
        <f t="shared" ref="Q398:Q461" si="148">IF(AND(N398&lt;40.5,N398&gt;=0),"1","0")</f>
        <v>1</v>
      </c>
      <c r="R398" s="53">
        <f t="shared" si="138"/>
        <v>1</v>
      </c>
      <c r="S398" s="53" t="str">
        <f t="shared" ref="S398:S461" si="149">IF(AND(N398&lt;80.5,N398&gt;=40.5),"1","0")</f>
        <v>0</v>
      </c>
      <c r="T398" s="53">
        <f t="shared" si="139"/>
        <v>0</v>
      </c>
      <c r="U398" s="53" t="str">
        <f t="shared" ref="U398:U461" si="150">IF(AND(N398&lt;120.5,N398&gt;=80.5),"1","0")</f>
        <v>0</v>
      </c>
      <c r="V398" s="53">
        <f t="shared" si="140"/>
        <v>0</v>
      </c>
      <c r="W398" s="53" t="str">
        <f t="shared" ref="W398:W461" si="151">IF(AND(N398&lt;200.5,N398&gt;=120.5),"1","0")</f>
        <v>0</v>
      </c>
      <c r="X398" s="53">
        <f t="shared" si="141"/>
        <v>0</v>
      </c>
      <c r="Y398" s="53" t="str">
        <f t="shared" ref="Y398:Y461" si="152">IF(AND(N398&lt;999,N398&gt;=200.5),"1","0")</f>
        <v>0</v>
      </c>
      <c r="Z398" s="53">
        <f t="shared" si="142"/>
        <v>0</v>
      </c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85">
        <f>Parâmetros!A388</f>
        <v>44121.083344907405</v>
      </c>
      <c r="B399" s="59">
        <f>Parâmetros!G388*0.04*46.0055</f>
        <v>1.9690354000000001</v>
      </c>
      <c r="C399" s="80">
        <f t="shared" ref="C399:C462" si="153">B399</f>
        <v>1.9690354000000001</v>
      </c>
      <c r="D399" s="84">
        <f t="shared" si="132"/>
        <v>0.39380707999999998</v>
      </c>
      <c r="E399" s="42" t="str">
        <f t="shared" si="143"/>
        <v>1</v>
      </c>
      <c r="F399" s="51">
        <f t="shared" si="133"/>
        <v>-152.080190485</v>
      </c>
      <c r="G399" s="42" t="str">
        <f t="shared" si="144"/>
        <v>0</v>
      </c>
      <c r="H399" s="51">
        <f t="shared" si="134"/>
        <v>-35.040095242500001</v>
      </c>
      <c r="I399" s="42" t="str">
        <f t="shared" si="145"/>
        <v>0</v>
      </c>
      <c r="J399" s="51">
        <f t="shared" si="135"/>
        <v>89.98216518098765</v>
      </c>
      <c r="K399" s="42" t="str">
        <f t="shared" si="146"/>
        <v>0</v>
      </c>
      <c r="L399" s="51">
        <f t="shared" si="136"/>
        <v>81.561427277647041</v>
      </c>
      <c r="M399" s="55" t="str">
        <f t="shared" si="147"/>
        <v>0</v>
      </c>
      <c r="N399" s="129">
        <f t="shared" si="137"/>
        <v>0.39380707999999998</v>
      </c>
      <c r="O399" s="59">
        <v>260</v>
      </c>
      <c r="Q399" s="53" t="str">
        <f t="shared" si="148"/>
        <v>1</v>
      </c>
      <c r="R399" s="53">
        <f t="shared" si="138"/>
        <v>1</v>
      </c>
      <c r="S399" s="53" t="str">
        <f t="shared" si="149"/>
        <v>0</v>
      </c>
      <c r="T399" s="53">
        <f t="shared" si="139"/>
        <v>0</v>
      </c>
      <c r="U399" s="53" t="str">
        <f t="shared" si="150"/>
        <v>0</v>
      </c>
      <c r="V399" s="53">
        <f t="shared" si="140"/>
        <v>0</v>
      </c>
      <c r="W399" s="53" t="str">
        <f t="shared" si="151"/>
        <v>0</v>
      </c>
      <c r="X399" s="53">
        <f t="shared" si="141"/>
        <v>0</v>
      </c>
      <c r="Y399" s="53" t="str">
        <f t="shared" si="152"/>
        <v>0</v>
      </c>
      <c r="Z399" s="53">
        <f t="shared" si="142"/>
        <v>0</v>
      </c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85">
        <f>Parâmetros!A389</f>
        <v>44121.125011574077</v>
      </c>
      <c r="B400" s="59">
        <f>Parâmetros!G389*0.04*46.0055</f>
        <v>0.79129459999999996</v>
      </c>
      <c r="C400" s="80">
        <f t="shared" si="153"/>
        <v>0.79129459999999996</v>
      </c>
      <c r="D400" s="84">
        <f t="shared" si="132"/>
        <v>0.15825891999999997</v>
      </c>
      <c r="E400" s="42" t="str">
        <f t="shared" si="143"/>
        <v>1</v>
      </c>
      <c r="F400" s="51">
        <f t="shared" si="133"/>
        <v>-153.22848776500004</v>
      </c>
      <c r="G400" s="42" t="str">
        <f t="shared" si="144"/>
        <v>0</v>
      </c>
      <c r="H400" s="51">
        <f t="shared" si="134"/>
        <v>-35.61424388250002</v>
      </c>
      <c r="I400" s="42" t="str">
        <f t="shared" si="145"/>
        <v>0</v>
      </c>
      <c r="J400" s="51">
        <f t="shared" si="135"/>
        <v>89.86729910296296</v>
      </c>
      <c r="K400" s="42" t="str">
        <f t="shared" si="146"/>
        <v>0</v>
      </c>
      <c r="L400" s="51">
        <f t="shared" si="136"/>
        <v>81.43672531058823</v>
      </c>
      <c r="M400" s="55" t="str">
        <f t="shared" si="147"/>
        <v>0</v>
      </c>
      <c r="N400" s="129">
        <f t="shared" si="137"/>
        <v>0.15825891999999997</v>
      </c>
      <c r="O400" s="59">
        <v>260</v>
      </c>
      <c r="Q400" s="53" t="str">
        <f t="shared" si="148"/>
        <v>1</v>
      </c>
      <c r="R400" s="53">
        <f t="shared" si="138"/>
        <v>1</v>
      </c>
      <c r="S400" s="53" t="str">
        <f t="shared" si="149"/>
        <v>0</v>
      </c>
      <c r="T400" s="53">
        <f t="shared" si="139"/>
        <v>0</v>
      </c>
      <c r="U400" s="53" t="str">
        <f t="shared" si="150"/>
        <v>0</v>
      </c>
      <c r="V400" s="53">
        <f t="shared" si="140"/>
        <v>0</v>
      </c>
      <c r="W400" s="53" t="str">
        <f t="shared" si="151"/>
        <v>0</v>
      </c>
      <c r="X400" s="53">
        <f t="shared" si="141"/>
        <v>0</v>
      </c>
      <c r="Y400" s="53" t="str">
        <f t="shared" si="152"/>
        <v>0</v>
      </c>
      <c r="Z400" s="53">
        <f t="shared" si="142"/>
        <v>0</v>
      </c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85">
        <f>Parâmetros!A390</f>
        <v>44121.166678240741</v>
      </c>
      <c r="B401" s="59">
        <f>Parâmetros!G390*0.04*46.0055</f>
        <v>1.4721759999999999</v>
      </c>
      <c r="C401" s="80">
        <f t="shared" si="153"/>
        <v>1.4721759999999999</v>
      </c>
      <c r="D401" s="84">
        <f t="shared" si="132"/>
        <v>0.29443519999999995</v>
      </c>
      <c r="E401" s="42" t="str">
        <f t="shared" si="143"/>
        <v>1</v>
      </c>
      <c r="F401" s="51">
        <f t="shared" si="133"/>
        <v>-152.56462840000003</v>
      </c>
      <c r="G401" s="42" t="str">
        <f t="shared" si="144"/>
        <v>0</v>
      </c>
      <c r="H401" s="51">
        <f t="shared" si="134"/>
        <v>-35.282314200000016</v>
      </c>
      <c r="I401" s="42" t="str">
        <f t="shared" si="145"/>
        <v>0</v>
      </c>
      <c r="J401" s="51">
        <f t="shared" si="135"/>
        <v>89.933706054320993</v>
      </c>
      <c r="K401" s="42" t="str">
        <f t="shared" si="146"/>
        <v>0</v>
      </c>
      <c r="L401" s="51">
        <f t="shared" si="136"/>
        <v>81.508818635294105</v>
      </c>
      <c r="M401" s="55" t="str">
        <f t="shared" si="147"/>
        <v>0</v>
      </c>
      <c r="N401" s="129">
        <f t="shared" si="137"/>
        <v>0.29443519999999995</v>
      </c>
      <c r="O401" s="59">
        <v>260</v>
      </c>
      <c r="Q401" s="53" t="str">
        <f t="shared" si="148"/>
        <v>1</v>
      </c>
      <c r="R401" s="53">
        <f t="shared" si="138"/>
        <v>1</v>
      </c>
      <c r="S401" s="53" t="str">
        <f t="shared" si="149"/>
        <v>0</v>
      </c>
      <c r="T401" s="53">
        <f t="shared" si="139"/>
        <v>0</v>
      </c>
      <c r="U401" s="53" t="str">
        <f t="shared" si="150"/>
        <v>0</v>
      </c>
      <c r="V401" s="53">
        <f t="shared" si="140"/>
        <v>0</v>
      </c>
      <c r="W401" s="53" t="str">
        <f t="shared" si="151"/>
        <v>0</v>
      </c>
      <c r="X401" s="53">
        <f t="shared" si="141"/>
        <v>0</v>
      </c>
      <c r="Y401" s="53" t="str">
        <f t="shared" si="152"/>
        <v>0</v>
      </c>
      <c r="Z401" s="53">
        <f t="shared" si="142"/>
        <v>0</v>
      </c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85">
        <f>Parâmetros!A391</f>
        <v>44121.208344907405</v>
      </c>
      <c r="B402" s="59">
        <f>Parâmetros!G391*0.04*46.0055</f>
        <v>1.5089803999999998</v>
      </c>
      <c r="C402" s="80">
        <f t="shared" si="153"/>
        <v>1.5089803999999998</v>
      </c>
      <c r="D402" s="84">
        <f t="shared" si="132"/>
        <v>0.30179607999999997</v>
      </c>
      <c r="E402" s="42" t="str">
        <f t="shared" si="143"/>
        <v>1</v>
      </c>
      <c r="F402" s="51">
        <f t="shared" si="133"/>
        <v>-152.52874410999999</v>
      </c>
      <c r="G402" s="42" t="str">
        <f t="shared" si="144"/>
        <v>0</v>
      </c>
      <c r="H402" s="51">
        <f t="shared" si="134"/>
        <v>-35.264372054999995</v>
      </c>
      <c r="I402" s="42" t="str">
        <f t="shared" si="145"/>
        <v>0</v>
      </c>
      <c r="J402" s="51">
        <f t="shared" si="135"/>
        <v>89.93729561925926</v>
      </c>
      <c r="K402" s="42" t="str">
        <f t="shared" si="146"/>
        <v>0</v>
      </c>
      <c r="L402" s="51">
        <f t="shared" si="136"/>
        <v>81.512715571764701</v>
      </c>
      <c r="M402" s="55" t="str">
        <f t="shared" si="147"/>
        <v>0</v>
      </c>
      <c r="N402" s="129">
        <f t="shared" si="137"/>
        <v>0.30179607999999997</v>
      </c>
      <c r="O402" s="59">
        <v>260</v>
      </c>
      <c r="Q402" s="53" t="str">
        <f t="shared" si="148"/>
        <v>1</v>
      </c>
      <c r="R402" s="53">
        <f t="shared" si="138"/>
        <v>1</v>
      </c>
      <c r="S402" s="53" t="str">
        <f t="shared" si="149"/>
        <v>0</v>
      </c>
      <c r="T402" s="53">
        <f t="shared" si="139"/>
        <v>0</v>
      </c>
      <c r="U402" s="53" t="str">
        <f t="shared" si="150"/>
        <v>0</v>
      </c>
      <c r="V402" s="53">
        <f t="shared" si="140"/>
        <v>0</v>
      </c>
      <c r="W402" s="53" t="str">
        <f t="shared" si="151"/>
        <v>0</v>
      </c>
      <c r="X402" s="53">
        <f t="shared" si="141"/>
        <v>0</v>
      </c>
      <c r="Y402" s="53" t="str">
        <f t="shared" si="152"/>
        <v>0</v>
      </c>
      <c r="Z402" s="53">
        <f t="shared" si="142"/>
        <v>0</v>
      </c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85">
        <f>Parâmetros!A392</f>
        <v>44121.250011574077</v>
      </c>
      <c r="B403" s="59">
        <f>Parâmetros!G392*0.04*46.0055</f>
        <v>6.256748</v>
      </c>
      <c r="C403" s="80">
        <f t="shared" si="153"/>
        <v>6.256748</v>
      </c>
      <c r="D403" s="84">
        <f t="shared" si="132"/>
        <v>1.2513496</v>
      </c>
      <c r="E403" s="42" t="str">
        <f t="shared" si="143"/>
        <v>1</v>
      </c>
      <c r="F403" s="51">
        <f t="shared" si="133"/>
        <v>-147.8996707</v>
      </c>
      <c r="G403" s="42" t="str">
        <f t="shared" si="144"/>
        <v>0</v>
      </c>
      <c r="H403" s="51">
        <f t="shared" si="134"/>
        <v>-32.949835350000001</v>
      </c>
      <c r="I403" s="42" t="str">
        <f t="shared" si="145"/>
        <v>0</v>
      </c>
      <c r="J403" s="51">
        <f t="shared" si="135"/>
        <v>90.4003494962963</v>
      </c>
      <c r="K403" s="42" t="str">
        <f t="shared" si="146"/>
        <v>0</v>
      </c>
      <c r="L403" s="51">
        <f t="shared" si="136"/>
        <v>82.015420376470601</v>
      </c>
      <c r="M403" s="55" t="str">
        <f t="shared" si="147"/>
        <v>0</v>
      </c>
      <c r="N403" s="129">
        <f t="shared" si="137"/>
        <v>1.2513496</v>
      </c>
      <c r="O403" s="59">
        <v>260</v>
      </c>
      <c r="Q403" s="53" t="str">
        <f t="shared" si="148"/>
        <v>1</v>
      </c>
      <c r="R403" s="53">
        <f t="shared" si="138"/>
        <v>1</v>
      </c>
      <c r="S403" s="53" t="str">
        <f t="shared" si="149"/>
        <v>0</v>
      </c>
      <c r="T403" s="53">
        <f t="shared" si="139"/>
        <v>0</v>
      </c>
      <c r="U403" s="53" t="str">
        <f t="shared" si="150"/>
        <v>0</v>
      </c>
      <c r="V403" s="53">
        <f t="shared" si="140"/>
        <v>0</v>
      </c>
      <c r="W403" s="53" t="str">
        <f t="shared" si="151"/>
        <v>0</v>
      </c>
      <c r="X403" s="53">
        <f t="shared" si="141"/>
        <v>0</v>
      </c>
      <c r="Y403" s="53" t="str">
        <f t="shared" si="152"/>
        <v>0</v>
      </c>
      <c r="Z403" s="53">
        <f t="shared" si="142"/>
        <v>0</v>
      </c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85">
        <f>Parâmetros!A393</f>
        <v>44121.291678240741</v>
      </c>
      <c r="B404" s="59">
        <f>Parâmetros!G393*0.04*46.0055</f>
        <v>11.998234399999998</v>
      </c>
      <c r="C404" s="80">
        <f t="shared" si="153"/>
        <v>11.998234399999998</v>
      </c>
      <c r="D404" s="84">
        <f t="shared" si="132"/>
        <v>2.3996468799999997</v>
      </c>
      <c r="E404" s="42" t="str">
        <f t="shared" si="143"/>
        <v>1</v>
      </c>
      <c r="F404" s="51">
        <f t="shared" si="133"/>
        <v>-142.30172146000001</v>
      </c>
      <c r="G404" s="42" t="str">
        <f t="shared" si="144"/>
        <v>0</v>
      </c>
      <c r="H404" s="51">
        <f t="shared" si="134"/>
        <v>-30.150860730000005</v>
      </c>
      <c r="I404" s="42" t="str">
        <f t="shared" si="145"/>
        <v>0</v>
      </c>
      <c r="J404" s="51">
        <f t="shared" si="135"/>
        <v>90.960321626666669</v>
      </c>
      <c r="K404" s="42" t="str">
        <f t="shared" si="146"/>
        <v>0</v>
      </c>
      <c r="L404" s="51">
        <f t="shared" si="136"/>
        <v>82.623342465882359</v>
      </c>
      <c r="M404" s="55" t="str">
        <f t="shared" si="147"/>
        <v>0</v>
      </c>
      <c r="N404" s="129">
        <f t="shared" si="137"/>
        <v>2.3996468799999997</v>
      </c>
      <c r="O404" s="59">
        <v>260</v>
      </c>
      <c r="Q404" s="53" t="str">
        <f t="shared" si="148"/>
        <v>1</v>
      </c>
      <c r="R404" s="53">
        <f t="shared" si="138"/>
        <v>1</v>
      </c>
      <c r="S404" s="53" t="str">
        <f t="shared" si="149"/>
        <v>0</v>
      </c>
      <c r="T404" s="53">
        <f t="shared" si="139"/>
        <v>0</v>
      </c>
      <c r="U404" s="53" t="str">
        <f t="shared" si="150"/>
        <v>0</v>
      </c>
      <c r="V404" s="53">
        <f t="shared" si="140"/>
        <v>0</v>
      </c>
      <c r="W404" s="53" t="str">
        <f t="shared" si="151"/>
        <v>0</v>
      </c>
      <c r="X404" s="53">
        <f t="shared" si="141"/>
        <v>0</v>
      </c>
      <c r="Y404" s="53" t="str">
        <f t="shared" si="152"/>
        <v>0</v>
      </c>
      <c r="Z404" s="53">
        <f t="shared" si="142"/>
        <v>0</v>
      </c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85">
        <f>Parâmetros!A394</f>
        <v>44121.333344907405</v>
      </c>
      <c r="B405" s="59">
        <f>Parâmetros!G394*0.04*46.0055</f>
        <v>5.3550401999999995</v>
      </c>
      <c r="C405" s="80">
        <f t="shared" si="153"/>
        <v>5.3550401999999995</v>
      </c>
      <c r="D405" s="84">
        <f t="shared" si="132"/>
        <v>1.0710080399999999</v>
      </c>
      <c r="E405" s="42" t="str">
        <f t="shared" si="143"/>
        <v>1</v>
      </c>
      <c r="F405" s="51">
        <f t="shared" si="133"/>
        <v>-148.77883580500003</v>
      </c>
      <c r="G405" s="42" t="str">
        <f t="shared" si="144"/>
        <v>0</v>
      </c>
      <c r="H405" s="51">
        <f t="shared" si="134"/>
        <v>-33.389417902500014</v>
      </c>
      <c r="I405" s="42" t="str">
        <f t="shared" si="145"/>
        <v>0</v>
      </c>
      <c r="J405" s="51">
        <f t="shared" si="135"/>
        <v>90.312405155308653</v>
      </c>
      <c r="K405" s="42" t="str">
        <f t="shared" si="146"/>
        <v>0</v>
      </c>
      <c r="L405" s="51">
        <f t="shared" si="136"/>
        <v>81.919945432941176</v>
      </c>
      <c r="M405" s="55" t="str">
        <f t="shared" si="147"/>
        <v>0</v>
      </c>
      <c r="N405" s="129">
        <f t="shared" si="137"/>
        <v>1.0710080399999999</v>
      </c>
      <c r="O405" s="59">
        <v>260</v>
      </c>
      <c r="Q405" s="53" t="str">
        <f t="shared" si="148"/>
        <v>1</v>
      </c>
      <c r="R405" s="53">
        <f t="shared" si="138"/>
        <v>1</v>
      </c>
      <c r="S405" s="53" t="str">
        <f t="shared" si="149"/>
        <v>0</v>
      </c>
      <c r="T405" s="53">
        <f t="shared" si="139"/>
        <v>0</v>
      </c>
      <c r="U405" s="53" t="str">
        <f t="shared" si="150"/>
        <v>0</v>
      </c>
      <c r="V405" s="53">
        <f t="shared" si="140"/>
        <v>0</v>
      </c>
      <c r="W405" s="53" t="str">
        <f t="shared" si="151"/>
        <v>0</v>
      </c>
      <c r="X405" s="53">
        <f t="shared" si="141"/>
        <v>0</v>
      </c>
      <c r="Y405" s="53" t="str">
        <f t="shared" si="152"/>
        <v>0</v>
      </c>
      <c r="Z405" s="53">
        <f t="shared" si="142"/>
        <v>0</v>
      </c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85">
        <f>Parâmetros!A395</f>
        <v>44121.375011574077</v>
      </c>
      <c r="B406" s="59">
        <f>Parâmetros!G395*0.04*46.0055</f>
        <v>4.618952199999999</v>
      </c>
      <c r="C406" s="80">
        <f t="shared" si="153"/>
        <v>4.618952199999999</v>
      </c>
      <c r="D406" s="84">
        <f t="shared" si="132"/>
        <v>0.92379043999999977</v>
      </c>
      <c r="E406" s="42" t="str">
        <f t="shared" si="143"/>
        <v>1</v>
      </c>
      <c r="F406" s="51">
        <f t="shared" si="133"/>
        <v>-149.496521605</v>
      </c>
      <c r="G406" s="42" t="str">
        <f t="shared" si="144"/>
        <v>0</v>
      </c>
      <c r="H406" s="51">
        <f t="shared" si="134"/>
        <v>-33.748260802499999</v>
      </c>
      <c r="I406" s="42" t="str">
        <f t="shared" si="145"/>
        <v>0</v>
      </c>
      <c r="J406" s="51">
        <f t="shared" si="135"/>
        <v>90.240613856543206</v>
      </c>
      <c r="K406" s="42" t="str">
        <f t="shared" si="146"/>
        <v>0</v>
      </c>
      <c r="L406" s="51">
        <f t="shared" si="136"/>
        <v>81.842006703529421</v>
      </c>
      <c r="M406" s="55" t="str">
        <f t="shared" si="147"/>
        <v>0</v>
      </c>
      <c r="N406" s="129">
        <f t="shared" si="137"/>
        <v>0.92379043999999977</v>
      </c>
      <c r="O406" s="59">
        <v>260</v>
      </c>
      <c r="Q406" s="53" t="str">
        <f t="shared" si="148"/>
        <v>1</v>
      </c>
      <c r="R406" s="53">
        <f t="shared" si="138"/>
        <v>1</v>
      </c>
      <c r="S406" s="53" t="str">
        <f t="shared" si="149"/>
        <v>0</v>
      </c>
      <c r="T406" s="53">
        <f t="shared" si="139"/>
        <v>0</v>
      </c>
      <c r="U406" s="53" t="str">
        <f t="shared" si="150"/>
        <v>0</v>
      </c>
      <c r="V406" s="53">
        <f t="shared" si="140"/>
        <v>0</v>
      </c>
      <c r="W406" s="53" t="str">
        <f t="shared" si="151"/>
        <v>0</v>
      </c>
      <c r="X406" s="53">
        <f t="shared" si="141"/>
        <v>0</v>
      </c>
      <c r="Y406" s="53" t="str">
        <f t="shared" si="152"/>
        <v>0</v>
      </c>
      <c r="Z406" s="53">
        <f t="shared" si="142"/>
        <v>0</v>
      </c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85">
        <f>Parâmetros!A396</f>
        <v>44121.416678240741</v>
      </c>
      <c r="B407" s="59">
        <f>Parâmetros!G396*0.04*46.0055</f>
        <v>3.0363630000000001</v>
      </c>
      <c r="C407" s="80">
        <f t="shared" si="153"/>
        <v>3.0363630000000001</v>
      </c>
      <c r="D407" s="84">
        <f t="shared" si="132"/>
        <v>0.60727260000000005</v>
      </c>
      <c r="E407" s="42" t="str">
        <f t="shared" si="143"/>
        <v>1</v>
      </c>
      <c r="F407" s="51">
        <f t="shared" si="133"/>
        <v>-151.039546075</v>
      </c>
      <c r="G407" s="42" t="str">
        <f t="shared" si="144"/>
        <v>0</v>
      </c>
      <c r="H407" s="51">
        <f t="shared" si="134"/>
        <v>-34.519773037500002</v>
      </c>
      <c r="I407" s="42" t="str">
        <f t="shared" si="145"/>
        <v>0</v>
      </c>
      <c r="J407" s="51">
        <f t="shared" si="135"/>
        <v>90.086262564197526</v>
      </c>
      <c r="K407" s="42" t="str">
        <f t="shared" si="146"/>
        <v>0</v>
      </c>
      <c r="L407" s="51">
        <f t="shared" si="136"/>
        <v>81.674438435294121</v>
      </c>
      <c r="M407" s="55" t="str">
        <f t="shared" si="147"/>
        <v>0</v>
      </c>
      <c r="N407" s="129">
        <f t="shared" si="137"/>
        <v>0.60727260000000005</v>
      </c>
      <c r="O407" s="59">
        <v>260</v>
      </c>
      <c r="Q407" s="53" t="str">
        <f t="shared" si="148"/>
        <v>1</v>
      </c>
      <c r="R407" s="53">
        <f t="shared" si="138"/>
        <v>1</v>
      </c>
      <c r="S407" s="53" t="str">
        <f t="shared" si="149"/>
        <v>0</v>
      </c>
      <c r="T407" s="53">
        <f t="shared" si="139"/>
        <v>0</v>
      </c>
      <c r="U407" s="53" t="str">
        <f t="shared" si="150"/>
        <v>0</v>
      </c>
      <c r="V407" s="53">
        <f t="shared" si="140"/>
        <v>0</v>
      </c>
      <c r="W407" s="53" t="str">
        <f t="shared" si="151"/>
        <v>0</v>
      </c>
      <c r="X407" s="53">
        <f t="shared" si="141"/>
        <v>0</v>
      </c>
      <c r="Y407" s="53" t="str">
        <f t="shared" si="152"/>
        <v>0</v>
      </c>
      <c r="Z407" s="53">
        <f t="shared" si="142"/>
        <v>0</v>
      </c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85">
        <f>Parâmetros!A397</f>
        <v>44121.458344907405</v>
      </c>
      <c r="B408" s="59">
        <f>Parâmetros!G397*0.04*46.0055</f>
        <v>2.9075476</v>
      </c>
      <c r="C408" s="80">
        <f t="shared" si="153"/>
        <v>2.9075476</v>
      </c>
      <c r="D408" s="84">
        <f t="shared" si="132"/>
        <v>0.58150952</v>
      </c>
      <c r="E408" s="42" t="str">
        <f t="shared" si="143"/>
        <v>1</v>
      </c>
      <c r="F408" s="51">
        <f t="shared" si="133"/>
        <v>-151.16514109000002</v>
      </c>
      <c r="G408" s="42" t="str">
        <f t="shared" si="144"/>
        <v>0</v>
      </c>
      <c r="H408" s="51">
        <f t="shared" si="134"/>
        <v>-34.58257054500001</v>
      </c>
      <c r="I408" s="42" t="str">
        <f t="shared" si="145"/>
        <v>0</v>
      </c>
      <c r="J408" s="51">
        <f t="shared" si="135"/>
        <v>90.073699086913578</v>
      </c>
      <c r="K408" s="42" t="str">
        <f t="shared" si="146"/>
        <v>0</v>
      </c>
      <c r="L408" s="51">
        <f t="shared" si="136"/>
        <v>81.660799157647062</v>
      </c>
      <c r="M408" s="55" t="str">
        <f t="shared" si="147"/>
        <v>0</v>
      </c>
      <c r="N408" s="129">
        <f t="shared" si="137"/>
        <v>0.58150952</v>
      </c>
      <c r="O408" s="59">
        <v>260</v>
      </c>
      <c r="Q408" s="53" t="str">
        <f t="shared" si="148"/>
        <v>1</v>
      </c>
      <c r="R408" s="53">
        <f t="shared" si="138"/>
        <v>1</v>
      </c>
      <c r="S408" s="53" t="str">
        <f t="shared" si="149"/>
        <v>0</v>
      </c>
      <c r="T408" s="53">
        <f t="shared" si="139"/>
        <v>0</v>
      </c>
      <c r="U408" s="53" t="str">
        <f t="shared" si="150"/>
        <v>0</v>
      </c>
      <c r="V408" s="53">
        <f t="shared" si="140"/>
        <v>0</v>
      </c>
      <c r="W408" s="53" t="str">
        <f t="shared" si="151"/>
        <v>0</v>
      </c>
      <c r="X408" s="53">
        <f t="shared" si="141"/>
        <v>0</v>
      </c>
      <c r="Y408" s="53" t="str">
        <f t="shared" si="152"/>
        <v>0</v>
      </c>
      <c r="Z408" s="53">
        <f t="shared" si="142"/>
        <v>0</v>
      </c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85">
        <f>Parâmetros!A398</f>
        <v>44121.500011574077</v>
      </c>
      <c r="B409" s="59">
        <f>Parâmetros!G398*0.04*46.0055</f>
        <v>2.6315146</v>
      </c>
      <c r="C409" s="80">
        <f t="shared" si="153"/>
        <v>2.6315146</v>
      </c>
      <c r="D409" s="84">
        <f t="shared" si="132"/>
        <v>0.52630292000000001</v>
      </c>
      <c r="E409" s="42" t="str">
        <f t="shared" si="143"/>
        <v>1</v>
      </c>
      <c r="F409" s="51">
        <f t="shared" si="133"/>
        <v>-151.434273265</v>
      </c>
      <c r="G409" s="42" t="str">
        <f t="shared" si="144"/>
        <v>0</v>
      </c>
      <c r="H409" s="51">
        <f t="shared" si="134"/>
        <v>-34.717136632500001</v>
      </c>
      <c r="I409" s="42" t="str">
        <f t="shared" si="145"/>
        <v>0</v>
      </c>
      <c r="J409" s="51">
        <f t="shared" si="135"/>
        <v>90.04677734987655</v>
      </c>
      <c r="K409" s="42" t="str">
        <f t="shared" si="146"/>
        <v>0</v>
      </c>
      <c r="L409" s="51">
        <f t="shared" si="136"/>
        <v>81.631572134117633</v>
      </c>
      <c r="M409" s="55" t="str">
        <f t="shared" si="147"/>
        <v>0</v>
      </c>
      <c r="N409" s="129">
        <f t="shared" si="137"/>
        <v>0.52630292000000001</v>
      </c>
      <c r="O409" s="59">
        <v>260</v>
      </c>
      <c r="Q409" s="53" t="str">
        <f t="shared" si="148"/>
        <v>1</v>
      </c>
      <c r="R409" s="53">
        <f t="shared" si="138"/>
        <v>1</v>
      </c>
      <c r="S409" s="53" t="str">
        <f t="shared" si="149"/>
        <v>0</v>
      </c>
      <c r="T409" s="53">
        <f t="shared" si="139"/>
        <v>0</v>
      </c>
      <c r="U409" s="53" t="str">
        <f t="shared" si="150"/>
        <v>0</v>
      </c>
      <c r="V409" s="53">
        <f t="shared" si="140"/>
        <v>0</v>
      </c>
      <c r="W409" s="53" t="str">
        <f t="shared" si="151"/>
        <v>0</v>
      </c>
      <c r="X409" s="53">
        <f t="shared" si="141"/>
        <v>0</v>
      </c>
      <c r="Y409" s="53" t="str">
        <f t="shared" si="152"/>
        <v>0</v>
      </c>
      <c r="Z409" s="53">
        <f t="shared" si="142"/>
        <v>0</v>
      </c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85">
        <f>Parâmetros!A399</f>
        <v>44121.541678240741</v>
      </c>
      <c r="B410" s="59">
        <f>Parâmetros!G399*0.04*46.0055</f>
        <v>2.1898617999999996</v>
      </c>
      <c r="C410" s="80">
        <f t="shared" si="153"/>
        <v>2.1898617999999996</v>
      </c>
      <c r="D410" s="84">
        <f t="shared" si="132"/>
        <v>0.43797235999999989</v>
      </c>
      <c r="E410" s="42" t="str">
        <f t="shared" si="143"/>
        <v>1</v>
      </c>
      <c r="F410" s="51">
        <f t="shared" si="133"/>
        <v>-151.86488474500001</v>
      </c>
      <c r="G410" s="42" t="str">
        <f t="shared" si="144"/>
        <v>0</v>
      </c>
      <c r="H410" s="51">
        <f t="shared" si="134"/>
        <v>-34.932442372500006</v>
      </c>
      <c r="I410" s="42" t="str">
        <f t="shared" si="145"/>
        <v>0</v>
      </c>
      <c r="J410" s="51">
        <f t="shared" si="135"/>
        <v>90.003702570617293</v>
      </c>
      <c r="K410" s="42" t="str">
        <f t="shared" si="146"/>
        <v>0</v>
      </c>
      <c r="L410" s="51">
        <f t="shared" si="136"/>
        <v>81.584808896470577</v>
      </c>
      <c r="M410" s="55" t="str">
        <f t="shared" si="147"/>
        <v>0</v>
      </c>
      <c r="N410" s="129">
        <f t="shared" si="137"/>
        <v>0.43797235999999989</v>
      </c>
      <c r="O410" s="59">
        <v>260</v>
      </c>
      <c r="Q410" s="53" t="str">
        <f t="shared" si="148"/>
        <v>1</v>
      </c>
      <c r="R410" s="53">
        <f t="shared" si="138"/>
        <v>1</v>
      </c>
      <c r="S410" s="53" t="str">
        <f t="shared" si="149"/>
        <v>0</v>
      </c>
      <c r="T410" s="53">
        <f t="shared" si="139"/>
        <v>0</v>
      </c>
      <c r="U410" s="53" t="str">
        <f t="shared" si="150"/>
        <v>0</v>
      </c>
      <c r="V410" s="53">
        <f t="shared" si="140"/>
        <v>0</v>
      </c>
      <c r="W410" s="53" t="str">
        <f t="shared" si="151"/>
        <v>0</v>
      </c>
      <c r="X410" s="53">
        <f t="shared" si="141"/>
        <v>0</v>
      </c>
      <c r="Y410" s="53" t="str">
        <f t="shared" si="152"/>
        <v>0</v>
      </c>
      <c r="Z410" s="53">
        <f t="shared" si="142"/>
        <v>0</v>
      </c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85">
        <f>Parâmetros!A400</f>
        <v>44121.583344907405</v>
      </c>
      <c r="B411" s="59">
        <f>Parâmetros!G400*0.04*46.0055</f>
        <v>2.1162529999999999</v>
      </c>
      <c r="C411" s="80">
        <f t="shared" si="153"/>
        <v>2.1162529999999999</v>
      </c>
      <c r="D411" s="84">
        <f t="shared" si="132"/>
        <v>0.42325059999999998</v>
      </c>
      <c r="E411" s="42" t="str">
        <f t="shared" si="143"/>
        <v>1</v>
      </c>
      <c r="F411" s="51">
        <f t="shared" si="133"/>
        <v>-151.93665332499998</v>
      </c>
      <c r="G411" s="42" t="str">
        <f t="shared" si="144"/>
        <v>0</v>
      </c>
      <c r="H411" s="51">
        <f t="shared" si="134"/>
        <v>-34.96832666249999</v>
      </c>
      <c r="I411" s="42" t="str">
        <f t="shared" si="145"/>
        <v>0</v>
      </c>
      <c r="J411" s="51">
        <f t="shared" si="135"/>
        <v>89.996523440740731</v>
      </c>
      <c r="K411" s="42" t="str">
        <f t="shared" si="146"/>
        <v>0</v>
      </c>
      <c r="L411" s="51">
        <f t="shared" si="136"/>
        <v>81.577015023529398</v>
      </c>
      <c r="M411" s="55" t="str">
        <f t="shared" si="147"/>
        <v>0</v>
      </c>
      <c r="N411" s="129">
        <f t="shared" si="137"/>
        <v>0.42325059999999998</v>
      </c>
      <c r="O411" s="59">
        <v>260</v>
      </c>
      <c r="Q411" s="53" t="str">
        <f t="shared" si="148"/>
        <v>1</v>
      </c>
      <c r="R411" s="53">
        <f t="shared" si="138"/>
        <v>1</v>
      </c>
      <c r="S411" s="53" t="str">
        <f t="shared" si="149"/>
        <v>0</v>
      </c>
      <c r="T411" s="53">
        <f t="shared" si="139"/>
        <v>0</v>
      </c>
      <c r="U411" s="53" t="str">
        <f t="shared" si="150"/>
        <v>0</v>
      </c>
      <c r="V411" s="53">
        <f t="shared" si="140"/>
        <v>0</v>
      </c>
      <c r="W411" s="53" t="str">
        <f t="shared" si="151"/>
        <v>0</v>
      </c>
      <c r="X411" s="53">
        <f t="shared" si="141"/>
        <v>0</v>
      </c>
      <c r="Y411" s="53" t="str">
        <f t="shared" si="152"/>
        <v>0</v>
      </c>
      <c r="Z411" s="53">
        <f t="shared" si="142"/>
        <v>0</v>
      </c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85">
        <f>Parâmetros!A401</f>
        <v>44121.625011574077</v>
      </c>
      <c r="B412" s="59">
        <f>Parâmetros!G401*0.04*46.0055</f>
        <v>2.4290904000000002</v>
      </c>
      <c r="C412" s="80">
        <f t="shared" si="153"/>
        <v>2.4290904000000002</v>
      </c>
      <c r="D412" s="84">
        <f t="shared" si="132"/>
        <v>0.48581808000000004</v>
      </c>
      <c r="E412" s="42" t="str">
        <f t="shared" si="143"/>
        <v>1</v>
      </c>
      <c r="F412" s="51">
        <f t="shared" si="133"/>
        <v>-151.63163685999999</v>
      </c>
      <c r="G412" s="42" t="str">
        <f t="shared" si="144"/>
        <v>0</v>
      </c>
      <c r="H412" s="51">
        <f t="shared" si="134"/>
        <v>-34.815818429999993</v>
      </c>
      <c r="I412" s="42" t="str">
        <f t="shared" si="145"/>
        <v>0</v>
      </c>
      <c r="J412" s="51">
        <f t="shared" si="135"/>
        <v>90.027034742716054</v>
      </c>
      <c r="K412" s="42" t="str">
        <f t="shared" si="146"/>
        <v>0</v>
      </c>
      <c r="L412" s="51">
        <f t="shared" si="136"/>
        <v>81.61013898352941</v>
      </c>
      <c r="M412" s="55" t="str">
        <f t="shared" si="147"/>
        <v>0</v>
      </c>
      <c r="N412" s="129">
        <f t="shared" si="137"/>
        <v>0.48581808000000004</v>
      </c>
      <c r="O412" s="59">
        <v>260</v>
      </c>
      <c r="Q412" s="53" t="str">
        <f t="shared" si="148"/>
        <v>1</v>
      </c>
      <c r="R412" s="53">
        <f t="shared" si="138"/>
        <v>1</v>
      </c>
      <c r="S412" s="53" t="str">
        <f t="shared" si="149"/>
        <v>0</v>
      </c>
      <c r="T412" s="53">
        <f t="shared" si="139"/>
        <v>0</v>
      </c>
      <c r="U412" s="53" t="str">
        <f t="shared" si="150"/>
        <v>0</v>
      </c>
      <c r="V412" s="53">
        <f t="shared" si="140"/>
        <v>0</v>
      </c>
      <c r="W412" s="53" t="str">
        <f t="shared" si="151"/>
        <v>0</v>
      </c>
      <c r="X412" s="53">
        <f t="shared" si="141"/>
        <v>0</v>
      </c>
      <c r="Y412" s="53" t="str">
        <f t="shared" si="152"/>
        <v>0</v>
      </c>
      <c r="Z412" s="53">
        <f t="shared" si="142"/>
        <v>0</v>
      </c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85">
        <f>Parâmetros!A402</f>
        <v>44121.666678240741</v>
      </c>
      <c r="B413" s="59">
        <f>Parâmetros!G402*0.04*46.0055</f>
        <v>2.1898617999999996</v>
      </c>
      <c r="C413" s="80">
        <f t="shared" si="153"/>
        <v>2.1898617999999996</v>
      </c>
      <c r="D413" s="84">
        <f t="shared" si="132"/>
        <v>0.43797235999999989</v>
      </c>
      <c r="E413" s="42" t="str">
        <f t="shared" si="143"/>
        <v>1</v>
      </c>
      <c r="F413" s="51">
        <f t="shared" si="133"/>
        <v>-151.86488474500001</v>
      </c>
      <c r="G413" s="42" t="str">
        <f t="shared" si="144"/>
        <v>0</v>
      </c>
      <c r="H413" s="51">
        <f t="shared" si="134"/>
        <v>-34.932442372500006</v>
      </c>
      <c r="I413" s="42" t="str">
        <f t="shared" si="145"/>
        <v>0</v>
      </c>
      <c r="J413" s="51">
        <f t="shared" si="135"/>
        <v>90.003702570617293</v>
      </c>
      <c r="K413" s="42" t="str">
        <f t="shared" si="146"/>
        <v>0</v>
      </c>
      <c r="L413" s="51">
        <f t="shared" si="136"/>
        <v>81.584808896470577</v>
      </c>
      <c r="M413" s="55" t="str">
        <f t="shared" si="147"/>
        <v>0</v>
      </c>
      <c r="N413" s="129">
        <f t="shared" si="137"/>
        <v>0.43797235999999989</v>
      </c>
      <c r="O413" s="59">
        <v>260</v>
      </c>
      <c r="Q413" s="53" t="str">
        <f t="shared" si="148"/>
        <v>1</v>
      </c>
      <c r="R413" s="53">
        <f t="shared" si="138"/>
        <v>1</v>
      </c>
      <c r="S413" s="53" t="str">
        <f t="shared" si="149"/>
        <v>0</v>
      </c>
      <c r="T413" s="53">
        <f t="shared" si="139"/>
        <v>0</v>
      </c>
      <c r="U413" s="53" t="str">
        <f t="shared" si="150"/>
        <v>0</v>
      </c>
      <c r="V413" s="53">
        <f t="shared" si="140"/>
        <v>0</v>
      </c>
      <c r="W413" s="53" t="str">
        <f t="shared" si="151"/>
        <v>0</v>
      </c>
      <c r="X413" s="53">
        <f t="shared" si="141"/>
        <v>0</v>
      </c>
      <c r="Y413" s="53" t="str">
        <f t="shared" si="152"/>
        <v>0</v>
      </c>
      <c r="Z413" s="53">
        <f t="shared" si="142"/>
        <v>0</v>
      </c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85">
        <f>Parâmetros!A403</f>
        <v>44121.708356481482</v>
      </c>
      <c r="B414" s="59">
        <f>Parâmetros!G403*0.04*46.0055</f>
        <v>1.9690354000000001</v>
      </c>
      <c r="C414" s="80">
        <f t="shared" si="153"/>
        <v>1.9690354000000001</v>
      </c>
      <c r="D414" s="84">
        <f t="shared" si="132"/>
        <v>0.39380707999999998</v>
      </c>
      <c r="E414" s="42" t="str">
        <f t="shared" si="143"/>
        <v>1</v>
      </c>
      <c r="F414" s="51">
        <f t="shared" si="133"/>
        <v>-152.080190485</v>
      </c>
      <c r="G414" s="42" t="str">
        <f t="shared" si="144"/>
        <v>0</v>
      </c>
      <c r="H414" s="51">
        <f t="shared" si="134"/>
        <v>-35.040095242500001</v>
      </c>
      <c r="I414" s="42" t="str">
        <f t="shared" si="145"/>
        <v>0</v>
      </c>
      <c r="J414" s="51">
        <f t="shared" si="135"/>
        <v>89.98216518098765</v>
      </c>
      <c r="K414" s="42" t="str">
        <f t="shared" si="146"/>
        <v>0</v>
      </c>
      <c r="L414" s="51">
        <f t="shared" si="136"/>
        <v>81.561427277647041</v>
      </c>
      <c r="M414" s="55" t="str">
        <f t="shared" si="147"/>
        <v>0</v>
      </c>
      <c r="N414" s="129">
        <f t="shared" si="137"/>
        <v>0.39380707999999998</v>
      </c>
      <c r="O414" s="59">
        <v>260</v>
      </c>
      <c r="Q414" s="53" t="str">
        <f t="shared" si="148"/>
        <v>1</v>
      </c>
      <c r="R414" s="53">
        <f t="shared" si="138"/>
        <v>1</v>
      </c>
      <c r="S414" s="53" t="str">
        <f t="shared" si="149"/>
        <v>0</v>
      </c>
      <c r="T414" s="53">
        <f t="shared" si="139"/>
        <v>0</v>
      </c>
      <c r="U414" s="53" t="str">
        <f t="shared" si="150"/>
        <v>0</v>
      </c>
      <c r="V414" s="53">
        <f t="shared" si="140"/>
        <v>0</v>
      </c>
      <c r="W414" s="53" t="str">
        <f t="shared" si="151"/>
        <v>0</v>
      </c>
      <c r="X414" s="53">
        <f t="shared" si="141"/>
        <v>0</v>
      </c>
      <c r="Y414" s="53" t="str">
        <f t="shared" si="152"/>
        <v>0</v>
      </c>
      <c r="Z414" s="53">
        <f t="shared" si="142"/>
        <v>0</v>
      </c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85">
        <f>Parâmetros!A404</f>
        <v>44121.750023148146</v>
      </c>
      <c r="B415" s="59">
        <f>Parâmetros!G404*0.04*46.0055</f>
        <v>3.1651783999999998</v>
      </c>
      <c r="C415" s="80">
        <f t="shared" si="153"/>
        <v>3.1651783999999998</v>
      </c>
      <c r="D415" s="84">
        <f t="shared" si="132"/>
        <v>0.63303567999999988</v>
      </c>
      <c r="E415" s="42" t="str">
        <f t="shared" si="143"/>
        <v>1</v>
      </c>
      <c r="F415" s="51">
        <f t="shared" si="133"/>
        <v>-150.91395106000002</v>
      </c>
      <c r="G415" s="42" t="str">
        <f t="shared" si="144"/>
        <v>0</v>
      </c>
      <c r="H415" s="51">
        <f t="shared" si="134"/>
        <v>-34.456975530000008</v>
      </c>
      <c r="I415" s="42" t="str">
        <f t="shared" si="145"/>
        <v>0</v>
      </c>
      <c r="J415" s="51">
        <f t="shared" si="135"/>
        <v>90.098826041481487</v>
      </c>
      <c r="K415" s="42" t="str">
        <f t="shared" si="146"/>
        <v>0</v>
      </c>
      <c r="L415" s="51">
        <f t="shared" si="136"/>
        <v>81.688077712941194</v>
      </c>
      <c r="M415" s="55" t="str">
        <f t="shared" si="147"/>
        <v>0</v>
      </c>
      <c r="N415" s="129">
        <f t="shared" si="137"/>
        <v>0.63303567999999988</v>
      </c>
      <c r="O415" s="59">
        <v>260</v>
      </c>
      <c r="Q415" s="53" t="str">
        <f t="shared" si="148"/>
        <v>1</v>
      </c>
      <c r="R415" s="53">
        <f t="shared" si="138"/>
        <v>1</v>
      </c>
      <c r="S415" s="53" t="str">
        <f t="shared" si="149"/>
        <v>0</v>
      </c>
      <c r="T415" s="53">
        <f t="shared" si="139"/>
        <v>0</v>
      </c>
      <c r="U415" s="53" t="str">
        <f t="shared" si="150"/>
        <v>0</v>
      </c>
      <c r="V415" s="53">
        <f t="shared" si="140"/>
        <v>0</v>
      </c>
      <c r="W415" s="53" t="str">
        <f t="shared" si="151"/>
        <v>0</v>
      </c>
      <c r="X415" s="53">
        <f t="shared" si="141"/>
        <v>0</v>
      </c>
      <c r="Y415" s="53" t="str">
        <f t="shared" si="152"/>
        <v>0</v>
      </c>
      <c r="Z415" s="53">
        <f t="shared" si="142"/>
        <v>0</v>
      </c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85">
        <f>Parâmetros!A405</f>
        <v>44121.791689814818</v>
      </c>
      <c r="B416" s="59">
        <f>Parâmetros!G405*0.04*46.0055</f>
        <v>2.8707432000000002</v>
      </c>
      <c r="C416" s="80">
        <f t="shared" si="153"/>
        <v>2.8707432000000002</v>
      </c>
      <c r="D416" s="84">
        <f t="shared" si="132"/>
        <v>0.57414863999999999</v>
      </c>
      <c r="E416" s="42" t="str">
        <f t="shared" si="143"/>
        <v>1</v>
      </c>
      <c r="F416" s="51">
        <f t="shared" si="133"/>
        <v>-151.20102538</v>
      </c>
      <c r="G416" s="42" t="str">
        <f t="shared" si="144"/>
        <v>0</v>
      </c>
      <c r="H416" s="51">
        <f t="shared" si="134"/>
        <v>-34.600512690000002</v>
      </c>
      <c r="I416" s="42" t="str">
        <f t="shared" si="145"/>
        <v>0</v>
      </c>
      <c r="J416" s="51">
        <f t="shared" si="135"/>
        <v>90.070109521975311</v>
      </c>
      <c r="K416" s="42" t="str">
        <f t="shared" si="146"/>
        <v>0</v>
      </c>
      <c r="L416" s="51">
        <f t="shared" si="136"/>
        <v>81.65690222117648</v>
      </c>
      <c r="M416" s="55" t="str">
        <f t="shared" si="147"/>
        <v>0</v>
      </c>
      <c r="N416" s="129">
        <f t="shared" si="137"/>
        <v>0.57414863999999999</v>
      </c>
      <c r="O416" s="59">
        <v>260</v>
      </c>
      <c r="Q416" s="53" t="str">
        <f t="shared" si="148"/>
        <v>1</v>
      </c>
      <c r="R416" s="53">
        <f t="shared" si="138"/>
        <v>1</v>
      </c>
      <c r="S416" s="53" t="str">
        <f t="shared" si="149"/>
        <v>0</v>
      </c>
      <c r="T416" s="53">
        <f t="shared" si="139"/>
        <v>0</v>
      </c>
      <c r="U416" s="53" t="str">
        <f t="shared" si="150"/>
        <v>0</v>
      </c>
      <c r="V416" s="53">
        <f t="shared" si="140"/>
        <v>0</v>
      </c>
      <c r="W416" s="53" t="str">
        <f t="shared" si="151"/>
        <v>0</v>
      </c>
      <c r="X416" s="53">
        <f t="shared" si="141"/>
        <v>0</v>
      </c>
      <c r="Y416" s="53" t="str">
        <f t="shared" si="152"/>
        <v>0</v>
      </c>
      <c r="Z416" s="53">
        <f t="shared" si="142"/>
        <v>0</v>
      </c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85">
        <f>Parâmetros!A406</f>
        <v>44121.833356481482</v>
      </c>
      <c r="B417" s="59">
        <f>Parâmetros!G406*0.04*46.0055</f>
        <v>3.9380708000000002</v>
      </c>
      <c r="C417" s="80">
        <f t="shared" si="153"/>
        <v>3.9380708000000002</v>
      </c>
      <c r="D417" s="84">
        <f t="shared" si="132"/>
        <v>0.78761415999999995</v>
      </c>
      <c r="E417" s="42" t="str">
        <f t="shared" si="143"/>
        <v>1</v>
      </c>
      <c r="F417" s="51">
        <f t="shared" si="133"/>
        <v>-150.16038097000001</v>
      </c>
      <c r="G417" s="42" t="str">
        <f t="shared" si="144"/>
        <v>0</v>
      </c>
      <c r="H417" s="51">
        <f t="shared" si="134"/>
        <v>-34.080190485000003</v>
      </c>
      <c r="I417" s="42" t="str">
        <f t="shared" si="145"/>
        <v>0</v>
      </c>
      <c r="J417" s="51">
        <f t="shared" si="135"/>
        <v>90.174206905185187</v>
      </c>
      <c r="K417" s="42" t="str">
        <f t="shared" si="146"/>
        <v>0</v>
      </c>
      <c r="L417" s="51">
        <f t="shared" si="136"/>
        <v>81.769913378823546</v>
      </c>
      <c r="M417" s="55" t="str">
        <f t="shared" si="147"/>
        <v>0</v>
      </c>
      <c r="N417" s="129">
        <f t="shared" si="137"/>
        <v>0.78761415999999995</v>
      </c>
      <c r="O417" s="59">
        <v>260</v>
      </c>
      <c r="Q417" s="53" t="str">
        <f t="shared" si="148"/>
        <v>1</v>
      </c>
      <c r="R417" s="53">
        <f t="shared" si="138"/>
        <v>1</v>
      </c>
      <c r="S417" s="53" t="str">
        <f t="shared" si="149"/>
        <v>0</v>
      </c>
      <c r="T417" s="53">
        <f t="shared" si="139"/>
        <v>0</v>
      </c>
      <c r="U417" s="53" t="str">
        <f t="shared" si="150"/>
        <v>0</v>
      </c>
      <c r="V417" s="53">
        <f t="shared" si="140"/>
        <v>0</v>
      </c>
      <c r="W417" s="53" t="str">
        <f t="shared" si="151"/>
        <v>0</v>
      </c>
      <c r="X417" s="53">
        <f t="shared" si="141"/>
        <v>0</v>
      </c>
      <c r="Y417" s="53" t="str">
        <f t="shared" si="152"/>
        <v>0</v>
      </c>
      <c r="Z417" s="53">
        <f t="shared" si="142"/>
        <v>0</v>
      </c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85">
        <f>Parâmetros!A407</f>
        <v>44121.875023148146</v>
      </c>
      <c r="B418" s="59">
        <f>Parâmetros!G407*0.04*46.0055</f>
        <v>4.5269411999999996</v>
      </c>
      <c r="C418" s="80">
        <f t="shared" si="153"/>
        <v>4.5269411999999996</v>
      </c>
      <c r="D418" s="84">
        <f t="shared" si="132"/>
        <v>0.90538823999999996</v>
      </c>
      <c r="E418" s="42" t="str">
        <f t="shared" si="143"/>
        <v>1</v>
      </c>
      <c r="F418" s="51">
        <f t="shared" si="133"/>
        <v>-149.58623233</v>
      </c>
      <c r="G418" s="42" t="str">
        <f t="shared" si="144"/>
        <v>0</v>
      </c>
      <c r="H418" s="51">
        <f t="shared" si="134"/>
        <v>-33.793116165000001</v>
      </c>
      <c r="I418" s="42" t="str">
        <f t="shared" si="145"/>
        <v>0</v>
      </c>
      <c r="J418" s="51">
        <f t="shared" si="135"/>
        <v>90.231639944197525</v>
      </c>
      <c r="K418" s="42" t="str">
        <f t="shared" si="146"/>
        <v>0</v>
      </c>
      <c r="L418" s="51">
        <f t="shared" si="136"/>
        <v>81.832264362352944</v>
      </c>
      <c r="M418" s="55" t="str">
        <f t="shared" si="147"/>
        <v>0</v>
      </c>
      <c r="N418" s="129">
        <f t="shared" si="137"/>
        <v>0.90538823999999996</v>
      </c>
      <c r="O418" s="59">
        <v>260</v>
      </c>
      <c r="Q418" s="53" t="str">
        <f t="shared" si="148"/>
        <v>1</v>
      </c>
      <c r="R418" s="53">
        <f t="shared" si="138"/>
        <v>1</v>
      </c>
      <c r="S418" s="53" t="str">
        <f t="shared" si="149"/>
        <v>0</v>
      </c>
      <c r="T418" s="53">
        <f t="shared" si="139"/>
        <v>0</v>
      </c>
      <c r="U418" s="53" t="str">
        <f t="shared" si="150"/>
        <v>0</v>
      </c>
      <c r="V418" s="53">
        <f t="shared" si="140"/>
        <v>0</v>
      </c>
      <c r="W418" s="53" t="str">
        <f t="shared" si="151"/>
        <v>0</v>
      </c>
      <c r="X418" s="53">
        <f t="shared" si="141"/>
        <v>0</v>
      </c>
      <c r="Y418" s="53" t="str">
        <f t="shared" si="152"/>
        <v>0</v>
      </c>
      <c r="Z418" s="53">
        <f t="shared" si="142"/>
        <v>0</v>
      </c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85">
        <f>Parâmetros!A408</f>
        <v>44121.916689814818</v>
      </c>
      <c r="B419" s="59">
        <f>Parâmetros!G408*0.04*46.0055</f>
        <v>3.0547651999999998</v>
      </c>
      <c r="C419" s="80">
        <f t="shared" si="153"/>
        <v>3.0547651999999998</v>
      </c>
      <c r="D419" s="84">
        <f t="shared" si="132"/>
        <v>0.61095303999999995</v>
      </c>
      <c r="E419" s="42" t="str">
        <f t="shared" si="143"/>
        <v>1</v>
      </c>
      <c r="F419" s="51">
        <f t="shared" si="133"/>
        <v>-151.02160393</v>
      </c>
      <c r="G419" s="42" t="str">
        <f t="shared" si="144"/>
        <v>0</v>
      </c>
      <c r="H419" s="51">
        <f t="shared" si="134"/>
        <v>-34.510801964999999</v>
      </c>
      <c r="I419" s="42" t="str">
        <f t="shared" si="145"/>
        <v>0</v>
      </c>
      <c r="J419" s="51">
        <f t="shared" si="135"/>
        <v>90.088057346666673</v>
      </c>
      <c r="K419" s="42" t="str">
        <f t="shared" si="146"/>
        <v>0</v>
      </c>
      <c r="L419" s="51">
        <f t="shared" si="136"/>
        <v>81.676386903529405</v>
      </c>
      <c r="M419" s="55" t="str">
        <f t="shared" si="147"/>
        <v>0</v>
      </c>
      <c r="N419" s="129">
        <f t="shared" si="137"/>
        <v>0.61095303999999995</v>
      </c>
      <c r="O419" s="59">
        <v>260</v>
      </c>
      <c r="Q419" s="53" t="str">
        <f t="shared" si="148"/>
        <v>1</v>
      </c>
      <c r="R419" s="53">
        <f t="shared" si="138"/>
        <v>1</v>
      </c>
      <c r="S419" s="53" t="str">
        <f t="shared" si="149"/>
        <v>0</v>
      </c>
      <c r="T419" s="53">
        <f t="shared" si="139"/>
        <v>0</v>
      </c>
      <c r="U419" s="53" t="str">
        <f t="shared" si="150"/>
        <v>0</v>
      </c>
      <c r="V419" s="53">
        <f t="shared" si="140"/>
        <v>0</v>
      </c>
      <c r="W419" s="53" t="str">
        <f t="shared" si="151"/>
        <v>0</v>
      </c>
      <c r="X419" s="53">
        <f t="shared" si="141"/>
        <v>0</v>
      </c>
      <c r="Y419" s="53" t="str">
        <f t="shared" si="152"/>
        <v>0</v>
      </c>
      <c r="Z419" s="53">
        <f t="shared" si="142"/>
        <v>0</v>
      </c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85">
        <f>Parâmetros!A409</f>
        <v>44121.958356481482</v>
      </c>
      <c r="B420" s="59">
        <f>Parâmetros!G409*0.04*46.0055</f>
        <v>2.6867212</v>
      </c>
      <c r="C420" s="80">
        <f t="shared" si="153"/>
        <v>2.6867212</v>
      </c>
      <c r="D420" s="84">
        <f t="shared" si="132"/>
        <v>0.53734424000000003</v>
      </c>
      <c r="E420" s="42" t="str">
        <f t="shared" si="143"/>
        <v>1</v>
      </c>
      <c r="F420" s="51">
        <f t="shared" si="133"/>
        <v>-151.38044683000001</v>
      </c>
      <c r="G420" s="42" t="str">
        <f t="shared" si="144"/>
        <v>0</v>
      </c>
      <c r="H420" s="51">
        <f t="shared" si="134"/>
        <v>-34.690223415000006</v>
      </c>
      <c r="I420" s="42" t="str">
        <f t="shared" si="145"/>
        <v>0</v>
      </c>
      <c r="J420" s="51">
        <f t="shared" si="135"/>
        <v>90.05216169728395</v>
      </c>
      <c r="K420" s="42" t="str">
        <f t="shared" si="146"/>
        <v>0</v>
      </c>
      <c r="L420" s="51">
        <f t="shared" si="136"/>
        <v>81.637417538823513</v>
      </c>
      <c r="M420" s="55" t="str">
        <f t="shared" si="147"/>
        <v>0</v>
      </c>
      <c r="N420" s="129">
        <f t="shared" si="137"/>
        <v>0.53734424000000003</v>
      </c>
      <c r="O420" s="59">
        <v>260</v>
      </c>
      <c r="Q420" s="53" t="str">
        <f t="shared" si="148"/>
        <v>1</v>
      </c>
      <c r="R420" s="53">
        <f t="shared" si="138"/>
        <v>1</v>
      </c>
      <c r="S420" s="53" t="str">
        <f t="shared" si="149"/>
        <v>0</v>
      </c>
      <c r="T420" s="53">
        <f t="shared" si="139"/>
        <v>0</v>
      </c>
      <c r="U420" s="53" t="str">
        <f t="shared" si="150"/>
        <v>0</v>
      </c>
      <c r="V420" s="53">
        <f t="shared" si="140"/>
        <v>0</v>
      </c>
      <c r="W420" s="53" t="str">
        <f t="shared" si="151"/>
        <v>0</v>
      </c>
      <c r="X420" s="53">
        <f t="shared" si="141"/>
        <v>0</v>
      </c>
      <c r="Y420" s="53" t="str">
        <f t="shared" si="152"/>
        <v>0</v>
      </c>
      <c r="Z420" s="53">
        <f t="shared" si="142"/>
        <v>0</v>
      </c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85">
        <f>Parâmetros!A410</f>
        <v>44122.000023148146</v>
      </c>
      <c r="B421" s="59">
        <f>Parâmetros!G410*0.04*46.0055</f>
        <v>2.0242420000000001</v>
      </c>
      <c r="C421" s="80">
        <f t="shared" si="153"/>
        <v>2.0242420000000001</v>
      </c>
      <c r="D421" s="84">
        <f t="shared" si="132"/>
        <v>0.4048484</v>
      </c>
      <c r="E421" s="42" t="str">
        <f t="shared" si="143"/>
        <v>1</v>
      </c>
      <c r="F421" s="51">
        <f t="shared" si="133"/>
        <v>-152.02636405000001</v>
      </c>
      <c r="G421" s="42" t="str">
        <f t="shared" si="144"/>
        <v>0</v>
      </c>
      <c r="H421" s="51">
        <f t="shared" si="134"/>
        <v>-35.013182025000006</v>
      </c>
      <c r="I421" s="42" t="str">
        <f t="shared" si="145"/>
        <v>0</v>
      </c>
      <c r="J421" s="51">
        <f t="shared" si="135"/>
        <v>89.987549528395064</v>
      </c>
      <c r="K421" s="42" t="str">
        <f t="shared" si="146"/>
        <v>0</v>
      </c>
      <c r="L421" s="51">
        <f t="shared" si="136"/>
        <v>81.56727268235295</v>
      </c>
      <c r="M421" s="55" t="str">
        <f t="shared" si="147"/>
        <v>0</v>
      </c>
      <c r="N421" s="129">
        <f t="shared" si="137"/>
        <v>0.4048484</v>
      </c>
      <c r="O421" s="59">
        <v>260</v>
      </c>
      <c r="Q421" s="53" t="str">
        <f t="shared" si="148"/>
        <v>1</v>
      </c>
      <c r="R421" s="53">
        <f t="shared" si="138"/>
        <v>1</v>
      </c>
      <c r="S421" s="53" t="str">
        <f t="shared" si="149"/>
        <v>0</v>
      </c>
      <c r="T421" s="53">
        <f t="shared" si="139"/>
        <v>0</v>
      </c>
      <c r="U421" s="53" t="str">
        <f t="shared" si="150"/>
        <v>0</v>
      </c>
      <c r="V421" s="53">
        <f t="shared" si="140"/>
        <v>0</v>
      </c>
      <c r="W421" s="53" t="str">
        <f t="shared" si="151"/>
        <v>0</v>
      </c>
      <c r="X421" s="53">
        <f t="shared" si="141"/>
        <v>0</v>
      </c>
      <c r="Y421" s="53" t="str">
        <f t="shared" si="152"/>
        <v>0</v>
      </c>
      <c r="Z421" s="53">
        <f t="shared" si="142"/>
        <v>0</v>
      </c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85">
        <f>Parâmetros!A411</f>
        <v>44122.041689814818</v>
      </c>
      <c r="B422" s="59">
        <f>Parâmetros!G411*0.04*46.0055</f>
        <v>1.1225342</v>
      </c>
      <c r="C422" s="80">
        <f t="shared" si="153"/>
        <v>1.1225342</v>
      </c>
      <c r="D422" s="84">
        <f t="shared" si="132"/>
        <v>0.22450684000000001</v>
      </c>
      <c r="E422" s="42" t="str">
        <f t="shared" si="143"/>
        <v>1</v>
      </c>
      <c r="F422" s="51">
        <f t="shared" si="133"/>
        <v>-152.90552915500001</v>
      </c>
      <c r="G422" s="42" t="str">
        <f t="shared" si="144"/>
        <v>0</v>
      </c>
      <c r="H422" s="51">
        <f t="shared" si="134"/>
        <v>-35.452764577500005</v>
      </c>
      <c r="I422" s="42" t="str">
        <f t="shared" si="145"/>
        <v>0</v>
      </c>
      <c r="J422" s="51">
        <f t="shared" si="135"/>
        <v>89.899605187407417</v>
      </c>
      <c r="K422" s="42" t="str">
        <f t="shared" si="146"/>
        <v>0</v>
      </c>
      <c r="L422" s="51">
        <f t="shared" si="136"/>
        <v>81.471797738823525</v>
      </c>
      <c r="M422" s="55" t="str">
        <f t="shared" si="147"/>
        <v>0</v>
      </c>
      <c r="N422" s="129">
        <f t="shared" si="137"/>
        <v>0.22450684000000001</v>
      </c>
      <c r="O422" s="59">
        <v>260</v>
      </c>
      <c r="Q422" s="53" t="str">
        <f t="shared" si="148"/>
        <v>1</v>
      </c>
      <c r="R422" s="53">
        <f t="shared" si="138"/>
        <v>1</v>
      </c>
      <c r="S422" s="53" t="str">
        <f t="shared" si="149"/>
        <v>0</v>
      </c>
      <c r="T422" s="53">
        <f t="shared" si="139"/>
        <v>0</v>
      </c>
      <c r="U422" s="53" t="str">
        <f t="shared" si="150"/>
        <v>0</v>
      </c>
      <c r="V422" s="53">
        <f t="shared" si="140"/>
        <v>0</v>
      </c>
      <c r="W422" s="53" t="str">
        <f t="shared" si="151"/>
        <v>0</v>
      </c>
      <c r="X422" s="53">
        <f t="shared" si="141"/>
        <v>0</v>
      </c>
      <c r="Y422" s="53" t="str">
        <f t="shared" si="152"/>
        <v>0</v>
      </c>
      <c r="Z422" s="53">
        <f t="shared" si="142"/>
        <v>0</v>
      </c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85">
        <f>Parâmetros!A412</f>
        <v>44122.083356481482</v>
      </c>
      <c r="B423" s="59">
        <f>Parâmetros!G412*0.04*46.0055</f>
        <v>0.38644619999999996</v>
      </c>
      <c r="C423" s="80">
        <f t="shared" si="153"/>
        <v>0.38644619999999996</v>
      </c>
      <c r="D423" s="84">
        <f t="shared" si="132"/>
        <v>7.7289239999999995E-2</v>
      </c>
      <c r="E423" s="42" t="str">
        <f t="shared" si="143"/>
        <v>1</v>
      </c>
      <c r="F423" s="51">
        <f t="shared" si="133"/>
        <v>-153.62321495500001</v>
      </c>
      <c r="G423" s="42" t="str">
        <f t="shared" si="144"/>
        <v>0</v>
      </c>
      <c r="H423" s="51">
        <f t="shared" si="134"/>
        <v>-35.811607477500004</v>
      </c>
      <c r="I423" s="42" t="str">
        <f t="shared" si="145"/>
        <v>0</v>
      </c>
      <c r="J423" s="51">
        <f t="shared" si="135"/>
        <v>89.82781388864197</v>
      </c>
      <c r="K423" s="42" t="str">
        <f t="shared" si="146"/>
        <v>0</v>
      </c>
      <c r="L423" s="51">
        <f t="shared" si="136"/>
        <v>81.393859009411742</v>
      </c>
      <c r="M423" s="55" t="str">
        <f t="shared" si="147"/>
        <v>0</v>
      </c>
      <c r="N423" s="129">
        <f t="shared" si="137"/>
        <v>7.7289239999999995E-2</v>
      </c>
      <c r="O423" s="59">
        <v>260</v>
      </c>
      <c r="Q423" s="53" t="str">
        <f t="shared" si="148"/>
        <v>1</v>
      </c>
      <c r="R423" s="53">
        <f t="shared" si="138"/>
        <v>1</v>
      </c>
      <c r="S423" s="53" t="str">
        <f t="shared" si="149"/>
        <v>0</v>
      </c>
      <c r="T423" s="53">
        <f t="shared" si="139"/>
        <v>0</v>
      </c>
      <c r="U423" s="53" t="str">
        <f t="shared" si="150"/>
        <v>0</v>
      </c>
      <c r="V423" s="53">
        <f t="shared" si="140"/>
        <v>0</v>
      </c>
      <c r="W423" s="53" t="str">
        <f t="shared" si="151"/>
        <v>0</v>
      </c>
      <c r="X423" s="53">
        <f t="shared" si="141"/>
        <v>0</v>
      </c>
      <c r="Y423" s="53" t="str">
        <f t="shared" si="152"/>
        <v>0</v>
      </c>
      <c r="Z423" s="53">
        <f t="shared" si="142"/>
        <v>0</v>
      </c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85">
        <f>Parâmetros!A413</f>
        <v>44122.125023148146</v>
      </c>
      <c r="B424" s="59">
        <f>Parâmetros!G413*0.04*46.0055</f>
        <v>0.22082639999999998</v>
      </c>
      <c r="C424" s="80">
        <f t="shared" si="153"/>
        <v>0.22082639999999998</v>
      </c>
      <c r="D424" s="84">
        <f t="shared" si="132"/>
        <v>4.4165279999999994E-2</v>
      </c>
      <c r="E424" s="42" t="str">
        <f t="shared" si="143"/>
        <v>1</v>
      </c>
      <c r="F424" s="51">
        <f t="shared" si="133"/>
        <v>-153.78469425999998</v>
      </c>
      <c r="G424" s="42" t="str">
        <f t="shared" si="144"/>
        <v>0</v>
      </c>
      <c r="H424" s="51">
        <f t="shared" si="134"/>
        <v>-35.89234712999999</v>
      </c>
      <c r="I424" s="42" t="str">
        <f t="shared" si="145"/>
        <v>0</v>
      </c>
      <c r="J424" s="51">
        <f t="shared" si="135"/>
        <v>89.811660846419755</v>
      </c>
      <c r="K424" s="42" t="str">
        <f t="shared" si="146"/>
        <v>0</v>
      </c>
      <c r="L424" s="51">
        <f t="shared" si="136"/>
        <v>81.376322795294129</v>
      </c>
      <c r="M424" s="55" t="str">
        <f t="shared" si="147"/>
        <v>0</v>
      </c>
      <c r="N424" s="129">
        <f t="shared" si="137"/>
        <v>4.4165279999999994E-2</v>
      </c>
      <c r="O424" s="59">
        <v>260</v>
      </c>
      <c r="Q424" s="53" t="str">
        <f t="shared" si="148"/>
        <v>1</v>
      </c>
      <c r="R424" s="53">
        <f t="shared" si="138"/>
        <v>1</v>
      </c>
      <c r="S424" s="53" t="str">
        <f t="shared" si="149"/>
        <v>0</v>
      </c>
      <c r="T424" s="53">
        <f t="shared" si="139"/>
        <v>0</v>
      </c>
      <c r="U424" s="53" t="str">
        <f t="shared" si="150"/>
        <v>0</v>
      </c>
      <c r="V424" s="53">
        <f t="shared" si="140"/>
        <v>0</v>
      </c>
      <c r="W424" s="53" t="str">
        <f t="shared" si="151"/>
        <v>0</v>
      </c>
      <c r="X424" s="53">
        <f t="shared" si="141"/>
        <v>0</v>
      </c>
      <c r="Y424" s="53" t="str">
        <f t="shared" si="152"/>
        <v>0</v>
      </c>
      <c r="Z424" s="53">
        <f t="shared" si="142"/>
        <v>0</v>
      </c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85">
        <f>Parâmetros!A414</f>
        <v>44122.166689814818</v>
      </c>
      <c r="B425" s="59">
        <f>Parâmetros!G414*0.04*46.0055</f>
        <v>0.2024242</v>
      </c>
      <c r="C425" s="80">
        <f t="shared" si="153"/>
        <v>0.2024242</v>
      </c>
      <c r="D425" s="84">
        <f t="shared" si="132"/>
        <v>4.0484839999999994E-2</v>
      </c>
      <c r="E425" s="42" t="str">
        <f t="shared" si="143"/>
        <v>1</v>
      </c>
      <c r="F425" s="51">
        <f t="shared" si="133"/>
        <v>-153.80263640500002</v>
      </c>
      <c r="G425" s="42" t="str">
        <f t="shared" si="144"/>
        <v>0</v>
      </c>
      <c r="H425" s="51">
        <f t="shared" si="134"/>
        <v>-35.901318202500008</v>
      </c>
      <c r="I425" s="42" t="str">
        <f t="shared" si="145"/>
        <v>0</v>
      </c>
      <c r="J425" s="51">
        <f t="shared" si="135"/>
        <v>89.809866063950608</v>
      </c>
      <c r="K425" s="42" t="str">
        <f t="shared" si="146"/>
        <v>0</v>
      </c>
      <c r="L425" s="51">
        <f t="shared" si="136"/>
        <v>81.374374327058831</v>
      </c>
      <c r="M425" s="55" t="str">
        <f t="shared" si="147"/>
        <v>0</v>
      </c>
      <c r="N425" s="129">
        <f t="shared" si="137"/>
        <v>4.0484839999999994E-2</v>
      </c>
      <c r="O425" s="59">
        <v>260</v>
      </c>
      <c r="Q425" s="53" t="str">
        <f t="shared" si="148"/>
        <v>1</v>
      </c>
      <c r="R425" s="53">
        <f t="shared" si="138"/>
        <v>1</v>
      </c>
      <c r="S425" s="53" t="str">
        <f t="shared" si="149"/>
        <v>0</v>
      </c>
      <c r="T425" s="53">
        <f t="shared" si="139"/>
        <v>0</v>
      </c>
      <c r="U425" s="53" t="str">
        <f t="shared" si="150"/>
        <v>0</v>
      </c>
      <c r="V425" s="53">
        <f t="shared" si="140"/>
        <v>0</v>
      </c>
      <c r="W425" s="53" t="str">
        <f t="shared" si="151"/>
        <v>0</v>
      </c>
      <c r="X425" s="53">
        <f t="shared" si="141"/>
        <v>0</v>
      </c>
      <c r="Y425" s="53" t="str">
        <f t="shared" si="152"/>
        <v>0</v>
      </c>
      <c r="Z425" s="53">
        <f t="shared" si="142"/>
        <v>0</v>
      </c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85">
        <f>Parâmetros!A415</f>
        <v>44122.208356481482</v>
      </c>
      <c r="B426" s="59">
        <f>Parâmetros!G415*0.04*46.0055</f>
        <v>0.55206599999999995</v>
      </c>
      <c r="C426" s="80">
        <f t="shared" si="153"/>
        <v>0.55206599999999995</v>
      </c>
      <c r="D426" s="84">
        <f t="shared" si="132"/>
        <v>0.11041319999999999</v>
      </c>
      <c r="E426" s="42" t="str">
        <f t="shared" si="143"/>
        <v>1</v>
      </c>
      <c r="F426" s="51">
        <f t="shared" si="133"/>
        <v>-153.46173565000001</v>
      </c>
      <c r="G426" s="42" t="str">
        <f t="shared" si="144"/>
        <v>0</v>
      </c>
      <c r="H426" s="51">
        <f t="shared" si="134"/>
        <v>-35.730867825000004</v>
      </c>
      <c r="I426" s="42" t="str">
        <f t="shared" si="145"/>
        <v>0</v>
      </c>
      <c r="J426" s="51">
        <f t="shared" si="135"/>
        <v>89.843966930864198</v>
      </c>
      <c r="K426" s="42" t="str">
        <f t="shared" si="146"/>
        <v>0</v>
      </c>
      <c r="L426" s="51">
        <f t="shared" si="136"/>
        <v>81.411395223529411</v>
      </c>
      <c r="M426" s="55" t="str">
        <f t="shared" si="147"/>
        <v>0</v>
      </c>
      <c r="N426" s="129">
        <f t="shared" si="137"/>
        <v>0.11041319999999999</v>
      </c>
      <c r="O426" s="59">
        <v>260</v>
      </c>
      <c r="Q426" s="53" t="str">
        <f t="shared" si="148"/>
        <v>1</v>
      </c>
      <c r="R426" s="53">
        <f t="shared" si="138"/>
        <v>1</v>
      </c>
      <c r="S426" s="53" t="str">
        <f t="shared" si="149"/>
        <v>0</v>
      </c>
      <c r="T426" s="53">
        <f t="shared" si="139"/>
        <v>0</v>
      </c>
      <c r="U426" s="53" t="str">
        <f t="shared" si="150"/>
        <v>0</v>
      </c>
      <c r="V426" s="53">
        <f t="shared" si="140"/>
        <v>0</v>
      </c>
      <c r="W426" s="53" t="str">
        <f t="shared" si="151"/>
        <v>0</v>
      </c>
      <c r="X426" s="53">
        <f t="shared" si="141"/>
        <v>0</v>
      </c>
      <c r="Y426" s="53" t="str">
        <f t="shared" si="152"/>
        <v>0</v>
      </c>
      <c r="Z426" s="53">
        <f t="shared" si="142"/>
        <v>0</v>
      </c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85">
        <f>Parâmetros!A416</f>
        <v>44122.250023148146</v>
      </c>
      <c r="B427" s="59">
        <f>Parâmetros!G416*0.04*46.0055</f>
        <v>1.3249583999999999</v>
      </c>
      <c r="C427" s="80">
        <f t="shared" si="153"/>
        <v>1.3249583999999999</v>
      </c>
      <c r="D427" s="84">
        <f t="shared" si="132"/>
        <v>0.26499167999999995</v>
      </c>
      <c r="E427" s="42" t="str">
        <f t="shared" si="143"/>
        <v>1</v>
      </c>
      <c r="F427" s="51">
        <f t="shared" si="133"/>
        <v>-152.70816556</v>
      </c>
      <c r="G427" s="42" t="str">
        <f t="shared" si="144"/>
        <v>0</v>
      </c>
      <c r="H427" s="51">
        <f t="shared" si="134"/>
        <v>-35.354082779999999</v>
      </c>
      <c r="I427" s="42" t="str">
        <f t="shared" si="145"/>
        <v>0</v>
      </c>
      <c r="J427" s="51">
        <f t="shared" si="135"/>
        <v>89.919347794567898</v>
      </c>
      <c r="K427" s="42" t="str">
        <f t="shared" si="146"/>
        <v>0</v>
      </c>
      <c r="L427" s="51">
        <f t="shared" si="136"/>
        <v>81.493230889411763</v>
      </c>
      <c r="M427" s="55" t="str">
        <f t="shared" si="147"/>
        <v>0</v>
      </c>
      <c r="N427" s="129">
        <f t="shared" si="137"/>
        <v>0.26499167999999995</v>
      </c>
      <c r="O427" s="59">
        <v>260</v>
      </c>
      <c r="Q427" s="53" t="str">
        <f t="shared" si="148"/>
        <v>1</v>
      </c>
      <c r="R427" s="53">
        <f t="shared" si="138"/>
        <v>1</v>
      </c>
      <c r="S427" s="53" t="str">
        <f t="shared" si="149"/>
        <v>0</v>
      </c>
      <c r="T427" s="53">
        <f t="shared" si="139"/>
        <v>0</v>
      </c>
      <c r="U427" s="53" t="str">
        <f t="shared" si="150"/>
        <v>0</v>
      </c>
      <c r="V427" s="53">
        <f t="shared" si="140"/>
        <v>0</v>
      </c>
      <c r="W427" s="53" t="str">
        <f t="shared" si="151"/>
        <v>0</v>
      </c>
      <c r="X427" s="53">
        <f t="shared" si="141"/>
        <v>0</v>
      </c>
      <c r="Y427" s="53" t="str">
        <f t="shared" si="152"/>
        <v>0</v>
      </c>
      <c r="Z427" s="53">
        <f t="shared" si="142"/>
        <v>0</v>
      </c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85">
        <f>Parâmetros!A417</f>
        <v>44122.291689814818</v>
      </c>
      <c r="B428" s="59">
        <f>Parâmetros!G417*0.04*46.0055</f>
        <v>1.8954266</v>
      </c>
      <c r="C428" s="80">
        <f t="shared" si="153"/>
        <v>1.8954266</v>
      </c>
      <c r="D428" s="84">
        <f t="shared" si="132"/>
        <v>0.37908532</v>
      </c>
      <c r="E428" s="42" t="str">
        <f t="shared" si="143"/>
        <v>1</v>
      </c>
      <c r="F428" s="51">
        <f t="shared" si="133"/>
        <v>-152.151959065</v>
      </c>
      <c r="G428" s="42" t="str">
        <f t="shared" si="144"/>
        <v>0</v>
      </c>
      <c r="H428" s="51">
        <f t="shared" si="134"/>
        <v>-35.0759795325</v>
      </c>
      <c r="I428" s="42" t="str">
        <f t="shared" si="145"/>
        <v>0</v>
      </c>
      <c r="J428" s="51">
        <f t="shared" si="135"/>
        <v>89.974986051111117</v>
      </c>
      <c r="K428" s="42" t="str">
        <f t="shared" si="146"/>
        <v>0</v>
      </c>
      <c r="L428" s="51">
        <f t="shared" si="136"/>
        <v>81.553633404705877</v>
      </c>
      <c r="M428" s="55" t="str">
        <f t="shared" si="147"/>
        <v>0</v>
      </c>
      <c r="N428" s="129">
        <f t="shared" si="137"/>
        <v>0.37908532</v>
      </c>
      <c r="O428" s="59">
        <v>260</v>
      </c>
      <c r="Q428" s="53" t="str">
        <f t="shared" si="148"/>
        <v>1</v>
      </c>
      <c r="R428" s="53">
        <f t="shared" si="138"/>
        <v>1</v>
      </c>
      <c r="S428" s="53" t="str">
        <f t="shared" si="149"/>
        <v>0</v>
      </c>
      <c r="T428" s="53">
        <f t="shared" si="139"/>
        <v>0</v>
      </c>
      <c r="U428" s="53" t="str">
        <f t="shared" si="150"/>
        <v>0</v>
      </c>
      <c r="V428" s="53">
        <f t="shared" si="140"/>
        <v>0</v>
      </c>
      <c r="W428" s="53" t="str">
        <f t="shared" si="151"/>
        <v>0</v>
      </c>
      <c r="X428" s="53">
        <f t="shared" si="141"/>
        <v>0</v>
      </c>
      <c r="Y428" s="53" t="str">
        <f t="shared" si="152"/>
        <v>0</v>
      </c>
      <c r="Z428" s="53">
        <f t="shared" si="142"/>
        <v>0</v>
      </c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85">
        <f>Parâmetros!A418</f>
        <v>44122.333356481482</v>
      </c>
      <c r="B429" s="59">
        <f>Parâmetros!G418*0.04*46.0055</f>
        <v>1.5825891999999999</v>
      </c>
      <c r="C429" s="80">
        <f t="shared" si="153"/>
        <v>1.5825891999999999</v>
      </c>
      <c r="D429" s="84">
        <f t="shared" si="132"/>
        <v>0.31651783999999994</v>
      </c>
      <c r="E429" s="42" t="str">
        <f t="shared" si="143"/>
        <v>1</v>
      </c>
      <c r="F429" s="51">
        <f t="shared" si="133"/>
        <v>-152.45697552999999</v>
      </c>
      <c r="G429" s="42" t="str">
        <f t="shared" si="144"/>
        <v>0</v>
      </c>
      <c r="H429" s="51">
        <f t="shared" si="134"/>
        <v>-35.228487764999997</v>
      </c>
      <c r="I429" s="42" t="str">
        <f t="shared" si="145"/>
        <v>0</v>
      </c>
      <c r="J429" s="51">
        <f t="shared" si="135"/>
        <v>89.944474749135793</v>
      </c>
      <c r="K429" s="42" t="str">
        <f t="shared" si="146"/>
        <v>0</v>
      </c>
      <c r="L429" s="51">
        <f t="shared" si="136"/>
        <v>81.520509444705894</v>
      </c>
      <c r="M429" s="55" t="str">
        <f t="shared" si="147"/>
        <v>0</v>
      </c>
      <c r="N429" s="129">
        <f t="shared" si="137"/>
        <v>0.31651783999999994</v>
      </c>
      <c r="O429" s="59">
        <v>260</v>
      </c>
      <c r="Q429" s="53" t="str">
        <f t="shared" si="148"/>
        <v>1</v>
      </c>
      <c r="R429" s="53">
        <f t="shared" si="138"/>
        <v>1</v>
      </c>
      <c r="S429" s="53" t="str">
        <f t="shared" si="149"/>
        <v>0</v>
      </c>
      <c r="T429" s="53">
        <f t="shared" si="139"/>
        <v>0</v>
      </c>
      <c r="U429" s="53" t="str">
        <f t="shared" si="150"/>
        <v>0</v>
      </c>
      <c r="V429" s="53">
        <f t="shared" si="140"/>
        <v>0</v>
      </c>
      <c r="W429" s="53" t="str">
        <f t="shared" si="151"/>
        <v>0</v>
      </c>
      <c r="X429" s="53">
        <f t="shared" si="141"/>
        <v>0</v>
      </c>
      <c r="Y429" s="53" t="str">
        <f t="shared" si="152"/>
        <v>0</v>
      </c>
      <c r="Z429" s="53">
        <f t="shared" si="142"/>
        <v>0</v>
      </c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85">
        <f>Parâmetros!A419</f>
        <v>44122.375023148146</v>
      </c>
      <c r="B430" s="59">
        <f>Parâmetros!G419*0.04*46.0055</f>
        <v>1.4169693999999999</v>
      </c>
      <c r="C430" s="80">
        <f t="shared" si="153"/>
        <v>1.4169693999999999</v>
      </c>
      <c r="D430" s="84">
        <f t="shared" si="132"/>
        <v>0.28339387999999999</v>
      </c>
      <c r="E430" s="42" t="str">
        <f t="shared" si="143"/>
        <v>1</v>
      </c>
      <c r="F430" s="51">
        <f t="shared" si="133"/>
        <v>-152.61845483499999</v>
      </c>
      <c r="G430" s="42" t="str">
        <f t="shared" si="144"/>
        <v>0</v>
      </c>
      <c r="H430" s="51">
        <f t="shared" si="134"/>
        <v>-35.309227417499997</v>
      </c>
      <c r="I430" s="42" t="str">
        <f t="shared" si="145"/>
        <v>0</v>
      </c>
      <c r="J430" s="51">
        <f t="shared" si="135"/>
        <v>89.928321706913579</v>
      </c>
      <c r="K430" s="42" t="str">
        <f t="shared" si="146"/>
        <v>0</v>
      </c>
      <c r="L430" s="51">
        <f t="shared" si="136"/>
        <v>81.502973230588225</v>
      </c>
      <c r="M430" s="55" t="str">
        <f t="shared" si="147"/>
        <v>0</v>
      </c>
      <c r="N430" s="129">
        <f t="shared" si="137"/>
        <v>0.28339387999999999</v>
      </c>
      <c r="O430" s="59">
        <v>260</v>
      </c>
      <c r="Q430" s="53" t="str">
        <f t="shared" si="148"/>
        <v>1</v>
      </c>
      <c r="R430" s="53">
        <f t="shared" si="138"/>
        <v>1</v>
      </c>
      <c r="S430" s="53" t="str">
        <f t="shared" si="149"/>
        <v>0</v>
      </c>
      <c r="T430" s="53">
        <f t="shared" si="139"/>
        <v>0</v>
      </c>
      <c r="U430" s="53" t="str">
        <f t="shared" si="150"/>
        <v>0</v>
      </c>
      <c r="V430" s="53">
        <f t="shared" si="140"/>
        <v>0</v>
      </c>
      <c r="W430" s="53" t="str">
        <f t="shared" si="151"/>
        <v>0</v>
      </c>
      <c r="X430" s="53">
        <f t="shared" si="141"/>
        <v>0</v>
      </c>
      <c r="Y430" s="53" t="str">
        <f t="shared" si="152"/>
        <v>0</v>
      </c>
      <c r="Z430" s="53">
        <f t="shared" si="142"/>
        <v>0</v>
      </c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85">
        <f>Parâmetros!A420</f>
        <v>44122.416689814818</v>
      </c>
      <c r="B431" s="138"/>
      <c r="C431" s="139"/>
      <c r="D431" s="140"/>
      <c r="E431" s="136"/>
      <c r="F431" s="135"/>
      <c r="G431" s="136"/>
      <c r="H431" s="135"/>
      <c r="I431" s="136"/>
      <c r="J431" s="135"/>
      <c r="K431" s="136"/>
      <c r="L431" s="135"/>
      <c r="M431" s="141"/>
      <c r="N431" s="142"/>
      <c r="O431" s="59">
        <v>260</v>
      </c>
      <c r="Q431" s="53" t="str">
        <f t="shared" si="148"/>
        <v>1</v>
      </c>
      <c r="R431" s="53">
        <f t="shared" si="138"/>
        <v>1</v>
      </c>
      <c r="S431" s="53" t="str">
        <f t="shared" si="149"/>
        <v>0</v>
      </c>
      <c r="T431" s="53">
        <f t="shared" si="139"/>
        <v>0</v>
      </c>
      <c r="U431" s="53" t="str">
        <f t="shared" si="150"/>
        <v>0</v>
      </c>
      <c r="V431" s="53">
        <f t="shared" si="140"/>
        <v>0</v>
      </c>
      <c r="W431" s="53" t="str">
        <f t="shared" si="151"/>
        <v>0</v>
      </c>
      <c r="X431" s="53">
        <f t="shared" si="141"/>
        <v>0</v>
      </c>
      <c r="Y431" s="53" t="str">
        <f t="shared" si="152"/>
        <v>0</v>
      </c>
      <c r="Z431" s="53">
        <f t="shared" si="142"/>
        <v>0</v>
      </c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85">
        <f>Parâmetros!A421</f>
        <v>44122.458356481482</v>
      </c>
      <c r="B432" s="138"/>
      <c r="C432" s="139"/>
      <c r="D432" s="140"/>
      <c r="E432" s="136"/>
      <c r="F432" s="135"/>
      <c r="G432" s="136"/>
      <c r="H432" s="135"/>
      <c r="I432" s="136"/>
      <c r="J432" s="135"/>
      <c r="K432" s="136"/>
      <c r="L432" s="135"/>
      <c r="M432" s="141"/>
      <c r="N432" s="142"/>
      <c r="O432" s="59">
        <v>260</v>
      </c>
      <c r="Q432" s="53" t="str">
        <f t="shared" si="148"/>
        <v>1</v>
      </c>
      <c r="R432" s="53">
        <f t="shared" si="138"/>
        <v>1</v>
      </c>
      <c r="S432" s="53" t="str">
        <f t="shared" si="149"/>
        <v>0</v>
      </c>
      <c r="T432" s="53">
        <f t="shared" si="139"/>
        <v>0</v>
      </c>
      <c r="U432" s="53" t="str">
        <f t="shared" si="150"/>
        <v>0</v>
      </c>
      <c r="V432" s="53">
        <f t="shared" si="140"/>
        <v>0</v>
      </c>
      <c r="W432" s="53" t="str">
        <f t="shared" si="151"/>
        <v>0</v>
      </c>
      <c r="X432" s="53">
        <f t="shared" si="141"/>
        <v>0</v>
      </c>
      <c r="Y432" s="53" t="str">
        <f t="shared" si="152"/>
        <v>0</v>
      </c>
      <c r="Z432" s="53">
        <f t="shared" si="142"/>
        <v>0</v>
      </c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85">
        <f>Parâmetros!A422</f>
        <v>44122.500023148146</v>
      </c>
      <c r="B433" s="138"/>
      <c r="C433" s="139"/>
      <c r="D433" s="140"/>
      <c r="E433" s="136"/>
      <c r="F433" s="135"/>
      <c r="G433" s="136"/>
      <c r="H433" s="135"/>
      <c r="I433" s="136"/>
      <c r="J433" s="135"/>
      <c r="K433" s="136"/>
      <c r="L433" s="135"/>
      <c r="M433" s="141"/>
      <c r="N433" s="142"/>
      <c r="O433" s="59">
        <v>260</v>
      </c>
      <c r="Q433" s="53" t="str">
        <f t="shared" si="148"/>
        <v>1</v>
      </c>
      <c r="R433" s="53">
        <f t="shared" si="138"/>
        <v>1</v>
      </c>
      <c r="S433" s="53" t="str">
        <f t="shared" si="149"/>
        <v>0</v>
      </c>
      <c r="T433" s="53">
        <f t="shared" si="139"/>
        <v>0</v>
      </c>
      <c r="U433" s="53" t="str">
        <f t="shared" si="150"/>
        <v>0</v>
      </c>
      <c r="V433" s="53">
        <f t="shared" si="140"/>
        <v>0</v>
      </c>
      <c r="W433" s="53" t="str">
        <f t="shared" si="151"/>
        <v>0</v>
      </c>
      <c r="X433" s="53">
        <f t="shared" si="141"/>
        <v>0</v>
      </c>
      <c r="Y433" s="53" t="str">
        <f t="shared" si="152"/>
        <v>0</v>
      </c>
      <c r="Z433" s="53">
        <f t="shared" si="142"/>
        <v>0</v>
      </c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85">
        <f>Parâmetros!A423</f>
        <v>44122.541689814818</v>
      </c>
      <c r="B434" s="138"/>
      <c r="C434" s="139"/>
      <c r="D434" s="140"/>
      <c r="E434" s="136"/>
      <c r="F434" s="135"/>
      <c r="G434" s="136"/>
      <c r="H434" s="135"/>
      <c r="I434" s="136"/>
      <c r="J434" s="135"/>
      <c r="K434" s="136"/>
      <c r="L434" s="135"/>
      <c r="M434" s="141"/>
      <c r="N434" s="142"/>
      <c r="O434" s="59">
        <v>260</v>
      </c>
      <c r="Q434" s="53" t="str">
        <f t="shared" si="148"/>
        <v>1</v>
      </c>
      <c r="R434" s="53">
        <f t="shared" si="138"/>
        <v>1</v>
      </c>
      <c r="S434" s="53" t="str">
        <f t="shared" si="149"/>
        <v>0</v>
      </c>
      <c r="T434" s="53">
        <f t="shared" si="139"/>
        <v>0</v>
      </c>
      <c r="U434" s="53" t="str">
        <f t="shared" si="150"/>
        <v>0</v>
      </c>
      <c r="V434" s="53">
        <f t="shared" si="140"/>
        <v>0</v>
      </c>
      <c r="W434" s="53" t="str">
        <f t="shared" si="151"/>
        <v>0</v>
      </c>
      <c r="X434" s="53">
        <f t="shared" si="141"/>
        <v>0</v>
      </c>
      <c r="Y434" s="53" t="str">
        <f t="shared" si="152"/>
        <v>0</v>
      </c>
      <c r="Z434" s="53">
        <f t="shared" si="142"/>
        <v>0</v>
      </c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85">
        <f>Parâmetros!A424</f>
        <v>44122.583356481482</v>
      </c>
      <c r="B435" s="138"/>
      <c r="C435" s="139"/>
      <c r="D435" s="140"/>
      <c r="E435" s="136"/>
      <c r="F435" s="135"/>
      <c r="G435" s="136"/>
      <c r="H435" s="135"/>
      <c r="I435" s="136"/>
      <c r="J435" s="135"/>
      <c r="K435" s="136"/>
      <c r="L435" s="135"/>
      <c r="M435" s="141"/>
      <c r="N435" s="142"/>
      <c r="O435" s="59">
        <v>260</v>
      </c>
      <c r="Q435" s="53" t="str">
        <f t="shared" si="148"/>
        <v>1</v>
      </c>
      <c r="R435" s="53">
        <f t="shared" si="138"/>
        <v>1</v>
      </c>
      <c r="S435" s="53" t="str">
        <f t="shared" si="149"/>
        <v>0</v>
      </c>
      <c r="T435" s="53">
        <f t="shared" si="139"/>
        <v>0</v>
      </c>
      <c r="U435" s="53" t="str">
        <f t="shared" si="150"/>
        <v>0</v>
      </c>
      <c r="V435" s="53">
        <f t="shared" si="140"/>
        <v>0</v>
      </c>
      <c r="W435" s="53" t="str">
        <f t="shared" si="151"/>
        <v>0</v>
      </c>
      <c r="X435" s="53">
        <f t="shared" si="141"/>
        <v>0</v>
      </c>
      <c r="Y435" s="53" t="str">
        <f t="shared" si="152"/>
        <v>0</v>
      </c>
      <c r="Z435" s="53">
        <f t="shared" si="142"/>
        <v>0</v>
      </c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85">
        <f>Parâmetros!A425</f>
        <v>44122.625023148146</v>
      </c>
      <c r="B436" s="138"/>
      <c r="C436" s="139"/>
      <c r="D436" s="140"/>
      <c r="E436" s="136"/>
      <c r="F436" s="135"/>
      <c r="G436" s="136"/>
      <c r="H436" s="135"/>
      <c r="I436" s="136"/>
      <c r="J436" s="135"/>
      <c r="K436" s="136"/>
      <c r="L436" s="135"/>
      <c r="M436" s="141"/>
      <c r="N436" s="142"/>
      <c r="O436" s="59">
        <v>260</v>
      </c>
      <c r="Q436" s="53" t="str">
        <f t="shared" si="148"/>
        <v>1</v>
      </c>
      <c r="R436" s="53">
        <f t="shared" si="138"/>
        <v>1</v>
      </c>
      <c r="S436" s="53" t="str">
        <f t="shared" si="149"/>
        <v>0</v>
      </c>
      <c r="T436" s="53">
        <f t="shared" si="139"/>
        <v>0</v>
      </c>
      <c r="U436" s="53" t="str">
        <f t="shared" si="150"/>
        <v>0</v>
      </c>
      <c r="V436" s="53">
        <f t="shared" si="140"/>
        <v>0</v>
      </c>
      <c r="W436" s="53" t="str">
        <f t="shared" si="151"/>
        <v>0</v>
      </c>
      <c r="X436" s="53">
        <f t="shared" si="141"/>
        <v>0</v>
      </c>
      <c r="Y436" s="53" t="str">
        <f t="shared" si="152"/>
        <v>0</v>
      </c>
      <c r="Z436" s="53">
        <f t="shared" si="142"/>
        <v>0</v>
      </c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85">
        <f>Parâmetros!A426</f>
        <v>44122.666689814818</v>
      </c>
      <c r="B437" s="138"/>
      <c r="C437" s="139"/>
      <c r="D437" s="140"/>
      <c r="E437" s="136"/>
      <c r="F437" s="135"/>
      <c r="G437" s="136"/>
      <c r="H437" s="135"/>
      <c r="I437" s="136"/>
      <c r="J437" s="135"/>
      <c r="K437" s="136"/>
      <c r="L437" s="135"/>
      <c r="M437" s="141"/>
      <c r="N437" s="142"/>
      <c r="O437" s="59">
        <v>260</v>
      </c>
      <c r="Q437" s="53" t="str">
        <f t="shared" si="148"/>
        <v>1</v>
      </c>
      <c r="R437" s="53">
        <f t="shared" si="138"/>
        <v>1</v>
      </c>
      <c r="S437" s="53" t="str">
        <f t="shared" si="149"/>
        <v>0</v>
      </c>
      <c r="T437" s="53">
        <f t="shared" si="139"/>
        <v>0</v>
      </c>
      <c r="U437" s="53" t="str">
        <f t="shared" si="150"/>
        <v>0</v>
      </c>
      <c r="V437" s="53">
        <f t="shared" si="140"/>
        <v>0</v>
      </c>
      <c r="W437" s="53" t="str">
        <f t="shared" si="151"/>
        <v>0</v>
      </c>
      <c r="X437" s="53">
        <f t="shared" si="141"/>
        <v>0</v>
      </c>
      <c r="Y437" s="53" t="str">
        <f t="shared" si="152"/>
        <v>0</v>
      </c>
      <c r="Z437" s="53">
        <f t="shared" si="142"/>
        <v>0</v>
      </c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85">
        <f>Parâmetros!A427</f>
        <v>44122.708356481482</v>
      </c>
      <c r="B438" s="138"/>
      <c r="C438" s="139"/>
      <c r="D438" s="140"/>
      <c r="E438" s="136"/>
      <c r="F438" s="135"/>
      <c r="G438" s="136"/>
      <c r="H438" s="135"/>
      <c r="I438" s="136"/>
      <c r="J438" s="135"/>
      <c r="K438" s="136"/>
      <c r="L438" s="135"/>
      <c r="M438" s="141"/>
      <c r="N438" s="142"/>
      <c r="O438" s="59">
        <v>260</v>
      </c>
      <c r="Q438" s="53" t="str">
        <f t="shared" si="148"/>
        <v>1</v>
      </c>
      <c r="R438" s="53">
        <f t="shared" si="138"/>
        <v>1</v>
      </c>
      <c r="S438" s="53" t="str">
        <f t="shared" si="149"/>
        <v>0</v>
      </c>
      <c r="T438" s="53">
        <f t="shared" si="139"/>
        <v>0</v>
      </c>
      <c r="U438" s="53" t="str">
        <f t="shared" si="150"/>
        <v>0</v>
      </c>
      <c r="V438" s="53">
        <f t="shared" si="140"/>
        <v>0</v>
      </c>
      <c r="W438" s="53" t="str">
        <f t="shared" si="151"/>
        <v>0</v>
      </c>
      <c r="X438" s="53">
        <f t="shared" si="141"/>
        <v>0</v>
      </c>
      <c r="Y438" s="53" t="str">
        <f t="shared" si="152"/>
        <v>0</v>
      </c>
      <c r="Z438" s="53">
        <f t="shared" si="142"/>
        <v>0</v>
      </c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85">
        <f>Parâmetros!A428</f>
        <v>44122.750023148146</v>
      </c>
      <c r="B439" s="138"/>
      <c r="C439" s="139"/>
      <c r="D439" s="140"/>
      <c r="E439" s="136"/>
      <c r="F439" s="135"/>
      <c r="G439" s="136"/>
      <c r="H439" s="135"/>
      <c r="I439" s="136"/>
      <c r="J439" s="135"/>
      <c r="K439" s="136"/>
      <c r="L439" s="135"/>
      <c r="M439" s="141"/>
      <c r="N439" s="142"/>
      <c r="O439" s="59">
        <v>260</v>
      </c>
      <c r="Q439" s="53" t="str">
        <f t="shared" si="148"/>
        <v>1</v>
      </c>
      <c r="R439" s="53">
        <f t="shared" si="138"/>
        <v>1</v>
      </c>
      <c r="S439" s="53" t="str">
        <f t="shared" si="149"/>
        <v>0</v>
      </c>
      <c r="T439" s="53">
        <f t="shared" si="139"/>
        <v>0</v>
      </c>
      <c r="U439" s="53" t="str">
        <f t="shared" si="150"/>
        <v>0</v>
      </c>
      <c r="V439" s="53">
        <f t="shared" si="140"/>
        <v>0</v>
      </c>
      <c r="W439" s="53" t="str">
        <f t="shared" si="151"/>
        <v>0</v>
      </c>
      <c r="X439" s="53">
        <f t="shared" si="141"/>
        <v>0</v>
      </c>
      <c r="Y439" s="53" t="str">
        <f t="shared" si="152"/>
        <v>0</v>
      </c>
      <c r="Z439" s="53">
        <f t="shared" si="142"/>
        <v>0</v>
      </c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85">
        <f>Parâmetros!A429</f>
        <v>44122.791689814818</v>
      </c>
      <c r="B440" s="138"/>
      <c r="C440" s="139"/>
      <c r="D440" s="140"/>
      <c r="E440" s="136"/>
      <c r="F440" s="135"/>
      <c r="G440" s="136"/>
      <c r="H440" s="135"/>
      <c r="I440" s="136"/>
      <c r="J440" s="135"/>
      <c r="K440" s="136"/>
      <c r="L440" s="135"/>
      <c r="M440" s="141"/>
      <c r="N440" s="142"/>
      <c r="O440" s="59">
        <v>260</v>
      </c>
      <c r="Q440" s="53" t="str">
        <f t="shared" si="148"/>
        <v>1</v>
      </c>
      <c r="R440" s="53">
        <f t="shared" si="138"/>
        <v>1</v>
      </c>
      <c r="S440" s="53" t="str">
        <f t="shared" si="149"/>
        <v>0</v>
      </c>
      <c r="T440" s="53">
        <f t="shared" si="139"/>
        <v>0</v>
      </c>
      <c r="U440" s="53" t="str">
        <f t="shared" si="150"/>
        <v>0</v>
      </c>
      <c r="V440" s="53">
        <f t="shared" si="140"/>
        <v>0</v>
      </c>
      <c r="W440" s="53" t="str">
        <f t="shared" si="151"/>
        <v>0</v>
      </c>
      <c r="X440" s="53">
        <f t="shared" si="141"/>
        <v>0</v>
      </c>
      <c r="Y440" s="53" t="str">
        <f t="shared" si="152"/>
        <v>0</v>
      </c>
      <c r="Z440" s="53">
        <f t="shared" si="142"/>
        <v>0</v>
      </c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85">
        <f>Parâmetros!A430</f>
        <v>44122.833356481482</v>
      </c>
      <c r="B441" s="138"/>
      <c r="C441" s="139"/>
      <c r="D441" s="140"/>
      <c r="E441" s="136"/>
      <c r="F441" s="135"/>
      <c r="G441" s="136"/>
      <c r="H441" s="135"/>
      <c r="I441" s="136"/>
      <c r="J441" s="135"/>
      <c r="K441" s="136"/>
      <c r="L441" s="135"/>
      <c r="M441" s="141"/>
      <c r="N441" s="142"/>
      <c r="O441" s="59">
        <v>260</v>
      </c>
      <c r="Q441" s="53" t="str">
        <f t="shared" si="148"/>
        <v>1</v>
      </c>
      <c r="R441" s="53">
        <f t="shared" si="138"/>
        <v>1</v>
      </c>
      <c r="S441" s="53" t="str">
        <f t="shared" si="149"/>
        <v>0</v>
      </c>
      <c r="T441" s="53">
        <f t="shared" si="139"/>
        <v>0</v>
      </c>
      <c r="U441" s="53" t="str">
        <f t="shared" si="150"/>
        <v>0</v>
      </c>
      <c r="V441" s="53">
        <f t="shared" si="140"/>
        <v>0</v>
      </c>
      <c r="W441" s="53" t="str">
        <f t="shared" si="151"/>
        <v>0</v>
      </c>
      <c r="X441" s="53">
        <f t="shared" si="141"/>
        <v>0</v>
      </c>
      <c r="Y441" s="53" t="str">
        <f t="shared" si="152"/>
        <v>0</v>
      </c>
      <c r="Z441" s="53">
        <f t="shared" si="142"/>
        <v>0</v>
      </c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85">
        <f>Parâmetros!A431</f>
        <v>44122.875023148146</v>
      </c>
      <c r="B442" s="138"/>
      <c r="C442" s="139"/>
      <c r="D442" s="140"/>
      <c r="E442" s="136"/>
      <c r="F442" s="135"/>
      <c r="G442" s="136"/>
      <c r="H442" s="135"/>
      <c r="I442" s="136"/>
      <c r="J442" s="135"/>
      <c r="K442" s="136"/>
      <c r="L442" s="135"/>
      <c r="M442" s="141"/>
      <c r="N442" s="142"/>
      <c r="O442" s="59">
        <v>260</v>
      </c>
      <c r="Q442" s="53" t="str">
        <f t="shared" si="148"/>
        <v>1</v>
      </c>
      <c r="R442" s="53">
        <f t="shared" si="138"/>
        <v>1</v>
      </c>
      <c r="S442" s="53" t="str">
        <f t="shared" si="149"/>
        <v>0</v>
      </c>
      <c r="T442" s="53">
        <f t="shared" si="139"/>
        <v>0</v>
      </c>
      <c r="U442" s="53" t="str">
        <f t="shared" si="150"/>
        <v>0</v>
      </c>
      <c r="V442" s="53">
        <f t="shared" si="140"/>
        <v>0</v>
      </c>
      <c r="W442" s="53" t="str">
        <f t="shared" si="151"/>
        <v>0</v>
      </c>
      <c r="X442" s="53">
        <f t="shared" si="141"/>
        <v>0</v>
      </c>
      <c r="Y442" s="53" t="str">
        <f t="shared" si="152"/>
        <v>0</v>
      </c>
      <c r="Z442" s="53">
        <f t="shared" si="142"/>
        <v>0</v>
      </c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85">
        <f>Parâmetros!A432</f>
        <v>44122.916689814818</v>
      </c>
      <c r="B443" s="138"/>
      <c r="C443" s="139"/>
      <c r="D443" s="140"/>
      <c r="E443" s="136"/>
      <c r="F443" s="135"/>
      <c r="G443" s="136"/>
      <c r="H443" s="135"/>
      <c r="I443" s="136"/>
      <c r="J443" s="135"/>
      <c r="K443" s="136"/>
      <c r="L443" s="135"/>
      <c r="M443" s="141"/>
      <c r="N443" s="142"/>
      <c r="O443" s="59">
        <v>260</v>
      </c>
      <c r="Q443" s="53" t="str">
        <f t="shared" si="148"/>
        <v>1</v>
      </c>
      <c r="R443" s="53">
        <f t="shared" si="138"/>
        <v>1</v>
      </c>
      <c r="S443" s="53" t="str">
        <f t="shared" si="149"/>
        <v>0</v>
      </c>
      <c r="T443" s="53">
        <f t="shared" si="139"/>
        <v>0</v>
      </c>
      <c r="U443" s="53" t="str">
        <f t="shared" si="150"/>
        <v>0</v>
      </c>
      <c r="V443" s="53">
        <f t="shared" si="140"/>
        <v>0</v>
      </c>
      <c r="W443" s="53" t="str">
        <f t="shared" si="151"/>
        <v>0</v>
      </c>
      <c r="X443" s="53">
        <f t="shared" si="141"/>
        <v>0</v>
      </c>
      <c r="Y443" s="53" t="str">
        <f t="shared" si="152"/>
        <v>0</v>
      </c>
      <c r="Z443" s="53">
        <f t="shared" si="142"/>
        <v>0</v>
      </c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85">
        <f>Parâmetros!A433</f>
        <v>44122.958356481482</v>
      </c>
      <c r="B444" s="138"/>
      <c r="C444" s="139"/>
      <c r="D444" s="140"/>
      <c r="E444" s="136"/>
      <c r="F444" s="135"/>
      <c r="G444" s="136"/>
      <c r="H444" s="135"/>
      <c r="I444" s="136"/>
      <c r="J444" s="135"/>
      <c r="K444" s="136"/>
      <c r="L444" s="135"/>
      <c r="M444" s="141"/>
      <c r="N444" s="142"/>
      <c r="O444" s="59">
        <v>260</v>
      </c>
      <c r="Q444" s="53" t="str">
        <f t="shared" si="148"/>
        <v>1</v>
      </c>
      <c r="R444" s="53">
        <f t="shared" si="138"/>
        <v>1</v>
      </c>
      <c r="S444" s="53" t="str">
        <f t="shared" si="149"/>
        <v>0</v>
      </c>
      <c r="T444" s="53">
        <f t="shared" si="139"/>
        <v>0</v>
      </c>
      <c r="U444" s="53" t="str">
        <f t="shared" si="150"/>
        <v>0</v>
      </c>
      <c r="V444" s="53">
        <f t="shared" si="140"/>
        <v>0</v>
      </c>
      <c r="W444" s="53" t="str">
        <f t="shared" si="151"/>
        <v>0</v>
      </c>
      <c r="X444" s="53">
        <f t="shared" si="141"/>
        <v>0</v>
      </c>
      <c r="Y444" s="53" t="str">
        <f t="shared" si="152"/>
        <v>0</v>
      </c>
      <c r="Z444" s="53">
        <f t="shared" si="142"/>
        <v>0</v>
      </c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85">
        <f>Parâmetros!A434</f>
        <v>44123.000023148146</v>
      </c>
      <c r="B445" s="138"/>
      <c r="C445" s="139"/>
      <c r="D445" s="140"/>
      <c r="E445" s="136"/>
      <c r="F445" s="135"/>
      <c r="G445" s="136"/>
      <c r="H445" s="135"/>
      <c r="I445" s="136"/>
      <c r="J445" s="135"/>
      <c r="K445" s="136"/>
      <c r="L445" s="135"/>
      <c r="M445" s="141"/>
      <c r="N445" s="142"/>
      <c r="O445" s="59">
        <v>260</v>
      </c>
      <c r="Q445" s="53" t="str">
        <f t="shared" si="148"/>
        <v>1</v>
      </c>
      <c r="R445" s="53">
        <f t="shared" si="138"/>
        <v>1</v>
      </c>
      <c r="S445" s="53" t="str">
        <f t="shared" si="149"/>
        <v>0</v>
      </c>
      <c r="T445" s="53">
        <f t="shared" si="139"/>
        <v>0</v>
      </c>
      <c r="U445" s="53" t="str">
        <f t="shared" si="150"/>
        <v>0</v>
      </c>
      <c r="V445" s="53">
        <f t="shared" si="140"/>
        <v>0</v>
      </c>
      <c r="W445" s="53" t="str">
        <f t="shared" si="151"/>
        <v>0</v>
      </c>
      <c r="X445" s="53">
        <f t="shared" si="141"/>
        <v>0</v>
      </c>
      <c r="Y445" s="53" t="str">
        <f t="shared" si="152"/>
        <v>0</v>
      </c>
      <c r="Z445" s="53">
        <f t="shared" si="142"/>
        <v>0</v>
      </c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85">
        <f>Parâmetros!A435</f>
        <v>44123.041689814818</v>
      </c>
      <c r="B446" s="138"/>
      <c r="C446" s="139"/>
      <c r="D446" s="140"/>
      <c r="E446" s="136"/>
      <c r="F446" s="135"/>
      <c r="G446" s="136"/>
      <c r="H446" s="135"/>
      <c r="I446" s="136"/>
      <c r="J446" s="135"/>
      <c r="K446" s="136"/>
      <c r="L446" s="135"/>
      <c r="M446" s="141"/>
      <c r="N446" s="142"/>
      <c r="O446" s="59">
        <v>260</v>
      </c>
      <c r="Q446" s="53" t="str">
        <f t="shared" si="148"/>
        <v>1</v>
      </c>
      <c r="R446" s="53">
        <f t="shared" si="138"/>
        <v>1</v>
      </c>
      <c r="S446" s="53" t="str">
        <f t="shared" si="149"/>
        <v>0</v>
      </c>
      <c r="T446" s="53">
        <f t="shared" si="139"/>
        <v>0</v>
      </c>
      <c r="U446" s="53" t="str">
        <f t="shared" si="150"/>
        <v>0</v>
      </c>
      <c r="V446" s="53">
        <f t="shared" si="140"/>
        <v>0</v>
      </c>
      <c r="W446" s="53" t="str">
        <f t="shared" si="151"/>
        <v>0</v>
      </c>
      <c r="X446" s="53">
        <f t="shared" si="141"/>
        <v>0</v>
      </c>
      <c r="Y446" s="53" t="str">
        <f t="shared" si="152"/>
        <v>0</v>
      </c>
      <c r="Z446" s="53">
        <f t="shared" si="142"/>
        <v>0</v>
      </c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85">
        <f>Parâmetros!A436</f>
        <v>44123.083356481482</v>
      </c>
      <c r="B447" s="138"/>
      <c r="C447" s="139"/>
      <c r="D447" s="140"/>
      <c r="E447" s="136"/>
      <c r="F447" s="135"/>
      <c r="G447" s="136"/>
      <c r="H447" s="135"/>
      <c r="I447" s="136"/>
      <c r="J447" s="135"/>
      <c r="K447" s="136"/>
      <c r="L447" s="135"/>
      <c r="M447" s="141"/>
      <c r="N447" s="142"/>
      <c r="O447" s="59">
        <v>260</v>
      </c>
      <c r="Q447" s="53" t="str">
        <f t="shared" si="148"/>
        <v>1</v>
      </c>
      <c r="R447" s="53">
        <f t="shared" si="138"/>
        <v>1</v>
      </c>
      <c r="S447" s="53" t="str">
        <f t="shared" si="149"/>
        <v>0</v>
      </c>
      <c r="T447" s="53">
        <f t="shared" si="139"/>
        <v>0</v>
      </c>
      <c r="U447" s="53" t="str">
        <f t="shared" si="150"/>
        <v>0</v>
      </c>
      <c r="V447" s="53">
        <f t="shared" si="140"/>
        <v>0</v>
      </c>
      <c r="W447" s="53" t="str">
        <f t="shared" si="151"/>
        <v>0</v>
      </c>
      <c r="X447" s="53">
        <f t="shared" si="141"/>
        <v>0</v>
      </c>
      <c r="Y447" s="53" t="str">
        <f t="shared" si="152"/>
        <v>0</v>
      </c>
      <c r="Z447" s="53">
        <f t="shared" si="142"/>
        <v>0</v>
      </c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85">
        <f>Parâmetros!A437</f>
        <v>44123.125023148146</v>
      </c>
      <c r="B448" s="138"/>
      <c r="C448" s="139"/>
      <c r="D448" s="140"/>
      <c r="E448" s="136"/>
      <c r="F448" s="135"/>
      <c r="G448" s="136"/>
      <c r="H448" s="135"/>
      <c r="I448" s="136"/>
      <c r="J448" s="135"/>
      <c r="K448" s="136"/>
      <c r="L448" s="135"/>
      <c r="M448" s="141"/>
      <c r="N448" s="142"/>
      <c r="O448" s="59">
        <v>260</v>
      </c>
      <c r="Q448" s="53" t="str">
        <f t="shared" si="148"/>
        <v>1</v>
      </c>
      <c r="R448" s="53">
        <f t="shared" si="138"/>
        <v>1</v>
      </c>
      <c r="S448" s="53" t="str">
        <f t="shared" si="149"/>
        <v>0</v>
      </c>
      <c r="T448" s="53">
        <f t="shared" si="139"/>
        <v>0</v>
      </c>
      <c r="U448" s="53" t="str">
        <f t="shared" si="150"/>
        <v>0</v>
      </c>
      <c r="V448" s="53">
        <f t="shared" si="140"/>
        <v>0</v>
      </c>
      <c r="W448" s="53" t="str">
        <f t="shared" si="151"/>
        <v>0</v>
      </c>
      <c r="X448" s="53">
        <f t="shared" si="141"/>
        <v>0</v>
      </c>
      <c r="Y448" s="53" t="str">
        <f t="shared" si="152"/>
        <v>0</v>
      </c>
      <c r="Z448" s="53">
        <f t="shared" si="142"/>
        <v>0</v>
      </c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85">
        <f>Parâmetros!A438</f>
        <v>44123.166689814818</v>
      </c>
      <c r="B449" s="138"/>
      <c r="C449" s="139"/>
      <c r="D449" s="140"/>
      <c r="E449" s="136"/>
      <c r="F449" s="135"/>
      <c r="G449" s="136"/>
      <c r="H449" s="135"/>
      <c r="I449" s="136"/>
      <c r="J449" s="135"/>
      <c r="K449" s="136"/>
      <c r="L449" s="135"/>
      <c r="M449" s="141"/>
      <c r="N449" s="142"/>
      <c r="O449" s="59">
        <v>260</v>
      </c>
      <c r="Q449" s="53" t="str">
        <f t="shared" si="148"/>
        <v>1</v>
      </c>
      <c r="R449" s="53">
        <f t="shared" si="138"/>
        <v>1</v>
      </c>
      <c r="S449" s="53" t="str">
        <f t="shared" si="149"/>
        <v>0</v>
      </c>
      <c r="T449" s="53">
        <f t="shared" si="139"/>
        <v>0</v>
      </c>
      <c r="U449" s="53" t="str">
        <f t="shared" si="150"/>
        <v>0</v>
      </c>
      <c r="V449" s="53">
        <f t="shared" si="140"/>
        <v>0</v>
      </c>
      <c r="W449" s="53" t="str">
        <f t="shared" si="151"/>
        <v>0</v>
      </c>
      <c r="X449" s="53">
        <f t="shared" si="141"/>
        <v>0</v>
      </c>
      <c r="Y449" s="53" t="str">
        <f t="shared" si="152"/>
        <v>0</v>
      </c>
      <c r="Z449" s="53">
        <f t="shared" si="142"/>
        <v>0</v>
      </c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85">
        <f>Parâmetros!A439</f>
        <v>44123.208356481482</v>
      </c>
      <c r="B450" s="138"/>
      <c r="C450" s="139"/>
      <c r="D450" s="140"/>
      <c r="E450" s="136"/>
      <c r="F450" s="135"/>
      <c r="G450" s="136"/>
      <c r="H450" s="135"/>
      <c r="I450" s="136"/>
      <c r="J450" s="135"/>
      <c r="K450" s="136"/>
      <c r="L450" s="135"/>
      <c r="M450" s="141"/>
      <c r="N450" s="142"/>
      <c r="O450" s="59">
        <v>260</v>
      </c>
      <c r="Q450" s="53" t="str">
        <f t="shared" si="148"/>
        <v>1</v>
      </c>
      <c r="R450" s="53">
        <f t="shared" si="138"/>
        <v>1</v>
      </c>
      <c r="S450" s="53" t="str">
        <f t="shared" si="149"/>
        <v>0</v>
      </c>
      <c r="T450" s="53">
        <f t="shared" si="139"/>
        <v>0</v>
      </c>
      <c r="U450" s="53" t="str">
        <f t="shared" si="150"/>
        <v>0</v>
      </c>
      <c r="V450" s="53">
        <f t="shared" si="140"/>
        <v>0</v>
      </c>
      <c r="W450" s="53" t="str">
        <f t="shared" si="151"/>
        <v>0</v>
      </c>
      <c r="X450" s="53">
        <f t="shared" si="141"/>
        <v>0</v>
      </c>
      <c r="Y450" s="53" t="str">
        <f t="shared" si="152"/>
        <v>0</v>
      </c>
      <c r="Z450" s="53">
        <f t="shared" si="142"/>
        <v>0</v>
      </c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85">
        <f>Parâmetros!A440</f>
        <v>44123.250023148146</v>
      </c>
      <c r="B451" s="138"/>
      <c r="C451" s="139"/>
      <c r="D451" s="140"/>
      <c r="E451" s="136"/>
      <c r="F451" s="135"/>
      <c r="G451" s="136"/>
      <c r="H451" s="135"/>
      <c r="I451" s="136"/>
      <c r="J451" s="135"/>
      <c r="K451" s="136"/>
      <c r="L451" s="135"/>
      <c r="M451" s="141"/>
      <c r="N451" s="142"/>
      <c r="O451" s="59">
        <v>260</v>
      </c>
      <c r="Q451" s="53" t="str">
        <f t="shared" si="148"/>
        <v>1</v>
      </c>
      <c r="R451" s="53">
        <f t="shared" si="138"/>
        <v>1</v>
      </c>
      <c r="S451" s="53" t="str">
        <f t="shared" si="149"/>
        <v>0</v>
      </c>
      <c r="T451" s="53">
        <f t="shared" si="139"/>
        <v>0</v>
      </c>
      <c r="U451" s="53" t="str">
        <f t="shared" si="150"/>
        <v>0</v>
      </c>
      <c r="V451" s="53">
        <f t="shared" si="140"/>
        <v>0</v>
      </c>
      <c r="W451" s="53" t="str">
        <f t="shared" si="151"/>
        <v>0</v>
      </c>
      <c r="X451" s="53">
        <f t="shared" si="141"/>
        <v>0</v>
      </c>
      <c r="Y451" s="53" t="str">
        <f t="shared" si="152"/>
        <v>0</v>
      </c>
      <c r="Z451" s="53">
        <f t="shared" si="142"/>
        <v>0</v>
      </c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85">
        <f>Parâmetros!A441</f>
        <v>44123.291689814818</v>
      </c>
      <c r="B452" s="138"/>
      <c r="C452" s="139"/>
      <c r="D452" s="140"/>
      <c r="E452" s="136"/>
      <c r="F452" s="135"/>
      <c r="G452" s="136"/>
      <c r="H452" s="135"/>
      <c r="I452" s="136"/>
      <c r="J452" s="135"/>
      <c r="K452" s="136"/>
      <c r="L452" s="135"/>
      <c r="M452" s="141"/>
      <c r="N452" s="142"/>
      <c r="O452" s="59">
        <v>260</v>
      </c>
      <c r="Q452" s="53" t="str">
        <f t="shared" si="148"/>
        <v>1</v>
      </c>
      <c r="R452" s="53">
        <f t="shared" si="138"/>
        <v>1</v>
      </c>
      <c r="S452" s="53" t="str">
        <f t="shared" si="149"/>
        <v>0</v>
      </c>
      <c r="T452" s="53">
        <f t="shared" si="139"/>
        <v>0</v>
      </c>
      <c r="U452" s="53" t="str">
        <f t="shared" si="150"/>
        <v>0</v>
      </c>
      <c r="V452" s="53">
        <f t="shared" si="140"/>
        <v>0</v>
      </c>
      <c r="W452" s="53" t="str">
        <f t="shared" si="151"/>
        <v>0</v>
      </c>
      <c r="X452" s="53">
        <f t="shared" si="141"/>
        <v>0</v>
      </c>
      <c r="Y452" s="53" t="str">
        <f t="shared" si="152"/>
        <v>0</v>
      </c>
      <c r="Z452" s="53">
        <f t="shared" si="142"/>
        <v>0</v>
      </c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85">
        <f>Parâmetros!A442</f>
        <v>44123.333356481482</v>
      </c>
      <c r="B453" s="138"/>
      <c r="C453" s="139"/>
      <c r="D453" s="140"/>
      <c r="E453" s="136"/>
      <c r="F453" s="135"/>
      <c r="G453" s="136"/>
      <c r="H453" s="135"/>
      <c r="I453" s="136"/>
      <c r="J453" s="135"/>
      <c r="K453" s="136"/>
      <c r="L453" s="135"/>
      <c r="M453" s="141"/>
      <c r="N453" s="142"/>
      <c r="O453" s="59">
        <v>260</v>
      </c>
      <c r="Q453" s="53" t="str">
        <f t="shared" si="148"/>
        <v>1</v>
      </c>
      <c r="R453" s="53">
        <f t="shared" si="138"/>
        <v>1</v>
      </c>
      <c r="S453" s="53" t="str">
        <f t="shared" si="149"/>
        <v>0</v>
      </c>
      <c r="T453" s="53">
        <f t="shared" si="139"/>
        <v>0</v>
      </c>
      <c r="U453" s="53" t="str">
        <f t="shared" si="150"/>
        <v>0</v>
      </c>
      <c r="V453" s="53">
        <f t="shared" si="140"/>
        <v>0</v>
      </c>
      <c r="W453" s="53" t="str">
        <f t="shared" si="151"/>
        <v>0</v>
      </c>
      <c r="X453" s="53">
        <f t="shared" si="141"/>
        <v>0</v>
      </c>
      <c r="Y453" s="53" t="str">
        <f t="shared" si="152"/>
        <v>0</v>
      </c>
      <c r="Z453" s="53">
        <f t="shared" si="142"/>
        <v>0</v>
      </c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85">
        <f>Parâmetros!A443</f>
        <v>44123.375023148146</v>
      </c>
      <c r="B454" s="59">
        <f>Parâmetros!G443*0.04*46.0055</f>
        <v>8.9802736000000003</v>
      </c>
      <c r="C454" s="80">
        <f t="shared" si="153"/>
        <v>8.9802736000000003</v>
      </c>
      <c r="D454" s="84">
        <f t="shared" si="132"/>
        <v>1.7960547200000001</v>
      </c>
      <c r="E454" s="42" t="str">
        <f t="shared" si="143"/>
        <v>1</v>
      </c>
      <c r="F454" s="51">
        <f t="shared" si="133"/>
        <v>-145.24423324</v>
      </c>
      <c r="G454" s="42" t="str">
        <f t="shared" si="144"/>
        <v>0</v>
      </c>
      <c r="H454" s="51">
        <f t="shared" si="134"/>
        <v>-31.62211662</v>
      </c>
      <c r="I454" s="42" t="str">
        <f t="shared" si="145"/>
        <v>0</v>
      </c>
      <c r="J454" s="51">
        <f t="shared" si="135"/>
        <v>90.66597730172839</v>
      </c>
      <c r="K454" s="42" t="str">
        <f t="shared" si="146"/>
        <v>0</v>
      </c>
      <c r="L454" s="51">
        <f t="shared" si="136"/>
        <v>82.303793675294116</v>
      </c>
      <c r="M454" s="55" t="str">
        <f t="shared" si="147"/>
        <v>0</v>
      </c>
      <c r="N454" s="129">
        <f t="shared" si="137"/>
        <v>1.7960547200000001</v>
      </c>
      <c r="O454" s="59">
        <v>260</v>
      </c>
      <c r="Q454" s="53" t="str">
        <f t="shared" si="148"/>
        <v>1</v>
      </c>
      <c r="R454" s="53">
        <f t="shared" si="138"/>
        <v>1</v>
      </c>
      <c r="S454" s="53" t="str">
        <f t="shared" si="149"/>
        <v>0</v>
      </c>
      <c r="T454" s="53">
        <f t="shared" si="139"/>
        <v>0</v>
      </c>
      <c r="U454" s="53" t="str">
        <f t="shared" si="150"/>
        <v>0</v>
      </c>
      <c r="V454" s="53">
        <f t="shared" si="140"/>
        <v>0</v>
      </c>
      <c r="W454" s="53" t="str">
        <f t="shared" si="151"/>
        <v>0</v>
      </c>
      <c r="X454" s="53">
        <f t="shared" si="141"/>
        <v>0</v>
      </c>
      <c r="Y454" s="53" t="str">
        <f t="shared" si="152"/>
        <v>0</v>
      </c>
      <c r="Z454" s="53">
        <f t="shared" si="142"/>
        <v>0</v>
      </c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85">
        <f>Parâmetros!A444</f>
        <v>44123.416689814818</v>
      </c>
      <c r="B455" s="59">
        <f>Parâmetros!G444*0.04*46.0055</f>
        <v>3.8828641999999998</v>
      </c>
      <c r="C455" s="80">
        <f t="shared" si="153"/>
        <v>3.8828641999999998</v>
      </c>
      <c r="D455" s="84">
        <f t="shared" si="132"/>
        <v>0.77657283999999993</v>
      </c>
      <c r="E455" s="42" t="str">
        <f t="shared" si="143"/>
        <v>1</v>
      </c>
      <c r="F455" s="51">
        <f t="shared" si="133"/>
        <v>-150.214207405</v>
      </c>
      <c r="G455" s="42" t="str">
        <f t="shared" si="144"/>
        <v>0</v>
      </c>
      <c r="H455" s="51">
        <f t="shared" si="134"/>
        <v>-34.107103702499998</v>
      </c>
      <c r="I455" s="42" t="str">
        <f t="shared" si="145"/>
        <v>0</v>
      </c>
      <c r="J455" s="51">
        <f t="shared" si="135"/>
        <v>90.168822557777773</v>
      </c>
      <c r="K455" s="42" t="str">
        <f t="shared" si="146"/>
        <v>0</v>
      </c>
      <c r="L455" s="51">
        <f t="shared" si="136"/>
        <v>81.764067974117665</v>
      </c>
      <c r="M455" s="55" t="str">
        <f t="shared" si="147"/>
        <v>0</v>
      </c>
      <c r="N455" s="129">
        <f t="shared" si="137"/>
        <v>0.77657283999999993</v>
      </c>
      <c r="O455" s="59">
        <v>260</v>
      </c>
      <c r="Q455" s="53" t="str">
        <f t="shared" si="148"/>
        <v>1</v>
      </c>
      <c r="R455" s="53">
        <f t="shared" si="138"/>
        <v>1</v>
      </c>
      <c r="S455" s="53" t="str">
        <f t="shared" si="149"/>
        <v>0</v>
      </c>
      <c r="T455" s="53">
        <f t="shared" si="139"/>
        <v>0</v>
      </c>
      <c r="U455" s="53" t="str">
        <f t="shared" si="150"/>
        <v>0</v>
      </c>
      <c r="V455" s="53">
        <f t="shared" si="140"/>
        <v>0</v>
      </c>
      <c r="W455" s="53" t="str">
        <f t="shared" si="151"/>
        <v>0</v>
      </c>
      <c r="X455" s="53">
        <f t="shared" si="141"/>
        <v>0</v>
      </c>
      <c r="Y455" s="53" t="str">
        <f t="shared" si="152"/>
        <v>0</v>
      </c>
      <c r="Z455" s="53">
        <f t="shared" si="142"/>
        <v>0</v>
      </c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85">
        <f>Parâmetros!A445</f>
        <v>44123.458356481482</v>
      </c>
      <c r="B456" s="59">
        <f>Parâmetros!G445*0.04*46.0055</f>
        <v>3.7172443999999998</v>
      </c>
      <c r="C456" s="80">
        <f t="shared" si="153"/>
        <v>3.7172443999999998</v>
      </c>
      <c r="D456" s="84">
        <f t="shared" si="132"/>
        <v>0.74344887999999998</v>
      </c>
      <c r="E456" s="42" t="str">
        <f t="shared" si="143"/>
        <v>1</v>
      </c>
      <c r="F456" s="51">
        <f t="shared" si="133"/>
        <v>-150.37568671</v>
      </c>
      <c r="G456" s="42" t="str">
        <f t="shared" si="144"/>
        <v>0</v>
      </c>
      <c r="H456" s="51">
        <f t="shared" si="134"/>
        <v>-34.187843354999998</v>
      </c>
      <c r="I456" s="42" t="str">
        <f t="shared" si="145"/>
        <v>0</v>
      </c>
      <c r="J456" s="51">
        <f t="shared" si="135"/>
        <v>90.152669515555559</v>
      </c>
      <c r="K456" s="42" t="str">
        <f t="shared" si="146"/>
        <v>0</v>
      </c>
      <c r="L456" s="51">
        <f t="shared" si="136"/>
        <v>81.746531759999996</v>
      </c>
      <c r="M456" s="55" t="str">
        <f t="shared" si="147"/>
        <v>0</v>
      </c>
      <c r="N456" s="129">
        <f t="shared" si="137"/>
        <v>0.74344887999999998</v>
      </c>
      <c r="O456" s="59">
        <v>260</v>
      </c>
      <c r="Q456" s="53" t="str">
        <f t="shared" si="148"/>
        <v>1</v>
      </c>
      <c r="R456" s="53">
        <f t="shared" si="138"/>
        <v>1</v>
      </c>
      <c r="S456" s="53" t="str">
        <f t="shared" si="149"/>
        <v>0</v>
      </c>
      <c r="T456" s="53">
        <f t="shared" si="139"/>
        <v>0</v>
      </c>
      <c r="U456" s="53" t="str">
        <f t="shared" si="150"/>
        <v>0</v>
      </c>
      <c r="V456" s="53">
        <f t="shared" si="140"/>
        <v>0</v>
      </c>
      <c r="W456" s="53" t="str">
        <f t="shared" si="151"/>
        <v>0</v>
      </c>
      <c r="X456" s="53">
        <f t="shared" si="141"/>
        <v>0</v>
      </c>
      <c r="Y456" s="53" t="str">
        <f t="shared" si="152"/>
        <v>0</v>
      </c>
      <c r="Z456" s="53">
        <f t="shared" si="142"/>
        <v>0</v>
      </c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85">
        <f>Parâmetros!A446</f>
        <v>44123.500023148146</v>
      </c>
      <c r="B457" s="59">
        <f>Parâmetros!G446*0.04*46.0055</f>
        <v>3.2939937999999995</v>
      </c>
      <c r="C457" s="80">
        <f t="shared" si="153"/>
        <v>3.2939937999999995</v>
      </c>
      <c r="D457" s="84">
        <f t="shared" si="132"/>
        <v>0.65879875999999993</v>
      </c>
      <c r="E457" s="42" t="str">
        <f t="shared" si="143"/>
        <v>1</v>
      </c>
      <c r="F457" s="51">
        <f t="shared" si="133"/>
        <v>-150.78835604499997</v>
      </c>
      <c r="G457" s="42" t="str">
        <f t="shared" si="144"/>
        <v>0</v>
      </c>
      <c r="H457" s="51">
        <f t="shared" si="134"/>
        <v>-34.394178022499986</v>
      </c>
      <c r="I457" s="42" t="str">
        <f t="shared" si="145"/>
        <v>0</v>
      </c>
      <c r="J457" s="51">
        <f t="shared" si="135"/>
        <v>90.111389518765435</v>
      </c>
      <c r="K457" s="42" t="str">
        <f t="shared" si="146"/>
        <v>0</v>
      </c>
      <c r="L457" s="51">
        <f t="shared" si="136"/>
        <v>81.701716990588238</v>
      </c>
      <c r="M457" s="55" t="str">
        <f t="shared" si="147"/>
        <v>0</v>
      </c>
      <c r="N457" s="129">
        <f t="shared" si="137"/>
        <v>0.65879875999999993</v>
      </c>
      <c r="O457" s="59">
        <v>260</v>
      </c>
      <c r="Q457" s="53" t="str">
        <f t="shared" si="148"/>
        <v>1</v>
      </c>
      <c r="R457" s="53">
        <f t="shared" si="138"/>
        <v>1</v>
      </c>
      <c r="S457" s="53" t="str">
        <f t="shared" si="149"/>
        <v>0</v>
      </c>
      <c r="T457" s="53">
        <f t="shared" si="139"/>
        <v>0</v>
      </c>
      <c r="U457" s="53" t="str">
        <f t="shared" si="150"/>
        <v>0</v>
      </c>
      <c r="V457" s="53">
        <f t="shared" si="140"/>
        <v>0</v>
      </c>
      <c r="W457" s="53" t="str">
        <f t="shared" si="151"/>
        <v>0</v>
      </c>
      <c r="X457" s="53">
        <f t="shared" si="141"/>
        <v>0</v>
      </c>
      <c r="Y457" s="53" t="str">
        <f t="shared" si="152"/>
        <v>0</v>
      </c>
      <c r="Z457" s="53">
        <f t="shared" si="142"/>
        <v>0</v>
      </c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85">
        <f>Parâmetros!A447</f>
        <v>44123.541689814818</v>
      </c>
      <c r="B458" s="59">
        <f>Parâmetros!G447*0.04*46.0055</f>
        <v>2.9995585999999994</v>
      </c>
      <c r="C458" s="80">
        <f t="shared" si="153"/>
        <v>2.9995585999999994</v>
      </c>
      <c r="D458" s="84">
        <f t="shared" si="132"/>
        <v>0.59991171999999993</v>
      </c>
      <c r="E458" s="42" t="str">
        <f t="shared" si="143"/>
        <v>1</v>
      </c>
      <c r="F458" s="51">
        <f t="shared" si="133"/>
        <v>-151.07543036499999</v>
      </c>
      <c r="G458" s="42" t="str">
        <f t="shared" si="144"/>
        <v>0</v>
      </c>
      <c r="H458" s="51">
        <f t="shared" si="134"/>
        <v>-34.537715182499994</v>
      </c>
      <c r="I458" s="42" t="str">
        <f t="shared" si="145"/>
        <v>0</v>
      </c>
      <c r="J458" s="51">
        <f t="shared" si="135"/>
        <v>90.082672999259259</v>
      </c>
      <c r="K458" s="42" t="str">
        <f t="shared" si="146"/>
        <v>0</v>
      </c>
      <c r="L458" s="51">
        <f t="shared" si="136"/>
        <v>81.670541498823525</v>
      </c>
      <c r="M458" s="55" t="str">
        <f t="shared" si="147"/>
        <v>0</v>
      </c>
      <c r="N458" s="129">
        <f t="shared" si="137"/>
        <v>0.59991171999999993</v>
      </c>
      <c r="O458" s="59">
        <v>260</v>
      </c>
      <c r="Q458" s="53" t="str">
        <f t="shared" si="148"/>
        <v>1</v>
      </c>
      <c r="R458" s="53">
        <f t="shared" si="138"/>
        <v>1</v>
      </c>
      <c r="S458" s="53" t="str">
        <f t="shared" si="149"/>
        <v>0</v>
      </c>
      <c r="T458" s="53">
        <f t="shared" si="139"/>
        <v>0</v>
      </c>
      <c r="U458" s="53" t="str">
        <f t="shared" si="150"/>
        <v>0</v>
      </c>
      <c r="V458" s="53">
        <f t="shared" si="140"/>
        <v>0</v>
      </c>
      <c r="W458" s="53" t="str">
        <f t="shared" si="151"/>
        <v>0</v>
      </c>
      <c r="X458" s="53">
        <f t="shared" si="141"/>
        <v>0</v>
      </c>
      <c r="Y458" s="53" t="str">
        <f t="shared" si="152"/>
        <v>0</v>
      </c>
      <c r="Z458" s="53">
        <f t="shared" si="142"/>
        <v>0</v>
      </c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85">
        <f>Parâmetros!A448</f>
        <v>44123.583356481482</v>
      </c>
      <c r="B459" s="59">
        <f>Parâmetros!G448*0.04*46.0055</f>
        <v>2.9259498000000002</v>
      </c>
      <c r="C459" s="80">
        <f t="shared" si="153"/>
        <v>2.9259498000000002</v>
      </c>
      <c r="D459" s="84">
        <f t="shared" si="132"/>
        <v>0.58518996000000001</v>
      </c>
      <c r="E459" s="42" t="str">
        <f t="shared" si="143"/>
        <v>1</v>
      </c>
      <c r="F459" s="51">
        <f t="shared" si="133"/>
        <v>-151.14719894499999</v>
      </c>
      <c r="G459" s="42" t="str">
        <f t="shared" si="144"/>
        <v>0</v>
      </c>
      <c r="H459" s="51">
        <f t="shared" si="134"/>
        <v>-34.573599472499993</v>
      </c>
      <c r="I459" s="42" t="str">
        <f t="shared" si="145"/>
        <v>0</v>
      </c>
      <c r="J459" s="51">
        <f t="shared" si="135"/>
        <v>90.075493869382711</v>
      </c>
      <c r="K459" s="42" t="str">
        <f t="shared" si="146"/>
        <v>0</v>
      </c>
      <c r="L459" s="51">
        <f t="shared" si="136"/>
        <v>81.662747625882346</v>
      </c>
      <c r="M459" s="55" t="str">
        <f t="shared" si="147"/>
        <v>0</v>
      </c>
      <c r="N459" s="129">
        <f t="shared" si="137"/>
        <v>0.58518996000000001</v>
      </c>
      <c r="O459" s="59">
        <v>260</v>
      </c>
      <c r="Q459" s="53" t="str">
        <f t="shared" si="148"/>
        <v>1</v>
      </c>
      <c r="R459" s="53">
        <f t="shared" si="138"/>
        <v>1</v>
      </c>
      <c r="S459" s="53" t="str">
        <f t="shared" si="149"/>
        <v>0</v>
      </c>
      <c r="T459" s="53">
        <f t="shared" si="139"/>
        <v>0</v>
      </c>
      <c r="U459" s="53" t="str">
        <f t="shared" si="150"/>
        <v>0</v>
      </c>
      <c r="V459" s="53">
        <f t="shared" si="140"/>
        <v>0</v>
      </c>
      <c r="W459" s="53" t="str">
        <f t="shared" si="151"/>
        <v>0</v>
      </c>
      <c r="X459" s="53">
        <f t="shared" si="141"/>
        <v>0</v>
      </c>
      <c r="Y459" s="53" t="str">
        <f t="shared" si="152"/>
        <v>0</v>
      </c>
      <c r="Z459" s="53">
        <f t="shared" si="142"/>
        <v>0</v>
      </c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85">
        <f>Parâmetros!A449</f>
        <v>44123.625023148146</v>
      </c>
      <c r="B460" s="59">
        <f>Parâmetros!G449*0.04*46.0055</f>
        <v>3.6068311999999998</v>
      </c>
      <c r="C460" s="80">
        <f t="shared" si="153"/>
        <v>3.6068311999999998</v>
      </c>
      <c r="D460" s="84">
        <f t="shared" si="132"/>
        <v>0.72136623999999994</v>
      </c>
      <c r="E460" s="42" t="str">
        <f t="shared" si="143"/>
        <v>1</v>
      </c>
      <c r="F460" s="51">
        <f t="shared" si="133"/>
        <v>-150.48333958000003</v>
      </c>
      <c r="G460" s="42" t="str">
        <f t="shared" si="144"/>
        <v>0</v>
      </c>
      <c r="H460" s="51">
        <f t="shared" si="134"/>
        <v>-34.241669790000017</v>
      </c>
      <c r="I460" s="42" t="str">
        <f t="shared" si="145"/>
        <v>0</v>
      </c>
      <c r="J460" s="51">
        <f t="shared" si="135"/>
        <v>90.141900820740744</v>
      </c>
      <c r="K460" s="42" t="str">
        <f t="shared" si="146"/>
        <v>0</v>
      </c>
      <c r="L460" s="51">
        <f t="shared" si="136"/>
        <v>81.734840950588236</v>
      </c>
      <c r="M460" s="55" t="str">
        <f t="shared" si="147"/>
        <v>0</v>
      </c>
      <c r="N460" s="129">
        <f t="shared" si="137"/>
        <v>0.72136623999999994</v>
      </c>
      <c r="O460" s="59">
        <v>260</v>
      </c>
      <c r="Q460" s="53" t="str">
        <f t="shared" si="148"/>
        <v>1</v>
      </c>
      <c r="R460" s="53">
        <f t="shared" si="138"/>
        <v>1</v>
      </c>
      <c r="S460" s="53" t="str">
        <f t="shared" si="149"/>
        <v>0</v>
      </c>
      <c r="T460" s="53">
        <f t="shared" si="139"/>
        <v>0</v>
      </c>
      <c r="U460" s="53" t="str">
        <f t="shared" si="150"/>
        <v>0</v>
      </c>
      <c r="V460" s="53">
        <f t="shared" si="140"/>
        <v>0</v>
      </c>
      <c r="W460" s="53" t="str">
        <f t="shared" si="151"/>
        <v>0</v>
      </c>
      <c r="X460" s="53">
        <f t="shared" si="141"/>
        <v>0</v>
      </c>
      <c r="Y460" s="53" t="str">
        <f t="shared" si="152"/>
        <v>0</v>
      </c>
      <c r="Z460" s="53">
        <f t="shared" si="142"/>
        <v>0</v>
      </c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85">
        <f>Parâmetros!A450</f>
        <v>44123.666689814818</v>
      </c>
      <c r="B461" s="59">
        <f>Parâmetros!G450*0.04*46.0055</f>
        <v>2.9259498000000002</v>
      </c>
      <c r="C461" s="80">
        <f t="shared" si="153"/>
        <v>2.9259498000000002</v>
      </c>
      <c r="D461" s="84">
        <f t="shared" ref="D461:D524" si="154">(((C461-$B$4)/($B$5-$B$4))*($B$7-$B$6))+$B$6</f>
        <v>0.58518996000000001</v>
      </c>
      <c r="E461" s="42" t="str">
        <f t="shared" si="143"/>
        <v>1</v>
      </c>
      <c r="F461" s="51">
        <f t="shared" ref="F461:F524" si="155">(((C461-$C$4)/($C$5-$C$4))*($C$7-$C$6))+$C$6</f>
        <v>-151.14719894499999</v>
      </c>
      <c r="G461" s="42" t="str">
        <f t="shared" si="144"/>
        <v>0</v>
      </c>
      <c r="H461" s="51">
        <f t="shared" ref="H461:H524" si="156">(((C461-$D$4)/($D$5-$D$4))*($D$7-$D$6))+$D$6</f>
        <v>-34.573599472499993</v>
      </c>
      <c r="I461" s="42" t="str">
        <f t="shared" si="145"/>
        <v>0</v>
      </c>
      <c r="J461" s="51">
        <f t="shared" ref="J461:J524" si="157">(((C461-$E$4)/($E$5-$E$4))*($E$7-$E$6))+$E$6</f>
        <v>90.075493869382711</v>
      </c>
      <c r="K461" s="42" t="str">
        <f t="shared" si="146"/>
        <v>0</v>
      </c>
      <c r="L461" s="51">
        <f t="shared" ref="L461:L524" si="158">(((C461-$F$4)/($F$5-$F$4))*($F$7-$F$6))+$F$6</f>
        <v>81.662747625882346</v>
      </c>
      <c r="M461" s="55" t="str">
        <f t="shared" si="147"/>
        <v>0</v>
      </c>
      <c r="N461" s="129">
        <f t="shared" ref="N461:N524" si="159">(D461*E461)+(F461*G461)+(H461*I461)+(J461*K461)+(L461*M461)</f>
        <v>0.58518996000000001</v>
      </c>
      <c r="O461" s="59">
        <v>260</v>
      </c>
      <c r="Q461" s="53" t="str">
        <f t="shared" si="148"/>
        <v>1</v>
      </c>
      <c r="R461" s="53">
        <f t="shared" ref="R461:R524" si="160">Q461*1</f>
        <v>1</v>
      </c>
      <c r="S461" s="53" t="str">
        <f t="shared" si="149"/>
        <v>0</v>
      </c>
      <c r="T461" s="53">
        <f t="shared" ref="T461:T524" si="161">S461*1</f>
        <v>0</v>
      </c>
      <c r="U461" s="53" t="str">
        <f t="shared" si="150"/>
        <v>0</v>
      </c>
      <c r="V461" s="53">
        <f t="shared" ref="V461:V524" si="162">U461*1</f>
        <v>0</v>
      </c>
      <c r="W461" s="53" t="str">
        <f t="shared" si="151"/>
        <v>0</v>
      </c>
      <c r="X461" s="53">
        <f t="shared" ref="X461:X524" si="163">W461*1</f>
        <v>0</v>
      </c>
      <c r="Y461" s="53" t="str">
        <f t="shared" si="152"/>
        <v>0</v>
      </c>
      <c r="Z461" s="53">
        <f t="shared" ref="Z461:Z524" si="164">Y461*1</f>
        <v>0</v>
      </c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85">
        <f>Parâmetros!A451</f>
        <v>44123.708356481482</v>
      </c>
      <c r="B462" s="59">
        <f>Parâmetros!G451*0.04*46.0055</f>
        <v>3.6620378000000002</v>
      </c>
      <c r="C462" s="80">
        <f t="shared" si="153"/>
        <v>3.6620378000000002</v>
      </c>
      <c r="D462" s="84">
        <f t="shared" si="154"/>
        <v>0.73240756000000007</v>
      </c>
      <c r="E462" s="42" t="str">
        <f t="shared" ref="E462:E525" si="165">IF(AND(D462&lt;=40,D462&gt;=0),"1","0")</f>
        <v>1</v>
      </c>
      <c r="F462" s="51">
        <f t="shared" si="155"/>
        <v>-150.42951314500002</v>
      </c>
      <c r="G462" s="42" t="str">
        <f t="shared" ref="G462:G525" si="166">IF(AND(F462&lt;=80,F462&gt;41),"1","0")</f>
        <v>0</v>
      </c>
      <c r="H462" s="51">
        <f t="shared" si="156"/>
        <v>-34.214756572500008</v>
      </c>
      <c r="I462" s="42" t="str">
        <f t="shared" ref="I462:I525" si="167">IF(AND(H462&lt;=120,H462&gt;81),"1","0")</f>
        <v>0</v>
      </c>
      <c r="J462" s="51">
        <f t="shared" si="157"/>
        <v>90.147285168148159</v>
      </c>
      <c r="K462" s="42" t="str">
        <f t="shared" ref="K462:K525" si="168">IF(AND(J462&lt;=200,J462&gt;121),"1","0")</f>
        <v>0</v>
      </c>
      <c r="L462" s="51">
        <f t="shared" si="158"/>
        <v>81.740686355294116</v>
      </c>
      <c r="M462" s="55" t="str">
        <f t="shared" ref="M462:M525" si="169">IF(AND(L462&lt;999,L462&gt;201),"1","0")</f>
        <v>0</v>
      </c>
      <c r="N462" s="129">
        <f t="shared" si="159"/>
        <v>0.73240756000000007</v>
      </c>
      <c r="O462" s="59">
        <v>260</v>
      </c>
      <c r="Q462" s="53" t="str">
        <f t="shared" ref="Q462:Q525" si="170">IF(AND(N462&lt;40.5,N462&gt;=0),"1","0")</f>
        <v>1</v>
      </c>
      <c r="R462" s="53">
        <f t="shared" si="160"/>
        <v>1</v>
      </c>
      <c r="S462" s="53" t="str">
        <f t="shared" ref="S462:S525" si="171">IF(AND(N462&lt;80.5,N462&gt;=40.5),"1","0")</f>
        <v>0</v>
      </c>
      <c r="T462" s="53">
        <f t="shared" si="161"/>
        <v>0</v>
      </c>
      <c r="U462" s="53" t="str">
        <f t="shared" ref="U462:U525" si="172">IF(AND(N462&lt;120.5,N462&gt;=80.5),"1","0")</f>
        <v>0</v>
      </c>
      <c r="V462" s="53">
        <f t="shared" si="162"/>
        <v>0</v>
      </c>
      <c r="W462" s="53" t="str">
        <f t="shared" ref="W462:W525" si="173">IF(AND(N462&lt;200.5,N462&gt;=120.5),"1","0")</f>
        <v>0</v>
      </c>
      <c r="X462" s="53">
        <f t="shared" si="163"/>
        <v>0</v>
      </c>
      <c r="Y462" s="53" t="str">
        <f t="shared" ref="Y462:Y525" si="174">IF(AND(N462&lt;999,N462&gt;=200.5),"1","0")</f>
        <v>0</v>
      </c>
      <c r="Z462" s="53">
        <f t="shared" si="164"/>
        <v>0</v>
      </c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85">
        <f>Parâmetros!A452</f>
        <v>44123.750023148146</v>
      </c>
      <c r="B463" s="59">
        <f>Parâmetros!G452*0.04*46.0055</f>
        <v>5.1894203999999995</v>
      </c>
      <c r="C463" s="80">
        <f t="shared" ref="C463:C526" si="175">B463</f>
        <v>5.1894203999999995</v>
      </c>
      <c r="D463" s="84">
        <f t="shared" si="154"/>
        <v>1.0378840799999998</v>
      </c>
      <c r="E463" s="42" t="str">
        <f t="shared" si="165"/>
        <v>1</v>
      </c>
      <c r="F463" s="51">
        <f t="shared" si="155"/>
        <v>-148.94031511</v>
      </c>
      <c r="G463" s="42" t="str">
        <f t="shared" si="166"/>
        <v>0</v>
      </c>
      <c r="H463" s="51">
        <f t="shared" si="156"/>
        <v>-33.470157555</v>
      </c>
      <c r="I463" s="42" t="str">
        <f t="shared" si="167"/>
        <v>0</v>
      </c>
      <c r="J463" s="51">
        <f t="shared" si="157"/>
        <v>90.296252113086425</v>
      </c>
      <c r="K463" s="42" t="str">
        <f t="shared" si="168"/>
        <v>0</v>
      </c>
      <c r="L463" s="51">
        <f t="shared" si="158"/>
        <v>81.902409218823536</v>
      </c>
      <c r="M463" s="55" t="str">
        <f t="shared" si="169"/>
        <v>0</v>
      </c>
      <c r="N463" s="129">
        <f t="shared" si="159"/>
        <v>1.0378840799999998</v>
      </c>
      <c r="O463" s="59">
        <v>260</v>
      </c>
      <c r="Q463" s="53" t="str">
        <f t="shared" si="170"/>
        <v>1</v>
      </c>
      <c r="R463" s="53">
        <f t="shared" si="160"/>
        <v>1</v>
      </c>
      <c r="S463" s="53" t="str">
        <f t="shared" si="171"/>
        <v>0</v>
      </c>
      <c r="T463" s="53">
        <f t="shared" si="161"/>
        <v>0</v>
      </c>
      <c r="U463" s="53" t="str">
        <f t="shared" si="172"/>
        <v>0</v>
      </c>
      <c r="V463" s="53">
        <f t="shared" si="162"/>
        <v>0</v>
      </c>
      <c r="W463" s="53" t="str">
        <f t="shared" si="173"/>
        <v>0</v>
      </c>
      <c r="X463" s="53">
        <f t="shared" si="163"/>
        <v>0</v>
      </c>
      <c r="Y463" s="53" t="str">
        <f t="shared" si="174"/>
        <v>0</v>
      </c>
      <c r="Z463" s="53">
        <f t="shared" si="164"/>
        <v>0</v>
      </c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85">
        <f>Parâmetros!A453</f>
        <v>44123.791689814818</v>
      </c>
      <c r="B464" s="59">
        <f>Parâmetros!G453*0.04*46.0055</f>
        <v>5.5942688</v>
      </c>
      <c r="C464" s="80">
        <f t="shared" si="175"/>
        <v>5.5942688</v>
      </c>
      <c r="D464" s="84">
        <f t="shared" si="154"/>
        <v>1.1188537599999999</v>
      </c>
      <c r="E464" s="42" t="str">
        <f t="shared" si="165"/>
        <v>1</v>
      </c>
      <c r="F464" s="51">
        <f t="shared" si="155"/>
        <v>-148.54558792</v>
      </c>
      <c r="G464" s="42" t="str">
        <f t="shared" si="166"/>
        <v>0</v>
      </c>
      <c r="H464" s="51">
        <f t="shared" si="156"/>
        <v>-33.272793960000001</v>
      </c>
      <c r="I464" s="42" t="str">
        <f t="shared" si="167"/>
        <v>0</v>
      </c>
      <c r="J464" s="51">
        <f t="shared" si="157"/>
        <v>90.335737327407401</v>
      </c>
      <c r="K464" s="42" t="str">
        <f t="shared" si="168"/>
        <v>0</v>
      </c>
      <c r="L464" s="51">
        <f t="shared" si="158"/>
        <v>81.945275519999996</v>
      </c>
      <c r="M464" s="55" t="str">
        <f t="shared" si="169"/>
        <v>0</v>
      </c>
      <c r="N464" s="129">
        <f t="shared" si="159"/>
        <v>1.1188537599999999</v>
      </c>
      <c r="O464" s="59">
        <v>260</v>
      </c>
      <c r="Q464" s="53" t="str">
        <f t="shared" si="170"/>
        <v>1</v>
      </c>
      <c r="R464" s="53">
        <f t="shared" si="160"/>
        <v>1</v>
      </c>
      <c r="S464" s="53" t="str">
        <f t="shared" si="171"/>
        <v>0</v>
      </c>
      <c r="T464" s="53">
        <f t="shared" si="161"/>
        <v>0</v>
      </c>
      <c r="U464" s="53" t="str">
        <f t="shared" si="172"/>
        <v>0</v>
      </c>
      <c r="V464" s="53">
        <f t="shared" si="162"/>
        <v>0</v>
      </c>
      <c r="W464" s="53" t="str">
        <f t="shared" si="173"/>
        <v>0</v>
      </c>
      <c r="X464" s="53">
        <f t="shared" si="163"/>
        <v>0</v>
      </c>
      <c r="Y464" s="53" t="str">
        <f t="shared" si="174"/>
        <v>0</v>
      </c>
      <c r="Z464" s="53">
        <f t="shared" si="164"/>
        <v>0</v>
      </c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85">
        <f>Parâmetros!A454</f>
        <v>44123.833356481482</v>
      </c>
      <c r="B465" s="59">
        <f>Parâmetros!G454*0.04*46.0055</f>
        <v>5.8500041734000003</v>
      </c>
      <c r="C465" s="80">
        <f t="shared" si="175"/>
        <v>5.8500041734000003</v>
      </c>
      <c r="D465" s="84">
        <f t="shared" si="154"/>
        <v>1.1700008346800002</v>
      </c>
      <c r="E465" s="42" t="str">
        <f t="shared" si="165"/>
        <v>1</v>
      </c>
      <c r="F465" s="51">
        <f t="shared" si="155"/>
        <v>-148.29624593093499</v>
      </c>
      <c r="G465" s="42" t="str">
        <f t="shared" si="166"/>
        <v>0</v>
      </c>
      <c r="H465" s="51">
        <f t="shared" si="156"/>
        <v>-33.148122965467493</v>
      </c>
      <c r="I465" s="42" t="str">
        <f t="shared" si="167"/>
        <v>0</v>
      </c>
      <c r="J465" s="51">
        <f t="shared" si="157"/>
        <v>90.360679419380986</v>
      </c>
      <c r="K465" s="42" t="str">
        <f t="shared" si="168"/>
        <v>0</v>
      </c>
      <c r="L465" s="51">
        <f t="shared" si="158"/>
        <v>81.972353383065894</v>
      </c>
      <c r="M465" s="55" t="str">
        <f t="shared" si="169"/>
        <v>0</v>
      </c>
      <c r="N465" s="129">
        <f t="shared" si="159"/>
        <v>1.1700008346800002</v>
      </c>
      <c r="O465" s="59">
        <v>260</v>
      </c>
      <c r="Q465" s="53" t="str">
        <f t="shared" si="170"/>
        <v>1</v>
      </c>
      <c r="R465" s="53">
        <f t="shared" si="160"/>
        <v>1</v>
      </c>
      <c r="S465" s="53" t="str">
        <f t="shared" si="171"/>
        <v>0</v>
      </c>
      <c r="T465" s="53">
        <f t="shared" si="161"/>
        <v>0</v>
      </c>
      <c r="U465" s="53" t="str">
        <f t="shared" si="172"/>
        <v>0</v>
      </c>
      <c r="V465" s="53">
        <f t="shared" si="162"/>
        <v>0</v>
      </c>
      <c r="W465" s="53" t="str">
        <f t="shared" si="173"/>
        <v>0</v>
      </c>
      <c r="X465" s="53">
        <f t="shared" si="163"/>
        <v>0</v>
      </c>
      <c r="Y465" s="53" t="str">
        <f t="shared" si="174"/>
        <v>0</v>
      </c>
      <c r="Z465" s="53">
        <f t="shared" si="164"/>
        <v>0</v>
      </c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85">
        <f>Parâmetros!A455</f>
        <v>44123.875023148146</v>
      </c>
      <c r="B466" s="59">
        <f>Parâmetros!G455*0.04*46.0055</f>
        <v>4.3237533086999997</v>
      </c>
      <c r="C466" s="80">
        <f t="shared" si="175"/>
        <v>4.3237533086999997</v>
      </c>
      <c r="D466" s="84">
        <f t="shared" si="154"/>
        <v>0.86475066174000004</v>
      </c>
      <c r="E466" s="42" t="str">
        <f t="shared" si="165"/>
        <v>1</v>
      </c>
      <c r="F466" s="51">
        <f t="shared" si="155"/>
        <v>-149.78434052401752</v>
      </c>
      <c r="G466" s="42" t="str">
        <f t="shared" si="166"/>
        <v>0</v>
      </c>
      <c r="H466" s="51">
        <f t="shared" si="156"/>
        <v>-33.892170262008761</v>
      </c>
      <c r="I466" s="42" t="str">
        <f t="shared" si="167"/>
        <v>0</v>
      </c>
      <c r="J466" s="51">
        <f t="shared" si="157"/>
        <v>90.21182285356457</v>
      </c>
      <c r="K466" s="42" t="str">
        <f t="shared" si="168"/>
        <v>0</v>
      </c>
      <c r="L466" s="51">
        <f t="shared" si="158"/>
        <v>81.810750350332924</v>
      </c>
      <c r="M466" s="55" t="str">
        <f t="shared" si="169"/>
        <v>0</v>
      </c>
      <c r="N466" s="129">
        <f t="shared" si="159"/>
        <v>0.86475066174000004</v>
      </c>
      <c r="O466" s="59">
        <v>260</v>
      </c>
      <c r="Q466" s="53" t="str">
        <f t="shared" si="170"/>
        <v>1</v>
      </c>
      <c r="R466" s="53">
        <f t="shared" si="160"/>
        <v>1</v>
      </c>
      <c r="S466" s="53" t="str">
        <f t="shared" si="171"/>
        <v>0</v>
      </c>
      <c r="T466" s="53">
        <f t="shared" si="161"/>
        <v>0</v>
      </c>
      <c r="U466" s="53" t="str">
        <f t="shared" si="172"/>
        <v>0</v>
      </c>
      <c r="V466" s="53">
        <f t="shared" si="162"/>
        <v>0</v>
      </c>
      <c r="W466" s="53" t="str">
        <f t="shared" si="173"/>
        <v>0</v>
      </c>
      <c r="X466" s="53">
        <f t="shared" si="163"/>
        <v>0</v>
      </c>
      <c r="Y466" s="53" t="str">
        <f t="shared" si="174"/>
        <v>0</v>
      </c>
      <c r="Z466" s="53">
        <f t="shared" si="164"/>
        <v>0</v>
      </c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85">
        <f>Parâmetros!A456</f>
        <v>44123.916689814818</v>
      </c>
      <c r="B467" s="59">
        <f>Parâmetros!G456*0.04*46.0055</f>
        <v>2.7117371506799999</v>
      </c>
      <c r="C467" s="80">
        <f t="shared" si="175"/>
        <v>2.7117371506799999</v>
      </c>
      <c r="D467" s="84">
        <f t="shared" si="154"/>
        <v>0.54234743013599995</v>
      </c>
      <c r="E467" s="42" t="str">
        <f t="shared" si="165"/>
        <v>1</v>
      </c>
      <c r="F467" s="51">
        <f t="shared" si="155"/>
        <v>-151.35605627808701</v>
      </c>
      <c r="G467" s="42" t="str">
        <f t="shared" si="166"/>
        <v>0</v>
      </c>
      <c r="H467" s="51">
        <f t="shared" si="156"/>
        <v>-34.678028139043505</v>
      </c>
      <c r="I467" s="42" t="str">
        <f t="shared" si="167"/>
        <v>0</v>
      </c>
      <c r="J467" s="51">
        <f t="shared" si="157"/>
        <v>90.05460152457249</v>
      </c>
      <c r="K467" s="42" t="str">
        <f t="shared" si="168"/>
        <v>0</v>
      </c>
      <c r="L467" s="51">
        <f t="shared" si="158"/>
        <v>81.640066286542577</v>
      </c>
      <c r="M467" s="55" t="str">
        <f t="shared" si="169"/>
        <v>0</v>
      </c>
      <c r="N467" s="129">
        <f t="shared" si="159"/>
        <v>0.54234743013599995</v>
      </c>
      <c r="O467" s="59">
        <v>260</v>
      </c>
      <c r="Q467" s="53" t="str">
        <f t="shared" si="170"/>
        <v>1</v>
      </c>
      <c r="R467" s="53">
        <f t="shared" si="160"/>
        <v>1</v>
      </c>
      <c r="S467" s="53" t="str">
        <f t="shared" si="171"/>
        <v>0</v>
      </c>
      <c r="T467" s="53">
        <f t="shared" si="161"/>
        <v>0</v>
      </c>
      <c r="U467" s="53" t="str">
        <f t="shared" si="172"/>
        <v>0</v>
      </c>
      <c r="V467" s="53">
        <f t="shared" si="162"/>
        <v>0</v>
      </c>
      <c r="W467" s="53" t="str">
        <f t="shared" si="173"/>
        <v>0</v>
      </c>
      <c r="X467" s="53">
        <f t="shared" si="163"/>
        <v>0</v>
      </c>
      <c r="Y467" s="53" t="str">
        <f t="shared" si="174"/>
        <v>0</v>
      </c>
      <c r="Z467" s="53">
        <f t="shared" si="164"/>
        <v>0</v>
      </c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85">
        <f>Parâmetros!A457</f>
        <v>44123.958356481482</v>
      </c>
      <c r="B468" s="59">
        <f>Parâmetros!G457*0.04*46.0055</f>
        <v>2.5960701225799996</v>
      </c>
      <c r="C468" s="80">
        <f t="shared" si="175"/>
        <v>2.5960701225799996</v>
      </c>
      <c r="D468" s="84">
        <f t="shared" si="154"/>
        <v>0.51921402451599996</v>
      </c>
      <c r="E468" s="42" t="str">
        <f t="shared" si="165"/>
        <v>1</v>
      </c>
      <c r="F468" s="51">
        <f t="shared" si="155"/>
        <v>-151.46883163048452</v>
      </c>
      <c r="G468" s="42" t="str">
        <f t="shared" si="166"/>
        <v>0</v>
      </c>
      <c r="H468" s="51">
        <f t="shared" si="156"/>
        <v>-34.734415815242258</v>
      </c>
      <c r="I468" s="42" t="str">
        <f t="shared" si="167"/>
        <v>0</v>
      </c>
      <c r="J468" s="51">
        <f t="shared" si="157"/>
        <v>90.043320419362743</v>
      </c>
      <c r="K468" s="42" t="str">
        <f t="shared" si="168"/>
        <v>0</v>
      </c>
      <c r="L468" s="51">
        <f t="shared" si="158"/>
        <v>81.627819189449653</v>
      </c>
      <c r="M468" s="55" t="str">
        <f t="shared" si="169"/>
        <v>0</v>
      </c>
      <c r="N468" s="129">
        <f t="shared" si="159"/>
        <v>0.51921402451599996</v>
      </c>
      <c r="O468" s="59">
        <v>260</v>
      </c>
      <c r="Q468" s="53" t="str">
        <f t="shared" si="170"/>
        <v>1</v>
      </c>
      <c r="R468" s="53">
        <f t="shared" si="160"/>
        <v>1</v>
      </c>
      <c r="S468" s="53" t="str">
        <f t="shared" si="171"/>
        <v>0</v>
      </c>
      <c r="T468" s="53">
        <f t="shared" si="161"/>
        <v>0</v>
      </c>
      <c r="U468" s="53" t="str">
        <f t="shared" si="172"/>
        <v>0</v>
      </c>
      <c r="V468" s="53">
        <f t="shared" si="162"/>
        <v>0</v>
      </c>
      <c r="W468" s="53" t="str">
        <f t="shared" si="173"/>
        <v>0</v>
      </c>
      <c r="X468" s="53">
        <f t="shared" si="163"/>
        <v>0</v>
      </c>
      <c r="Y468" s="53" t="str">
        <f t="shared" si="174"/>
        <v>0</v>
      </c>
      <c r="Z468" s="53">
        <f t="shared" si="164"/>
        <v>0</v>
      </c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85">
        <f>Parâmetros!A458</f>
        <v>44124.000023148146</v>
      </c>
      <c r="B469" s="59">
        <f>Parâmetros!G458*0.04*46.0055</f>
        <v>2.9834621956599996</v>
      </c>
      <c r="C469" s="80">
        <f t="shared" si="175"/>
        <v>2.9834621956599996</v>
      </c>
      <c r="D469" s="84">
        <f t="shared" si="154"/>
        <v>0.59669243913199987</v>
      </c>
      <c r="E469" s="42" t="str">
        <f t="shared" si="165"/>
        <v>1</v>
      </c>
      <c r="F469" s="51">
        <f t="shared" si="155"/>
        <v>-151.09112435923151</v>
      </c>
      <c r="G469" s="42" t="str">
        <f t="shared" si="166"/>
        <v>0</v>
      </c>
      <c r="H469" s="51">
        <f t="shared" si="156"/>
        <v>-34.545562179615757</v>
      </c>
      <c r="I469" s="42" t="str">
        <f t="shared" si="167"/>
        <v>0</v>
      </c>
      <c r="J469" s="51">
        <f t="shared" si="157"/>
        <v>90.081103103033513</v>
      </c>
      <c r="K469" s="42" t="str">
        <f t="shared" si="168"/>
        <v>0</v>
      </c>
      <c r="L469" s="51">
        <f t="shared" si="158"/>
        <v>81.668837173658119</v>
      </c>
      <c r="M469" s="55" t="str">
        <f t="shared" si="169"/>
        <v>0</v>
      </c>
      <c r="N469" s="129">
        <f t="shared" si="159"/>
        <v>0.59669243913199987</v>
      </c>
      <c r="O469" s="59">
        <v>260</v>
      </c>
      <c r="Q469" s="53" t="str">
        <f t="shared" si="170"/>
        <v>1</v>
      </c>
      <c r="R469" s="53">
        <f t="shared" si="160"/>
        <v>1</v>
      </c>
      <c r="S469" s="53" t="str">
        <f t="shared" si="171"/>
        <v>0</v>
      </c>
      <c r="T469" s="53">
        <f t="shared" si="161"/>
        <v>0</v>
      </c>
      <c r="U469" s="53" t="str">
        <f t="shared" si="172"/>
        <v>0</v>
      </c>
      <c r="V469" s="53">
        <f t="shared" si="162"/>
        <v>0</v>
      </c>
      <c r="W469" s="53" t="str">
        <f t="shared" si="173"/>
        <v>0</v>
      </c>
      <c r="X469" s="53">
        <f t="shared" si="163"/>
        <v>0</v>
      </c>
      <c r="Y469" s="53" t="str">
        <f t="shared" si="174"/>
        <v>0</v>
      </c>
      <c r="Z469" s="53">
        <f t="shared" si="164"/>
        <v>0</v>
      </c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85">
        <f>Parâmetros!A459</f>
        <v>44124.041689814818</v>
      </c>
      <c r="B470" s="59">
        <f>Parâmetros!G459*0.04*46.0055</f>
        <v>2.8960535858800003</v>
      </c>
      <c r="C470" s="80">
        <f t="shared" si="175"/>
        <v>2.8960535858800003</v>
      </c>
      <c r="D470" s="84">
        <f t="shared" si="154"/>
        <v>0.57921071717600003</v>
      </c>
      <c r="E470" s="42" t="str">
        <f t="shared" si="165"/>
        <v>1</v>
      </c>
      <c r="F470" s="51">
        <f t="shared" si="155"/>
        <v>-151.176347753767</v>
      </c>
      <c r="G470" s="42" t="str">
        <f t="shared" si="166"/>
        <v>0</v>
      </c>
      <c r="H470" s="51">
        <f t="shared" si="156"/>
        <v>-34.588173876883502</v>
      </c>
      <c r="I470" s="42" t="str">
        <f t="shared" si="167"/>
        <v>0</v>
      </c>
      <c r="J470" s="51">
        <f t="shared" si="157"/>
        <v>90.072578065783361</v>
      </c>
      <c r="K470" s="42" t="str">
        <f t="shared" si="168"/>
        <v>0</v>
      </c>
      <c r="L470" s="51">
        <f t="shared" si="158"/>
        <v>81.659582144387301</v>
      </c>
      <c r="M470" s="55" t="str">
        <f t="shared" si="169"/>
        <v>0</v>
      </c>
      <c r="N470" s="129">
        <f t="shared" si="159"/>
        <v>0.57921071717600003</v>
      </c>
      <c r="O470" s="59">
        <v>260</v>
      </c>
      <c r="Q470" s="53" t="str">
        <f t="shared" si="170"/>
        <v>1</v>
      </c>
      <c r="R470" s="53">
        <f t="shared" si="160"/>
        <v>1</v>
      </c>
      <c r="S470" s="53" t="str">
        <f t="shared" si="171"/>
        <v>0</v>
      </c>
      <c r="T470" s="53">
        <f t="shared" si="161"/>
        <v>0</v>
      </c>
      <c r="U470" s="53" t="str">
        <f t="shared" si="172"/>
        <v>0</v>
      </c>
      <c r="V470" s="53">
        <f t="shared" si="162"/>
        <v>0</v>
      </c>
      <c r="W470" s="53" t="str">
        <f t="shared" si="173"/>
        <v>0</v>
      </c>
      <c r="X470" s="53">
        <f t="shared" si="163"/>
        <v>0</v>
      </c>
      <c r="Y470" s="53" t="str">
        <f t="shared" si="174"/>
        <v>0</v>
      </c>
      <c r="Z470" s="53">
        <f t="shared" si="164"/>
        <v>0</v>
      </c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85">
        <f>Parâmetros!A460</f>
        <v>44124.083356481482</v>
      </c>
      <c r="B471" s="59">
        <f>Parâmetros!G460*0.04*46.0055</f>
        <v>0.11865002472000001</v>
      </c>
      <c r="C471" s="80">
        <f t="shared" si="175"/>
        <v>0.11865002472000001</v>
      </c>
      <c r="D471" s="84">
        <f t="shared" si="154"/>
        <v>2.3730004944000002E-2</v>
      </c>
      <c r="E471" s="42" t="str">
        <f t="shared" si="165"/>
        <v>1</v>
      </c>
      <c r="F471" s="51">
        <f t="shared" si="155"/>
        <v>-153.884316225898</v>
      </c>
      <c r="G471" s="42" t="str">
        <f t="shared" si="166"/>
        <v>0</v>
      </c>
      <c r="H471" s="51">
        <f t="shared" si="156"/>
        <v>-35.942158112949002</v>
      </c>
      <c r="I471" s="42" t="str">
        <f t="shared" si="167"/>
        <v>0</v>
      </c>
      <c r="J471" s="51">
        <f t="shared" si="157"/>
        <v>89.801695496238125</v>
      </c>
      <c r="K471" s="42" t="str">
        <f t="shared" si="168"/>
        <v>0</v>
      </c>
      <c r="L471" s="51">
        <f t="shared" si="158"/>
        <v>81.365504120264461</v>
      </c>
      <c r="M471" s="55" t="str">
        <f t="shared" si="169"/>
        <v>0</v>
      </c>
      <c r="N471" s="129">
        <f t="shared" si="159"/>
        <v>2.3730004944000002E-2</v>
      </c>
      <c r="O471" s="59">
        <v>260</v>
      </c>
      <c r="Q471" s="53" t="str">
        <f t="shared" si="170"/>
        <v>1</v>
      </c>
      <c r="R471" s="53">
        <f t="shared" si="160"/>
        <v>1</v>
      </c>
      <c r="S471" s="53" t="str">
        <f t="shared" si="171"/>
        <v>0</v>
      </c>
      <c r="T471" s="53">
        <f t="shared" si="161"/>
        <v>0</v>
      </c>
      <c r="U471" s="53" t="str">
        <f t="shared" si="172"/>
        <v>0</v>
      </c>
      <c r="V471" s="53">
        <f t="shared" si="162"/>
        <v>0</v>
      </c>
      <c r="W471" s="53" t="str">
        <f t="shared" si="173"/>
        <v>0</v>
      </c>
      <c r="X471" s="53">
        <f t="shared" si="163"/>
        <v>0</v>
      </c>
      <c r="Y471" s="53" t="str">
        <f t="shared" si="174"/>
        <v>0</v>
      </c>
      <c r="Z471" s="53">
        <f t="shared" si="164"/>
        <v>0</v>
      </c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85">
        <f>Parâmetros!A461</f>
        <v>44124.125023148146</v>
      </c>
      <c r="B472" s="59">
        <f>Parâmetros!G461*0.04*46.0055</f>
        <v>-6.9836348999999997E-3</v>
      </c>
      <c r="C472" s="80">
        <f t="shared" si="175"/>
        <v>-6.9836348999999997E-3</v>
      </c>
      <c r="D472" s="84">
        <f t="shared" si="154"/>
        <v>-1.39672698E-3</v>
      </c>
      <c r="E472" s="42" t="str">
        <f t="shared" si="165"/>
        <v>0</v>
      </c>
      <c r="F472" s="51">
        <f t="shared" si="155"/>
        <v>-154.00680904402748</v>
      </c>
      <c r="G472" s="42" t="str">
        <f t="shared" si="166"/>
        <v>0</v>
      </c>
      <c r="H472" s="51">
        <f t="shared" si="156"/>
        <v>-36.003404522013739</v>
      </c>
      <c r="I472" s="42" t="str">
        <f t="shared" si="167"/>
        <v>0</v>
      </c>
      <c r="J472" s="51">
        <f t="shared" si="157"/>
        <v>89.789442336843081</v>
      </c>
      <c r="K472" s="42" t="str">
        <f t="shared" si="168"/>
        <v>0</v>
      </c>
      <c r="L472" s="51">
        <f t="shared" si="158"/>
        <v>81.352201732775285</v>
      </c>
      <c r="M472" s="55" t="str">
        <f t="shared" si="169"/>
        <v>0</v>
      </c>
      <c r="N472" s="129">
        <f t="shared" si="159"/>
        <v>0</v>
      </c>
      <c r="O472" s="59">
        <v>260</v>
      </c>
      <c r="Q472" s="53" t="str">
        <f t="shared" si="170"/>
        <v>1</v>
      </c>
      <c r="R472" s="53">
        <f t="shared" si="160"/>
        <v>1</v>
      </c>
      <c r="S472" s="53" t="str">
        <f t="shared" si="171"/>
        <v>0</v>
      </c>
      <c r="T472" s="53">
        <f t="shared" si="161"/>
        <v>0</v>
      </c>
      <c r="U472" s="53" t="str">
        <f t="shared" si="172"/>
        <v>0</v>
      </c>
      <c r="V472" s="53">
        <f t="shared" si="162"/>
        <v>0</v>
      </c>
      <c r="W472" s="53" t="str">
        <f t="shared" si="173"/>
        <v>0</v>
      </c>
      <c r="X472" s="53">
        <f t="shared" si="163"/>
        <v>0</v>
      </c>
      <c r="Y472" s="53" t="str">
        <f t="shared" si="174"/>
        <v>0</v>
      </c>
      <c r="Z472" s="53">
        <f t="shared" si="164"/>
        <v>0</v>
      </c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85">
        <f>Parâmetros!A462</f>
        <v>44124.166689814818</v>
      </c>
      <c r="B473" s="59">
        <f>Parâmetros!G462*0.04*46.0055</f>
        <v>0.13169534430000002</v>
      </c>
      <c r="C473" s="80">
        <f t="shared" si="175"/>
        <v>0.13169534430000002</v>
      </c>
      <c r="D473" s="84">
        <f t="shared" si="154"/>
        <v>2.6339068860000005E-2</v>
      </c>
      <c r="E473" s="42" t="str">
        <f t="shared" si="165"/>
        <v>1</v>
      </c>
      <c r="F473" s="51">
        <f t="shared" si="155"/>
        <v>-153.87159703930752</v>
      </c>
      <c r="G473" s="42" t="str">
        <f t="shared" si="166"/>
        <v>0</v>
      </c>
      <c r="H473" s="51">
        <f t="shared" si="156"/>
        <v>-35.935798519653758</v>
      </c>
      <c r="I473" s="42" t="str">
        <f t="shared" si="167"/>
        <v>0</v>
      </c>
      <c r="J473" s="51">
        <f t="shared" si="157"/>
        <v>89.802967817530487</v>
      </c>
      <c r="K473" s="42" t="str">
        <f t="shared" si="168"/>
        <v>0</v>
      </c>
      <c r="L473" s="51">
        <f t="shared" si="158"/>
        <v>81.366885389396458</v>
      </c>
      <c r="M473" s="55" t="str">
        <f t="shared" si="169"/>
        <v>0</v>
      </c>
      <c r="N473" s="129">
        <f t="shared" si="159"/>
        <v>2.6339068860000005E-2</v>
      </c>
      <c r="O473" s="59">
        <v>260</v>
      </c>
      <c r="Q473" s="53" t="str">
        <f t="shared" si="170"/>
        <v>1</v>
      </c>
      <c r="R473" s="53">
        <f t="shared" si="160"/>
        <v>1</v>
      </c>
      <c r="S473" s="53" t="str">
        <f t="shared" si="171"/>
        <v>0</v>
      </c>
      <c r="T473" s="53">
        <f t="shared" si="161"/>
        <v>0</v>
      </c>
      <c r="U473" s="53" t="str">
        <f t="shared" si="172"/>
        <v>0</v>
      </c>
      <c r="V473" s="53">
        <f t="shared" si="162"/>
        <v>0</v>
      </c>
      <c r="W473" s="53" t="str">
        <f t="shared" si="173"/>
        <v>0</v>
      </c>
      <c r="X473" s="53">
        <f t="shared" si="163"/>
        <v>0</v>
      </c>
      <c r="Y473" s="53" t="str">
        <f t="shared" si="174"/>
        <v>0</v>
      </c>
      <c r="Z473" s="53">
        <f t="shared" si="164"/>
        <v>0</v>
      </c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85">
        <f>Parâmetros!A463</f>
        <v>44124.208356481482</v>
      </c>
      <c r="B474" s="59">
        <f>Parâmetros!G463*0.04*46.0055</f>
        <v>0.72285865841999997</v>
      </c>
      <c r="C474" s="80">
        <f t="shared" si="175"/>
        <v>0.72285865841999997</v>
      </c>
      <c r="D474" s="84">
        <f t="shared" si="154"/>
        <v>0.144571731684</v>
      </c>
      <c r="E474" s="42" t="str">
        <f t="shared" si="165"/>
        <v>1</v>
      </c>
      <c r="F474" s="51">
        <f t="shared" si="155"/>
        <v>-153.29521280804053</v>
      </c>
      <c r="G474" s="42" t="str">
        <f t="shared" si="166"/>
        <v>0</v>
      </c>
      <c r="H474" s="51">
        <f t="shared" si="156"/>
        <v>-35.647606404020266</v>
      </c>
      <c r="I474" s="42" t="str">
        <f t="shared" si="167"/>
        <v>0</v>
      </c>
      <c r="J474" s="51">
        <f t="shared" si="157"/>
        <v>89.860624486438496</v>
      </c>
      <c r="K474" s="42" t="str">
        <f t="shared" si="168"/>
        <v>0</v>
      </c>
      <c r="L474" s="51">
        <f t="shared" si="158"/>
        <v>81.429479152067984</v>
      </c>
      <c r="M474" s="55" t="str">
        <f t="shared" si="169"/>
        <v>0</v>
      </c>
      <c r="N474" s="129">
        <f t="shared" si="159"/>
        <v>0.144571731684</v>
      </c>
      <c r="O474" s="59">
        <v>260</v>
      </c>
      <c r="Q474" s="53" t="str">
        <f t="shared" si="170"/>
        <v>1</v>
      </c>
      <c r="R474" s="53">
        <f t="shared" si="160"/>
        <v>1</v>
      </c>
      <c r="S474" s="53" t="str">
        <f t="shared" si="171"/>
        <v>0</v>
      </c>
      <c r="T474" s="53">
        <f t="shared" si="161"/>
        <v>0</v>
      </c>
      <c r="U474" s="53" t="str">
        <f t="shared" si="172"/>
        <v>0</v>
      </c>
      <c r="V474" s="53">
        <f t="shared" si="162"/>
        <v>0</v>
      </c>
      <c r="W474" s="53" t="str">
        <f t="shared" si="173"/>
        <v>0</v>
      </c>
      <c r="X474" s="53">
        <f t="shared" si="163"/>
        <v>0</v>
      </c>
      <c r="Y474" s="53" t="str">
        <f t="shared" si="174"/>
        <v>0</v>
      </c>
      <c r="Z474" s="53">
        <f t="shared" si="164"/>
        <v>0</v>
      </c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85">
        <f>Parâmetros!A464</f>
        <v>44124.250023148146</v>
      </c>
      <c r="B475" s="59">
        <f>Parâmetros!G464*0.04*46.0055</f>
        <v>3.3115310966000004</v>
      </c>
      <c r="C475" s="80">
        <f t="shared" si="175"/>
        <v>3.3115310966000004</v>
      </c>
      <c r="D475" s="84">
        <f t="shared" si="154"/>
        <v>0.66230621932000011</v>
      </c>
      <c r="E475" s="42" t="str">
        <f t="shared" si="165"/>
        <v>1</v>
      </c>
      <c r="F475" s="51">
        <f t="shared" si="155"/>
        <v>-150.77125718081498</v>
      </c>
      <c r="G475" s="42" t="str">
        <f t="shared" si="166"/>
        <v>0</v>
      </c>
      <c r="H475" s="51">
        <f t="shared" si="156"/>
        <v>-34.385628590407492</v>
      </c>
      <c r="I475" s="42" t="str">
        <f t="shared" si="167"/>
        <v>0</v>
      </c>
      <c r="J475" s="51">
        <f t="shared" si="157"/>
        <v>90.113099946458519</v>
      </c>
      <c r="K475" s="42" t="str">
        <f t="shared" si="168"/>
        <v>0</v>
      </c>
      <c r="L475" s="51">
        <f t="shared" si="158"/>
        <v>81.703573880816464</v>
      </c>
      <c r="M475" s="55" t="str">
        <f t="shared" si="169"/>
        <v>0</v>
      </c>
      <c r="N475" s="129">
        <f t="shared" si="159"/>
        <v>0.66230621932000011</v>
      </c>
      <c r="O475" s="59">
        <v>260</v>
      </c>
      <c r="Q475" s="53" t="str">
        <f t="shared" si="170"/>
        <v>1</v>
      </c>
      <c r="R475" s="53">
        <f t="shared" si="160"/>
        <v>1</v>
      </c>
      <c r="S475" s="53" t="str">
        <f t="shared" si="171"/>
        <v>0</v>
      </c>
      <c r="T475" s="53">
        <f t="shared" si="161"/>
        <v>0</v>
      </c>
      <c r="U475" s="53" t="str">
        <f t="shared" si="172"/>
        <v>0</v>
      </c>
      <c r="V475" s="53">
        <f t="shared" si="162"/>
        <v>0</v>
      </c>
      <c r="W475" s="53" t="str">
        <f t="shared" si="173"/>
        <v>0</v>
      </c>
      <c r="X475" s="53">
        <f t="shared" si="163"/>
        <v>0</v>
      </c>
      <c r="Y475" s="53" t="str">
        <f t="shared" si="174"/>
        <v>0</v>
      </c>
      <c r="Z475" s="53">
        <f t="shared" si="164"/>
        <v>0</v>
      </c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85">
        <f>Parâmetros!A465</f>
        <v>44124.291689814818</v>
      </c>
      <c r="B476" s="59">
        <f>Parâmetros!G465*0.04*46.0055</f>
        <v>5.1604332545599991</v>
      </c>
      <c r="C476" s="80">
        <f t="shared" si="175"/>
        <v>5.1604332545599991</v>
      </c>
      <c r="D476" s="84">
        <f t="shared" si="154"/>
        <v>1.0320866509119999</v>
      </c>
      <c r="E476" s="42" t="str">
        <f t="shared" si="165"/>
        <v>1</v>
      </c>
      <c r="F476" s="51">
        <f t="shared" si="155"/>
        <v>-148.96857757680399</v>
      </c>
      <c r="G476" s="42" t="str">
        <f t="shared" si="166"/>
        <v>0</v>
      </c>
      <c r="H476" s="51">
        <f t="shared" si="156"/>
        <v>-33.484288788401997</v>
      </c>
      <c r="I476" s="42" t="str">
        <f t="shared" si="167"/>
        <v>0</v>
      </c>
      <c r="J476" s="51">
        <f t="shared" si="157"/>
        <v>90.293424971741032</v>
      </c>
      <c r="K476" s="42" t="str">
        <f t="shared" si="168"/>
        <v>0</v>
      </c>
      <c r="L476" s="51">
        <f t="shared" si="158"/>
        <v>81.899339991659303</v>
      </c>
      <c r="M476" s="55" t="str">
        <f t="shared" si="169"/>
        <v>0</v>
      </c>
      <c r="N476" s="129">
        <f t="shared" si="159"/>
        <v>1.0320866509119999</v>
      </c>
      <c r="O476" s="59">
        <v>260</v>
      </c>
      <c r="Q476" s="53" t="str">
        <f t="shared" si="170"/>
        <v>1</v>
      </c>
      <c r="R476" s="53">
        <f t="shared" si="160"/>
        <v>1</v>
      </c>
      <c r="S476" s="53" t="str">
        <f t="shared" si="171"/>
        <v>0</v>
      </c>
      <c r="T476" s="53">
        <f t="shared" si="161"/>
        <v>0</v>
      </c>
      <c r="U476" s="53" t="str">
        <f t="shared" si="172"/>
        <v>0</v>
      </c>
      <c r="V476" s="53">
        <f t="shared" si="162"/>
        <v>0</v>
      </c>
      <c r="W476" s="53" t="str">
        <f t="shared" si="173"/>
        <v>0</v>
      </c>
      <c r="X476" s="53">
        <f t="shared" si="163"/>
        <v>0</v>
      </c>
      <c r="Y476" s="53" t="str">
        <f t="shared" si="174"/>
        <v>0</v>
      </c>
      <c r="Z476" s="53">
        <f t="shared" si="164"/>
        <v>0</v>
      </c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85">
        <f>Parâmetros!A466</f>
        <v>44124.333356481482</v>
      </c>
      <c r="B477" s="59">
        <f>Parâmetros!G466*0.04*46.0055</f>
        <v>7.0827914742599996</v>
      </c>
      <c r="C477" s="80">
        <f t="shared" si="175"/>
        <v>7.0827914742599996</v>
      </c>
      <c r="D477" s="84">
        <f t="shared" si="154"/>
        <v>1.4165582948519999</v>
      </c>
      <c r="E477" s="42" t="str">
        <f t="shared" si="165"/>
        <v>1</v>
      </c>
      <c r="F477" s="51">
        <f t="shared" si="155"/>
        <v>-147.09427831259649</v>
      </c>
      <c r="G477" s="42" t="str">
        <f t="shared" si="166"/>
        <v>0</v>
      </c>
      <c r="H477" s="51">
        <f t="shared" si="156"/>
        <v>-32.547139156298243</v>
      </c>
      <c r="I477" s="42" t="str">
        <f t="shared" si="167"/>
        <v>0</v>
      </c>
      <c r="J477" s="51">
        <f t="shared" si="157"/>
        <v>90.480914230205599</v>
      </c>
      <c r="K477" s="42" t="str">
        <f t="shared" si="168"/>
        <v>0</v>
      </c>
      <c r="L477" s="51">
        <f t="shared" si="158"/>
        <v>82.102883803156928</v>
      </c>
      <c r="M477" s="55" t="str">
        <f t="shared" si="169"/>
        <v>0</v>
      </c>
      <c r="N477" s="129">
        <f t="shared" si="159"/>
        <v>1.4165582948519999</v>
      </c>
      <c r="O477" s="59">
        <v>260</v>
      </c>
      <c r="Q477" s="53" t="str">
        <f t="shared" si="170"/>
        <v>1</v>
      </c>
      <c r="R477" s="53">
        <f t="shared" si="160"/>
        <v>1</v>
      </c>
      <c r="S477" s="53" t="str">
        <f t="shared" si="171"/>
        <v>0</v>
      </c>
      <c r="T477" s="53">
        <f t="shared" si="161"/>
        <v>0</v>
      </c>
      <c r="U477" s="53" t="str">
        <f t="shared" si="172"/>
        <v>0</v>
      </c>
      <c r="V477" s="53">
        <f t="shared" si="162"/>
        <v>0</v>
      </c>
      <c r="W477" s="53" t="str">
        <f t="shared" si="173"/>
        <v>0</v>
      </c>
      <c r="X477" s="53">
        <f t="shared" si="163"/>
        <v>0</v>
      </c>
      <c r="Y477" s="53" t="str">
        <f t="shared" si="174"/>
        <v>0</v>
      </c>
      <c r="Z477" s="53">
        <f t="shared" si="164"/>
        <v>0</v>
      </c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85">
        <f>Parâmetros!A467</f>
        <v>44124.375023148146</v>
      </c>
      <c r="B478" s="59">
        <f>Parâmetros!G467*0.04*46.0055</f>
        <v>4.4533323999999999</v>
      </c>
      <c r="C478" s="80">
        <f t="shared" si="175"/>
        <v>4.4533323999999999</v>
      </c>
      <c r="D478" s="84">
        <f t="shared" si="154"/>
        <v>0.89066647999999993</v>
      </c>
      <c r="E478" s="42" t="str">
        <f t="shared" si="165"/>
        <v>1</v>
      </c>
      <c r="F478" s="51">
        <f t="shared" si="155"/>
        <v>-149.65800091</v>
      </c>
      <c r="G478" s="42" t="str">
        <f t="shared" si="166"/>
        <v>0</v>
      </c>
      <c r="H478" s="51">
        <f t="shared" si="156"/>
        <v>-33.829000454999999</v>
      </c>
      <c r="I478" s="42" t="str">
        <f t="shared" si="167"/>
        <v>0</v>
      </c>
      <c r="J478" s="51">
        <f t="shared" si="157"/>
        <v>90.224460814320992</v>
      </c>
      <c r="K478" s="42" t="str">
        <f t="shared" si="168"/>
        <v>0</v>
      </c>
      <c r="L478" s="51">
        <f t="shared" si="158"/>
        <v>81.824470489411766</v>
      </c>
      <c r="M478" s="55" t="str">
        <f t="shared" si="169"/>
        <v>0</v>
      </c>
      <c r="N478" s="129">
        <f t="shared" si="159"/>
        <v>0.89066647999999993</v>
      </c>
      <c r="O478" s="59">
        <v>260</v>
      </c>
      <c r="Q478" s="53" t="str">
        <f t="shared" si="170"/>
        <v>1</v>
      </c>
      <c r="R478" s="53">
        <f t="shared" si="160"/>
        <v>1</v>
      </c>
      <c r="S478" s="53" t="str">
        <f t="shared" si="171"/>
        <v>0</v>
      </c>
      <c r="T478" s="53">
        <f t="shared" si="161"/>
        <v>0</v>
      </c>
      <c r="U478" s="53" t="str">
        <f t="shared" si="172"/>
        <v>0</v>
      </c>
      <c r="V478" s="53">
        <f t="shared" si="162"/>
        <v>0</v>
      </c>
      <c r="W478" s="53" t="str">
        <f t="shared" si="173"/>
        <v>0</v>
      </c>
      <c r="X478" s="53">
        <f t="shared" si="163"/>
        <v>0</v>
      </c>
      <c r="Y478" s="53" t="str">
        <f t="shared" si="174"/>
        <v>0</v>
      </c>
      <c r="Z478" s="53">
        <f t="shared" si="164"/>
        <v>0</v>
      </c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85">
        <f>Parâmetros!A468</f>
        <v>44124.416689814818</v>
      </c>
      <c r="B479" s="59">
        <f>Parâmetros!G468*0.04*46.0055</f>
        <v>3.8644620000000001</v>
      </c>
      <c r="C479" s="80">
        <f t="shared" si="175"/>
        <v>3.8644620000000001</v>
      </c>
      <c r="D479" s="84">
        <f t="shared" si="154"/>
        <v>0.77289239999999992</v>
      </c>
      <c r="E479" s="42" t="str">
        <f t="shared" si="165"/>
        <v>1</v>
      </c>
      <c r="F479" s="51">
        <f t="shared" si="155"/>
        <v>-150.23214954999997</v>
      </c>
      <c r="G479" s="42" t="str">
        <f t="shared" si="166"/>
        <v>0</v>
      </c>
      <c r="H479" s="51">
        <f t="shared" si="156"/>
        <v>-34.116074774999987</v>
      </c>
      <c r="I479" s="42" t="str">
        <f t="shared" si="167"/>
        <v>0</v>
      </c>
      <c r="J479" s="51">
        <f t="shared" si="157"/>
        <v>90.16702777530864</v>
      </c>
      <c r="K479" s="42" t="str">
        <f t="shared" si="168"/>
        <v>0</v>
      </c>
      <c r="L479" s="51">
        <f t="shared" si="158"/>
        <v>81.762119505882353</v>
      </c>
      <c r="M479" s="55" t="str">
        <f t="shared" si="169"/>
        <v>0</v>
      </c>
      <c r="N479" s="129">
        <f t="shared" si="159"/>
        <v>0.77289239999999992</v>
      </c>
      <c r="O479" s="59">
        <v>260</v>
      </c>
      <c r="Q479" s="53" t="str">
        <f t="shared" si="170"/>
        <v>1</v>
      </c>
      <c r="R479" s="53">
        <f t="shared" si="160"/>
        <v>1</v>
      </c>
      <c r="S479" s="53" t="str">
        <f t="shared" si="171"/>
        <v>0</v>
      </c>
      <c r="T479" s="53">
        <f t="shared" si="161"/>
        <v>0</v>
      </c>
      <c r="U479" s="53" t="str">
        <f t="shared" si="172"/>
        <v>0</v>
      </c>
      <c r="V479" s="53">
        <f t="shared" si="162"/>
        <v>0</v>
      </c>
      <c r="W479" s="53" t="str">
        <f t="shared" si="173"/>
        <v>0</v>
      </c>
      <c r="X479" s="53">
        <f t="shared" si="163"/>
        <v>0</v>
      </c>
      <c r="Y479" s="53" t="str">
        <f t="shared" si="174"/>
        <v>0</v>
      </c>
      <c r="Z479" s="53">
        <f t="shared" si="164"/>
        <v>0</v>
      </c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85">
        <f>Parâmetros!A469</f>
        <v>44124.458356481482</v>
      </c>
      <c r="B480" s="59">
        <f>Parâmetros!G469*0.04*46.0055</f>
        <v>3.3860047999999998</v>
      </c>
      <c r="C480" s="80">
        <f t="shared" si="175"/>
        <v>3.3860047999999998</v>
      </c>
      <c r="D480" s="84">
        <f t="shared" si="154"/>
        <v>0.67720095999999996</v>
      </c>
      <c r="E480" s="42" t="str">
        <f t="shared" si="165"/>
        <v>1</v>
      </c>
      <c r="F480" s="51">
        <f t="shared" si="155"/>
        <v>-150.69864532</v>
      </c>
      <c r="G480" s="42" t="str">
        <f t="shared" si="166"/>
        <v>0</v>
      </c>
      <c r="H480" s="51">
        <f t="shared" si="156"/>
        <v>-34.349322659999999</v>
      </c>
      <c r="I480" s="42" t="str">
        <f t="shared" si="167"/>
        <v>0</v>
      </c>
      <c r="J480" s="51">
        <f t="shared" si="157"/>
        <v>90.120363431111116</v>
      </c>
      <c r="K480" s="42" t="str">
        <f t="shared" si="168"/>
        <v>0</v>
      </c>
      <c r="L480" s="51">
        <f t="shared" si="158"/>
        <v>81.711459331764701</v>
      </c>
      <c r="M480" s="55" t="str">
        <f t="shared" si="169"/>
        <v>0</v>
      </c>
      <c r="N480" s="129">
        <f t="shared" si="159"/>
        <v>0.67720095999999996</v>
      </c>
      <c r="O480" s="59">
        <v>260</v>
      </c>
      <c r="Q480" s="53" t="str">
        <f t="shared" si="170"/>
        <v>1</v>
      </c>
      <c r="R480" s="53">
        <f t="shared" si="160"/>
        <v>1</v>
      </c>
      <c r="S480" s="53" t="str">
        <f t="shared" si="171"/>
        <v>0</v>
      </c>
      <c r="T480" s="53">
        <f t="shared" si="161"/>
        <v>0</v>
      </c>
      <c r="U480" s="53" t="str">
        <f t="shared" si="172"/>
        <v>0</v>
      </c>
      <c r="V480" s="53">
        <f t="shared" si="162"/>
        <v>0</v>
      </c>
      <c r="W480" s="53" t="str">
        <f t="shared" si="173"/>
        <v>0</v>
      </c>
      <c r="X480" s="53">
        <f t="shared" si="163"/>
        <v>0</v>
      </c>
      <c r="Y480" s="53" t="str">
        <f t="shared" si="174"/>
        <v>0</v>
      </c>
      <c r="Z480" s="53">
        <f t="shared" si="164"/>
        <v>0</v>
      </c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85">
        <f>Parâmetros!A470</f>
        <v>44124.500023148146</v>
      </c>
      <c r="B481" s="59">
        <f>Parâmetros!G470*0.04*46.0055</f>
        <v>2.8155366000000002</v>
      </c>
      <c r="C481" s="80">
        <f t="shared" si="175"/>
        <v>2.8155366000000002</v>
      </c>
      <c r="D481" s="84">
        <f t="shared" si="154"/>
        <v>0.56310732000000008</v>
      </c>
      <c r="E481" s="42" t="str">
        <f t="shared" si="165"/>
        <v>1</v>
      </c>
      <c r="F481" s="51">
        <f t="shared" si="155"/>
        <v>-151.25485181499999</v>
      </c>
      <c r="G481" s="42" t="str">
        <f t="shared" si="166"/>
        <v>0</v>
      </c>
      <c r="H481" s="51">
        <f t="shared" si="156"/>
        <v>-34.627425907499997</v>
      </c>
      <c r="I481" s="42" t="str">
        <f t="shared" si="167"/>
        <v>0</v>
      </c>
      <c r="J481" s="51">
        <f t="shared" si="157"/>
        <v>90.064725174567897</v>
      </c>
      <c r="K481" s="42" t="str">
        <f t="shared" si="168"/>
        <v>0</v>
      </c>
      <c r="L481" s="51">
        <f t="shared" si="158"/>
        <v>81.6510568164706</v>
      </c>
      <c r="M481" s="55" t="str">
        <f t="shared" si="169"/>
        <v>0</v>
      </c>
      <c r="N481" s="129">
        <f t="shared" si="159"/>
        <v>0.56310732000000008</v>
      </c>
      <c r="O481" s="59">
        <v>260</v>
      </c>
      <c r="Q481" s="53" t="str">
        <f t="shared" si="170"/>
        <v>1</v>
      </c>
      <c r="R481" s="53">
        <f t="shared" si="160"/>
        <v>1</v>
      </c>
      <c r="S481" s="53" t="str">
        <f t="shared" si="171"/>
        <v>0</v>
      </c>
      <c r="T481" s="53">
        <f t="shared" si="161"/>
        <v>0</v>
      </c>
      <c r="U481" s="53" t="str">
        <f t="shared" si="172"/>
        <v>0</v>
      </c>
      <c r="V481" s="53">
        <f t="shared" si="162"/>
        <v>0</v>
      </c>
      <c r="W481" s="53" t="str">
        <f t="shared" si="173"/>
        <v>0</v>
      </c>
      <c r="X481" s="53">
        <f t="shared" si="163"/>
        <v>0</v>
      </c>
      <c r="Y481" s="53" t="str">
        <f t="shared" si="174"/>
        <v>0</v>
      </c>
      <c r="Z481" s="53">
        <f t="shared" si="164"/>
        <v>0</v>
      </c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85">
        <f>Parâmetros!A471</f>
        <v>44124.541689814818</v>
      </c>
      <c r="B482" s="59">
        <f>Parâmetros!G471*0.04*46.0055</f>
        <v>2.6867212</v>
      </c>
      <c r="C482" s="80">
        <f t="shared" si="175"/>
        <v>2.6867212</v>
      </c>
      <c r="D482" s="84">
        <f t="shared" si="154"/>
        <v>0.53734424000000003</v>
      </c>
      <c r="E482" s="42" t="str">
        <f t="shared" si="165"/>
        <v>1</v>
      </c>
      <c r="F482" s="51">
        <f t="shared" si="155"/>
        <v>-151.38044683000001</v>
      </c>
      <c r="G482" s="42" t="str">
        <f t="shared" si="166"/>
        <v>0</v>
      </c>
      <c r="H482" s="51">
        <f t="shared" si="156"/>
        <v>-34.690223415000006</v>
      </c>
      <c r="I482" s="42" t="str">
        <f t="shared" si="167"/>
        <v>0</v>
      </c>
      <c r="J482" s="51">
        <f t="shared" si="157"/>
        <v>90.05216169728395</v>
      </c>
      <c r="K482" s="42" t="str">
        <f t="shared" si="168"/>
        <v>0</v>
      </c>
      <c r="L482" s="51">
        <f t="shared" si="158"/>
        <v>81.637417538823513</v>
      </c>
      <c r="M482" s="55" t="str">
        <f t="shared" si="169"/>
        <v>0</v>
      </c>
      <c r="N482" s="129">
        <f t="shared" si="159"/>
        <v>0.53734424000000003</v>
      </c>
      <c r="O482" s="59">
        <v>260</v>
      </c>
      <c r="Q482" s="53" t="str">
        <f t="shared" si="170"/>
        <v>1</v>
      </c>
      <c r="R482" s="53">
        <f t="shared" si="160"/>
        <v>1</v>
      </c>
      <c r="S482" s="53" t="str">
        <f t="shared" si="171"/>
        <v>0</v>
      </c>
      <c r="T482" s="53">
        <f t="shared" si="161"/>
        <v>0</v>
      </c>
      <c r="U482" s="53" t="str">
        <f t="shared" si="172"/>
        <v>0</v>
      </c>
      <c r="V482" s="53">
        <f t="shared" si="162"/>
        <v>0</v>
      </c>
      <c r="W482" s="53" t="str">
        <f t="shared" si="173"/>
        <v>0</v>
      </c>
      <c r="X482" s="53">
        <f t="shared" si="163"/>
        <v>0</v>
      </c>
      <c r="Y482" s="53" t="str">
        <f t="shared" si="174"/>
        <v>0</v>
      </c>
      <c r="Z482" s="53">
        <f t="shared" si="164"/>
        <v>0</v>
      </c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85">
        <f>Parâmetros!A472</f>
        <v>44124.583356481482</v>
      </c>
      <c r="B483" s="59">
        <f>Parâmetros!G472*0.04*46.0055</f>
        <v>3.1651783999999998</v>
      </c>
      <c r="C483" s="80">
        <f t="shared" si="175"/>
        <v>3.1651783999999998</v>
      </c>
      <c r="D483" s="84">
        <f t="shared" si="154"/>
        <v>0.63303567999999988</v>
      </c>
      <c r="E483" s="42" t="str">
        <f t="shared" si="165"/>
        <v>1</v>
      </c>
      <c r="F483" s="51">
        <f t="shared" si="155"/>
        <v>-150.91395106000002</v>
      </c>
      <c r="G483" s="42" t="str">
        <f t="shared" si="166"/>
        <v>0</v>
      </c>
      <c r="H483" s="51">
        <f t="shared" si="156"/>
        <v>-34.456975530000008</v>
      </c>
      <c r="I483" s="42" t="str">
        <f t="shared" si="167"/>
        <v>0</v>
      </c>
      <c r="J483" s="51">
        <f t="shared" si="157"/>
        <v>90.098826041481487</v>
      </c>
      <c r="K483" s="42" t="str">
        <f t="shared" si="168"/>
        <v>0</v>
      </c>
      <c r="L483" s="51">
        <f t="shared" si="158"/>
        <v>81.688077712941194</v>
      </c>
      <c r="M483" s="55" t="str">
        <f t="shared" si="169"/>
        <v>0</v>
      </c>
      <c r="N483" s="129">
        <f t="shared" si="159"/>
        <v>0.63303567999999988</v>
      </c>
      <c r="O483" s="59">
        <v>260</v>
      </c>
      <c r="Q483" s="53" t="str">
        <f t="shared" si="170"/>
        <v>1</v>
      </c>
      <c r="R483" s="53">
        <f t="shared" si="160"/>
        <v>1</v>
      </c>
      <c r="S483" s="53" t="str">
        <f t="shared" si="171"/>
        <v>0</v>
      </c>
      <c r="T483" s="53">
        <f t="shared" si="161"/>
        <v>0</v>
      </c>
      <c r="U483" s="53" t="str">
        <f t="shared" si="172"/>
        <v>0</v>
      </c>
      <c r="V483" s="53">
        <f t="shared" si="162"/>
        <v>0</v>
      </c>
      <c r="W483" s="53" t="str">
        <f t="shared" si="173"/>
        <v>0</v>
      </c>
      <c r="X483" s="53">
        <f t="shared" si="163"/>
        <v>0</v>
      </c>
      <c r="Y483" s="53" t="str">
        <f t="shared" si="174"/>
        <v>0</v>
      </c>
      <c r="Z483" s="53">
        <f t="shared" si="164"/>
        <v>0</v>
      </c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85">
        <f>Parâmetros!A473</f>
        <v>44124.625023148146</v>
      </c>
      <c r="B484" s="59">
        <f>Parâmetros!G473*0.04*46.0055</f>
        <v>3.2571894000000001</v>
      </c>
      <c r="C484" s="80">
        <f t="shared" si="175"/>
        <v>3.2571894000000001</v>
      </c>
      <c r="D484" s="84">
        <f t="shared" si="154"/>
        <v>0.65143788000000002</v>
      </c>
      <c r="E484" s="42" t="str">
        <f t="shared" si="165"/>
        <v>1</v>
      </c>
      <c r="F484" s="51">
        <f t="shared" si="155"/>
        <v>-150.82424033500001</v>
      </c>
      <c r="G484" s="42" t="str">
        <f t="shared" si="166"/>
        <v>0</v>
      </c>
      <c r="H484" s="51">
        <f t="shared" si="156"/>
        <v>-34.412120167500007</v>
      </c>
      <c r="I484" s="42" t="str">
        <f t="shared" si="167"/>
        <v>0</v>
      </c>
      <c r="J484" s="51">
        <f t="shared" si="157"/>
        <v>90.107799953827168</v>
      </c>
      <c r="K484" s="42" t="str">
        <f t="shared" si="168"/>
        <v>0</v>
      </c>
      <c r="L484" s="51">
        <f t="shared" si="158"/>
        <v>81.697820054117642</v>
      </c>
      <c r="M484" s="55" t="str">
        <f t="shared" si="169"/>
        <v>0</v>
      </c>
      <c r="N484" s="129">
        <f t="shared" si="159"/>
        <v>0.65143788000000002</v>
      </c>
      <c r="O484" s="59">
        <v>260</v>
      </c>
      <c r="Q484" s="53" t="str">
        <f t="shared" si="170"/>
        <v>1</v>
      </c>
      <c r="R484" s="53">
        <f t="shared" si="160"/>
        <v>1</v>
      </c>
      <c r="S484" s="53" t="str">
        <f t="shared" si="171"/>
        <v>0</v>
      </c>
      <c r="T484" s="53">
        <f t="shared" si="161"/>
        <v>0</v>
      </c>
      <c r="U484" s="53" t="str">
        <f t="shared" si="172"/>
        <v>0</v>
      </c>
      <c r="V484" s="53">
        <f t="shared" si="162"/>
        <v>0</v>
      </c>
      <c r="W484" s="53" t="str">
        <f t="shared" si="173"/>
        <v>0</v>
      </c>
      <c r="X484" s="53">
        <f t="shared" si="163"/>
        <v>0</v>
      </c>
      <c r="Y484" s="53" t="str">
        <f t="shared" si="174"/>
        <v>0</v>
      </c>
      <c r="Z484" s="53">
        <f t="shared" si="164"/>
        <v>0</v>
      </c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85">
        <f>Parâmetros!A474</f>
        <v>44124.666689814818</v>
      </c>
      <c r="B485" s="59">
        <f>Parâmetros!G474*0.04*46.0055</f>
        <v>3.2939937999999995</v>
      </c>
      <c r="C485" s="80">
        <f t="shared" si="175"/>
        <v>3.2939937999999995</v>
      </c>
      <c r="D485" s="84">
        <f t="shared" si="154"/>
        <v>0.65879875999999993</v>
      </c>
      <c r="E485" s="42" t="str">
        <f t="shared" si="165"/>
        <v>1</v>
      </c>
      <c r="F485" s="51">
        <f t="shared" si="155"/>
        <v>-150.78835604499997</v>
      </c>
      <c r="G485" s="42" t="str">
        <f t="shared" si="166"/>
        <v>0</v>
      </c>
      <c r="H485" s="51">
        <f t="shared" si="156"/>
        <v>-34.394178022499986</v>
      </c>
      <c r="I485" s="42" t="str">
        <f t="shared" si="167"/>
        <v>0</v>
      </c>
      <c r="J485" s="51">
        <f t="shared" si="157"/>
        <v>90.111389518765435</v>
      </c>
      <c r="K485" s="42" t="str">
        <f t="shared" si="168"/>
        <v>0</v>
      </c>
      <c r="L485" s="51">
        <f t="shared" si="158"/>
        <v>81.701716990588238</v>
      </c>
      <c r="M485" s="55" t="str">
        <f t="shared" si="169"/>
        <v>0</v>
      </c>
      <c r="N485" s="129">
        <f t="shared" si="159"/>
        <v>0.65879875999999993</v>
      </c>
      <c r="O485" s="59">
        <v>260</v>
      </c>
      <c r="Q485" s="53" t="str">
        <f t="shared" si="170"/>
        <v>1</v>
      </c>
      <c r="R485" s="53">
        <f t="shared" si="160"/>
        <v>1</v>
      </c>
      <c r="S485" s="53" t="str">
        <f t="shared" si="171"/>
        <v>0</v>
      </c>
      <c r="T485" s="53">
        <f t="shared" si="161"/>
        <v>0</v>
      </c>
      <c r="U485" s="53" t="str">
        <f t="shared" si="172"/>
        <v>0</v>
      </c>
      <c r="V485" s="53">
        <f t="shared" si="162"/>
        <v>0</v>
      </c>
      <c r="W485" s="53" t="str">
        <f t="shared" si="173"/>
        <v>0</v>
      </c>
      <c r="X485" s="53">
        <f t="shared" si="163"/>
        <v>0</v>
      </c>
      <c r="Y485" s="53" t="str">
        <f t="shared" si="174"/>
        <v>0</v>
      </c>
      <c r="Z485" s="53">
        <f t="shared" si="164"/>
        <v>0</v>
      </c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85">
        <f>Parâmetros!A475</f>
        <v>44124.708356481482</v>
      </c>
      <c r="B486" s="59">
        <f>Parâmetros!G475*0.04*46.0055</f>
        <v>3.5884289999999996</v>
      </c>
      <c r="C486" s="80">
        <f t="shared" si="175"/>
        <v>3.5884289999999996</v>
      </c>
      <c r="D486" s="84">
        <f t="shared" si="154"/>
        <v>0.71768579999999993</v>
      </c>
      <c r="E486" s="42" t="str">
        <f t="shared" si="165"/>
        <v>1</v>
      </c>
      <c r="F486" s="51">
        <f t="shared" si="155"/>
        <v>-150.50128172500001</v>
      </c>
      <c r="G486" s="42" t="str">
        <f t="shared" si="166"/>
        <v>0</v>
      </c>
      <c r="H486" s="51">
        <f t="shared" si="156"/>
        <v>-34.250640862500006</v>
      </c>
      <c r="I486" s="42" t="str">
        <f t="shared" si="167"/>
        <v>0</v>
      </c>
      <c r="J486" s="51">
        <f t="shared" si="157"/>
        <v>90.140106038271611</v>
      </c>
      <c r="K486" s="42" t="str">
        <f t="shared" si="168"/>
        <v>0</v>
      </c>
      <c r="L486" s="51">
        <f t="shared" si="158"/>
        <v>81.732892482352938</v>
      </c>
      <c r="M486" s="55" t="str">
        <f t="shared" si="169"/>
        <v>0</v>
      </c>
      <c r="N486" s="129">
        <f t="shared" si="159"/>
        <v>0.71768579999999993</v>
      </c>
      <c r="O486" s="59">
        <v>260</v>
      </c>
      <c r="Q486" s="53" t="str">
        <f t="shared" si="170"/>
        <v>1</v>
      </c>
      <c r="R486" s="53">
        <f t="shared" si="160"/>
        <v>1</v>
      </c>
      <c r="S486" s="53" t="str">
        <f t="shared" si="171"/>
        <v>0</v>
      </c>
      <c r="T486" s="53">
        <f t="shared" si="161"/>
        <v>0</v>
      </c>
      <c r="U486" s="53" t="str">
        <f t="shared" si="172"/>
        <v>0</v>
      </c>
      <c r="V486" s="53">
        <f t="shared" si="162"/>
        <v>0</v>
      </c>
      <c r="W486" s="53" t="str">
        <f t="shared" si="173"/>
        <v>0</v>
      </c>
      <c r="X486" s="53">
        <f t="shared" si="163"/>
        <v>0</v>
      </c>
      <c r="Y486" s="53" t="str">
        <f t="shared" si="174"/>
        <v>0</v>
      </c>
      <c r="Z486" s="53">
        <f t="shared" si="164"/>
        <v>0</v>
      </c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85">
        <f>Parâmetros!A476</f>
        <v>44124.750023148146</v>
      </c>
      <c r="B487" s="59">
        <f>Parâmetros!G476*0.04*46.0055</f>
        <v>7.1584558000000005</v>
      </c>
      <c r="C487" s="80">
        <f t="shared" si="175"/>
        <v>7.1584558000000005</v>
      </c>
      <c r="D487" s="84">
        <f t="shared" si="154"/>
        <v>1.4316911600000002</v>
      </c>
      <c r="E487" s="42" t="str">
        <f t="shared" si="165"/>
        <v>1</v>
      </c>
      <c r="F487" s="51">
        <f t="shared" si="155"/>
        <v>-147.020505595</v>
      </c>
      <c r="G487" s="42" t="str">
        <f t="shared" si="166"/>
        <v>0</v>
      </c>
      <c r="H487" s="51">
        <f t="shared" si="156"/>
        <v>-32.510252797500002</v>
      </c>
      <c r="I487" s="42" t="str">
        <f t="shared" si="167"/>
        <v>0</v>
      </c>
      <c r="J487" s="51">
        <f t="shared" si="157"/>
        <v>90.488293837283948</v>
      </c>
      <c r="K487" s="42" t="str">
        <f t="shared" si="168"/>
        <v>0</v>
      </c>
      <c r="L487" s="51">
        <f t="shared" si="158"/>
        <v>82.110895319999997</v>
      </c>
      <c r="M487" s="55" t="str">
        <f t="shared" si="169"/>
        <v>0</v>
      </c>
      <c r="N487" s="129">
        <f t="shared" si="159"/>
        <v>1.4316911600000002</v>
      </c>
      <c r="O487" s="59">
        <v>260</v>
      </c>
      <c r="Q487" s="53" t="str">
        <f t="shared" si="170"/>
        <v>1</v>
      </c>
      <c r="R487" s="53">
        <f t="shared" si="160"/>
        <v>1</v>
      </c>
      <c r="S487" s="53" t="str">
        <f t="shared" si="171"/>
        <v>0</v>
      </c>
      <c r="T487" s="53">
        <f t="shared" si="161"/>
        <v>0</v>
      </c>
      <c r="U487" s="53" t="str">
        <f t="shared" si="172"/>
        <v>0</v>
      </c>
      <c r="V487" s="53">
        <f t="shared" si="162"/>
        <v>0</v>
      </c>
      <c r="W487" s="53" t="str">
        <f t="shared" si="173"/>
        <v>0</v>
      </c>
      <c r="X487" s="53">
        <f t="shared" si="163"/>
        <v>0</v>
      </c>
      <c r="Y487" s="53" t="str">
        <f t="shared" si="174"/>
        <v>0</v>
      </c>
      <c r="Z487" s="53">
        <f t="shared" si="164"/>
        <v>0</v>
      </c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85">
        <f>Parâmetros!A477</f>
        <v>44124.791689814818</v>
      </c>
      <c r="B488" s="59">
        <f>Parâmetros!G477*0.04*46.0055</f>
        <v>5.1526159999999992</v>
      </c>
      <c r="C488" s="80">
        <f t="shared" si="175"/>
        <v>5.1526159999999992</v>
      </c>
      <c r="D488" s="84">
        <f t="shared" si="154"/>
        <v>1.0305232</v>
      </c>
      <c r="E488" s="42" t="str">
        <f t="shared" si="165"/>
        <v>1</v>
      </c>
      <c r="F488" s="51">
        <f t="shared" si="155"/>
        <v>-148.97619940000001</v>
      </c>
      <c r="G488" s="42" t="str">
        <f t="shared" si="166"/>
        <v>0</v>
      </c>
      <c r="H488" s="51">
        <f t="shared" si="156"/>
        <v>-33.488099700000006</v>
      </c>
      <c r="I488" s="42" t="str">
        <f t="shared" si="167"/>
        <v>0</v>
      </c>
      <c r="J488" s="51">
        <f t="shared" si="157"/>
        <v>90.292662548148144</v>
      </c>
      <c r="K488" s="42" t="str">
        <f t="shared" si="168"/>
        <v>0</v>
      </c>
      <c r="L488" s="51">
        <f t="shared" si="158"/>
        <v>81.898512282352939</v>
      </c>
      <c r="M488" s="55" t="str">
        <f t="shared" si="169"/>
        <v>0</v>
      </c>
      <c r="N488" s="129">
        <f t="shared" si="159"/>
        <v>1.0305232</v>
      </c>
      <c r="O488" s="59">
        <v>260</v>
      </c>
      <c r="Q488" s="53" t="str">
        <f t="shared" si="170"/>
        <v>1</v>
      </c>
      <c r="R488" s="53">
        <f t="shared" si="160"/>
        <v>1</v>
      </c>
      <c r="S488" s="53" t="str">
        <f t="shared" si="171"/>
        <v>0</v>
      </c>
      <c r="T488" s="53">
        <f t="shared" si="161"/>
        <v>0</v>
      </c>
      <c r="U488" s="53" t="str">
        <f t="shared" si="172"/>
        <v>0</v>
      </c>
      <c r="V488" s="53">
        <f t="shared" si="162"/>
        <v>0</v>
      </c>
      <c r="W488" s="53" t="str">
        <f t="shared" si="173"/>
        <v>0</v>
      </c>
      <c r="X488" s="53">
        <f t="shared" si="163"/>
        <v>0</v>
      </c>
      <c r="Y488" s="53" t="str">
        <f t="shared" si="174"/>
        <v>0</v>
      </c>
      <c r="Z488" s="53">
        <f t="shared" si="164"/>
        <v>0</v>
      </c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85">
        <f>Parâmetros!A478</f>
        <v>44124.833356481482</v>
      </c>
      <c r="B489" s="59">
        <f>Parâmetros!G478*0.04*46.0055</f>
        <v>4.3797235999999993</v>
      </c>
      <c r="C489" s="80">
        <f t="shared" si="175"/>
        <v>4.3797235999999993</v>
      </c>
      <c r="D489" s="84">
        <f t="shared" si="154"/>
        <v>0.87594471999999979</v>
      </c>
      <c r="E489" s="42" t="str">
        <f t="shared" si="165"/>
        <v>1</v>
      </c>
      <c r="F489" s="51">
        <f t="shared" si="155"/>
        <v>-149.72976949</v>
      </c>
      <c r="G489" s="42" t="str">
        <f t="shared" si="166"/>
        <v>0</v>
      </c>
      <c r="H489" s="51">
        <f t="shared" si="156"/>
        <v>-33.864884744999998</v>
      </c>
      <c r="I489" s="42" t="str">
        <f t="shared" si="167"/>
        <v>0</v>
      </c>
      <c r="J489" s="51">
        <f t="shared" si="157"/>
        <v>90.217281684444444</v>
      </c>
      <c r="K489" s="42" t="str">
        <f t="shared" si="168"/>
        <v>0</v>
      </c>
      <c r="L489" s="51">
        <f t="shared" si="158"/>
        <v>81.816676616470588</v>
      </c>
      <c r="M489" s="55" t="str">
        <f t="shared" si="169"/>
        <v>0</v>
      </c>
      <c r="N489" s="129">
        <f t="shared" si="159"/>
        <v>0.87594471999999979</v>
      </c>
      <c r="O489" s="59">
        <v>260</v>
      </c>
      <c r="Q489" s="53" t="str">
        <f t="shared" si="170"/>
        <v>1</v>
      </c>
      <c r="R489" s="53">
        <f t="shared" si="160"/>
        <v>1</v>
      </c>
      <c r="S489" s="53" t="str">
        <f t="shared" si="171"/>
        <v>0</v>
      </c>
      <c r="T489" s="53">
        <f t="shared" si="161"/>
        <v>0</v>
      </c>
      <c r="U489" s="53" t="str">
        <f t="shared" si="172"/>
        <v>0</v>
      </c>
      <c r="V489" s="53">
        <f t="shared" si="162"/>
        <v>0</v>
      </c>
      <c r="W489" s="53" t="str">
        <f t="shared" si="173"/>
        <v>0</v>
      </c>
      <c r="X489" s="53">
        <f t="shared" si="163"/>
        <v>0</v>
      </c>
      <c r="Y489" s="53" t="str">
        <f t="shared" si="174"/>
        <v>0</v>
      </c>
      <c r="Z489" s="53">
        <f t="shared" si="164"/>
        <v>0</v>
      </c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85">
        <f>Parâmetros!A479</f>
        <v>44124.875023148146</v>
      </c>
      <c r="B490" s="59">
        <f>Parâmetros!G479*0.04*46.0055</f>
        <v>3.0363630000000001</v>
      </c>
      <c r="C490" s="80">
        <f t="shared" si="175"/>
        <v>3.0363630000000001</v>
      </c>
      <c r="D490" s="84">
        <f t="shared" si="154"/>
        <v>0.60727260000000005</v>
      </c>
      <c r="E490" s="42" t="str">
        <f t="shared" si="165"/>
        <v>1</v>
      </c>
      <c r="F490" s="51">
        <f t="shared" si="155"/>
        <v>-151.039546075</v>
      </c>
      <c r="G490" s="42" t="str">
        <f t="shared" si="166"/>
        <v>0</v>
      </c>
      <c r="H490" s="51">
        <f t="shared" si="156"/>
        <v>-34.519773037500002</v>
      </c>
      <c r="I490" s="42" t="str">
        <f t="shared" si="167"/>
        <v>0</v>
      </c>
      <c r="J490" s="51">
        <f t="shared" si="157"/>
        <v>90.086262564197526</v>
      </c>
      <c r="K490" s="42" t="str">
        <f t="shared" si="168"/>
        <v>0</v>
      </c>
      <c r="L490" s="51">
        <f t="shared" si="158"/>
        <v>81.674438435294121</v>
      </c>
      <c r="M490" s="55" t="str">
        <f t="shared" si="169"/>
        <v>0</v>
      </c>
      <c r="N490" s="129">
        <f t="shared" si="159"/>
        <v>0.60727260000000005</v>
      </c>
      <c r="O490" s="59">
        <v>260</v>
      </c>
      <c r="Q490" s="53" t="str">
        <f t="shared" si="170"/>
        <v>1</v>
      </c>
      <c r="R490" s="53">
        <f t="shared" si="160"/>
        <v>1</v>
      </c>
      <c r="S490" s="53" t="str">
        <f t="shared" si="171"/>
        <v>0</v>
      </c>
      <c r="T490" s="53">
        <f t="shared" si="161"/>
        <v>0</v>
      </c>
      <c r="U490" s="53" t="str">
        <f t="shared" si="172"/>
        <v>0</v>
      </c>
      <c r="V490" s="53">
        <f t="shared" si="162"/>
        <v>0</v>
      </c>
      <c r="W490" s="53" t="str">
        <f t="shared" si="173"/>
        <v>0</v>
      </c>
      <c r="X490" s="53">
        <f t="shared" si="163"/>
        <v>0</v>
      </c>
      <c r="Y490" s="53" t="str">
        <f t="shared" si="174"/>
        <v>0</v>
      </c>
      <c r="Z490" s="53">
        <f t="shared" si="164"/>
        <v>0</v>
      </c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85">
        <f>Parâmetros!A480</f>
        <v>44124.916689814818</v>
      </c>
      <c r="B491" s="59">
        <f>Parâmetros!G480*0.04*46.0055</f>
        <v>3.4596136</v>
      </c>
      <c r="C491" s="80">
        <f t="shared" si="175"/>
        <v>3.4596136</v>
      </c>
      <c r="D491" s="84">
        <f t="shared" si="154"/>
        <v>0.69192271999999999</v>
      </c>
      <c r="E491" s="42" t="str">
        <f t="shared" si="165"/>
        <v>1</v>
      </c>
      <c r="F491" s="51">
        <f t="shared" si="155"/>
        <v>-150.62687674</v>
      </c>
      <c r="G491" s="42" t="str">
        <f t="shared" si="166"/>
        <v>0</v>
      </c>
      <c r="H491" s="51">
        <f t="shared" si="156"/>
        <v>-34.31343837</v>
      </c>
      <c r="I491" s="42" t="str">
        <f t="shared" si="167"/>
        <v>0</v>
      </c>
      <c r="J491" s="51">
        <f t="shared" si="157"/>
        <v>90.127542560987649</v>
      </c>
      <c r="K491" s="42" t="str">
        <f t="shared" si="168"/>
        <v>0</v>
      </c>
      <c r="L491" s="51">
        <f t="shared" si="158"/>
        <v>81.719253204705893</v>
      </c>
      <c r="M491" s="55" t="str">
        <f t="shared" si="169"/>
        <v>0</v>
      </c>
      <c r="N491" s="129">
        <f t="shared" si="159"/>
        <v>0.69192271999999999</v>
      </c>
      <c r="O491" s="59">
        <v>260</v>
      </c>
      <c r="Q491" s="53" t="str">
        <f t="shared" si="170"/>
        <v>1</v>
      </c>
      <c r="R491" s="53">
        <f t="shared" si="160"/>
        <v>1</v>
      </c>
      <c r="S491" s="53" t="str">
        <f t="shared" si="171"/>
        <v>0</v>
      </c>
      <c r="T491" s="53">
        <f t="shared" si="161"/>
        <v>0</v>
      </c>
      <c r="U491" s="53" t="str">
        <f t="shared" si="172"/>
        <v>0</v>
      </c>
      <c r="V491" s="53">
        <f t="shared" si="162"/>
        <v>0</v>
      </c>
      <c r="W491" s="53" t="str">
        <f t="shared" si="173"/>
        <v>0</v>
      </c>
      <c r="X491" s="53">
        <f t="shared" si="163"/>
        <v>0</v>
      </c>
      <c r="Y491" s="53" t="str">
        <f t="shared" si="174"/>
        <v>0</v>
      </c>
      <c r="Z491" s="53">
        <f t="shared" si="164"/>
        <v>0</v>
      </c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85">
        <f>Parâmetros!A481</f>
        <v>44124.958356481482</v>
      </c>
      <c r="B492" s="59">
        <f>Parâmetros!G481*0.04*46.0055</f>
        <v>2.7051233999999997</v>
      </c>
      <c r="C492" s="80">
        <f t="shared" si="175"/>
        <v>2.7051233999999997</v>
      </c>
      <c r="D492" s="84">
        <f t="shared" si="154"/>
        <v>0.54102467999999992</v>
      </c>
      <c r="E492" s="42" t="str">
        <f t="shared" si="165"/>
        <v>1</v>
      </c>
      <c r="F492" s="51">
        <f t="shared" si="155"/>
        <v>-151.362504685</v>
      </c>
      <c r="G492" s="42" t="str">
        <f t="shared" si="166"/>
        <v>0</v>
      </c>
      <c r="H492" s="51">
        <f t="shared" si="156"/>
        <v>-34.681252342500002</v>
      </c>
      <c r="I492" s="42" t="str">
        <f t="shared" si="167"/>
        <v>0</v>
      </c>
      <c r="J492" s="51">
        <f t="shared" si="157"/>
        <v>90.053956479753083</v>
      </c>
      <c r="K492" s="42" t="str">
        <f t="shared" si="168"/>
        <v>0</v>
      </c>
      <c r="L492" s="51">
        <f t="shared" si="158"/>
        <v>81.639366007058825</v>
      </c>
      <c r="M492" s="55" t="str">
        <f t="shared" si="169"/>
        <v>0</v>
      </c>
      <c r="N492" s="129">
        <f t="shared" si="159"/>
        <v>0.54102467999999992</v>
      </c>
      <c r="O492" s="59">
        <v>260</v>
      </c>
      <c r="Q492" s="53" t="str">
        <f t="shared" si="170"/>
        <v>1</v>
      </c>
      <c r="R492" s="53">
        <f t="shared" si="160"/>
        <v>1</v>
      </c>
      <c r="S492" s="53" t="str">
        <f t="shared" si="171"/>
        <v>0</v>
      </c>
      <c r="T492" s="53">
        <f t="shared" si="161"/>
        <v>0</v>
      </c>
      <c r="U492" s="53" t="str">
        <f t="shared" si="172"/>
        <v>0</v>
      </c>
      <c r="V492" s="53">
        <f t="shared" si="162"/>
        <v>0</v>
      </c>
      <c r="W492" s="53" t="str">
        <f t="shared" si="173"/>
        <v>0</v>
      </c>
      <c r="X492" s="53">
        <f t="shared" si="163"/>
        <v>0</v>
      </c>
      <c r="Y492" s="53" t="str">
        <f t="shared" si="174"/>
        <v>0</v>
      </c>
      <c r="Z492" s="53">
        <f t="shared" si="164"/>
        <v>0</v>
      </c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85">
        <f>Parâmetros!A482</f>
        <v>44125.000023148146</v>
      </c>
      <c r="B493" s="59">
        <f>Parâmetros!G482*0.04*46.0055</f>
        <v>2.4106882000000001</v>
      </c>
      <c r="C493" s="80">
        <f t="shared" si="175"/>
        <v>2.4106882000000001</v>
      </c>
      <c r="D493" s="84">
        <f t="shared" si="154"/>
        <v>0.48213763999999998</v>
      </c>
      <c r="E493" s="42" t="str">
        <f t="shared" si="165"/>
        <v>1</v>
      </c>
      <c r="F493" s="51">
        <f t="shared" si="155"/>
        <v>-151.64957900499996</v>
      </c>
      <c r="G493" s="42" t="str">
        <f t="shared" si="166"/>
        <v>0</v>
      </c>
      <c r="H493" s="51">
        <f t="shared" si="156"/>
        <v>-34.824789502499982</v>
      </c>
      <c r="I493" s="42" t="str">
        <f t="shared" si="167"/>
        <v>0</v>
      </c>
      <c r="J493" s="51">
        <f t="shared" si="157"/>
        <v>90.025239960246921</v>
      </c>
      <c r="K493" s="42" t="str">
        <f t="shared" si="168"/>
        <v>0</v>
      </c>
      <c r="L493" s="51">
        <f t="shared" si="158"/>
        <v>81.608190515294126</v>
      </c>
      <c r="M493" s="55" t="str">
        <f t="shared" si="169"/>
        <v>0</v>
      </c>
      <c r="N493" s="129">
        <f t="shared" si="159"/>
        <v>0.48213763999999998</v>
      </c>
      <c r="O493" s="59">
        <v>260</v>
      </c>
      <c r="Q493" s="53" t="str">
        <f t="shared" si="170"/>
        <v>1</v>
      </c>
      <c r="R493" s="53">
        <f t="shared" si="160"/>
        <v>1</v>
      </c>
      <c r="S493" s="53" t="str">
        <f t="shared" si="171"/>
        <v>0</v>
      </c>
      <c r="T493" s="53">
        <f t="shared" si="161"/>
        <v>0</v>
      </c>
      <c r="U493" s="53" t="str">
        <f t="shared" si="172"/>
        <v>0</v>
      </c>
      <c r="V493" s="53">
        <f t="shared" si="162"/>
        <v>0</v>
      </c>
      <c r="W493" s="53" t="str">
        <f t="shared" si="173"/>
        <v>0</v>
      </c>
      <c r="X493" s="53">
        <f t="shared" si="163"/>
        <v>0</v>
      </c>
      <c r="Y493" s="53" t="str">
        <f t="shared" si="174"/>
        <v>0</v>
      </c>
      <c r="Z493" s="53">
        <f t="shared" si="164"/>
        <v>0</v>
      </c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85">
        <f>Parâmetros!A483</f>
        <v>44125.041689814818</v>
      </c>
      <c r="B494" s="59">
        <f>Parâmetros!G483*0.04*46.0055</f>
        <v>0.75449019999999989</v>
      </c>
      <c r="C494" s="80">
        <f t="shared" si="175"/>
        <v>0.75449019999999989</v>
      </c>
      <c r="D494" s="84">
        <f t="shared" si="154"/>
        <v>0.15089803999999998</v>
      </c>
      <c r="E494" s="42" t="str">
        <f t="shared" si="165"/>
        <v>1</v>
      </c>
      <c r="F494" s="51">
        <f t="shared" si="155"/>
        <v>-153.264372055</v>
      </c>
      <c r="G494" s="42" t="str">
        <f t="shared" si="166"/>
        <v>0</v>
      </c>
      <c r="H494" s="51">
        <f t="shared" si="156"/>
        <v>-35.632186027499998</v>
      </c>
      <c r="I494" s="42" t="str">
        <f t="shared" si="167"/>
        <v>0</v>
      </c>
      <c r="J494" s="51">
        <f t="shared" si="157"/>
        <v>89.863709538024693</v>
      </c>
      <c r="K494" s="42" t="str">
        <f t="shared" si="168"/>
        <v>0</v>
      </c>
      <c r="L494" s="51">
        <f t="shared" si="158"/>
        <v>81.432828374117634</v>
      </c>
      <c r="M494" s="55" t="str">
        <f t="shared" si="169"/>
        <v>0</v>
      </c>
      <c r="N494" s="129">
        <f t="shared" si="159"/>
        <v>0.15089803999999998</v>
      </c>
      <c r="O494" s="59">
        <v>260</v>
      </c>
      <c r="Q494" s="53" t="str">
        <f t="shared" si="170"/>
        <v>1</v>
      </c>
      <c r="R494" s="53">
        <f t="shared" si="160"/>
        <v>1</v>
      </c>
      <c r="S494" s="53" t="str">
        <f t="shared" si="171"/>
        <v>0</v>
      </c>
      <c r="T494" s="53">
        <f t="shared" si="161"/>
        <v>0</v>
      </c>
      <c r="U494" s="53" t="str">
        <f t="shared" si="172"/>
        <v>0</v>
      </c>
      <c r="V494" s="53">
        <f t="shared" si="162"/>
        <v>0</v>
      </c>
      <c r="W494" s="53" t="str">
        <f t="shared" si="173"/>
        <v>0</v>
      </c>
      <c r="X494" s="53">
        <f t="shared" si="163"/>
        <v>0</v>
      </c>
      <c r="Y494" s="53" t="str">
        <f t="shared" si="174"/>
        <v>0</v>
      </c>
      <c r="Z494" s="53">
        <f t="shared" si="164"/>
        <v>0</v>
      </c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85">
        <f>Parâmetros!A484</f>
        <v>44125.083356481482</v>
      </c>
      <c r="B495" s="59">
        <f>Parâmetros!G484*0.04*46.0055</f>
        <v>0.29443520000000001</v>
      </c>
      <c r="C495" s="80">
        <f t="shared" si="175"/>
        <v>0.29443520000000001</v>
      </c>
      <c r="D495" s="84">
        <f t="shared" si="154"/>
        <v>5.8887040000000002E-2</v>
      </c>
      <c r="E495" s="42" t="str">
        <f t="shared" si="165"/>
        <v>1</v>
      </c>
      <c r="F495" s="51">
        <f t="shared" si="155"/>
        <v>-153.71292567999998</v>
      </c>
      <c r="G495" s="42" t="str">
        <f t="shared" si="166"/>
        <v>0</v>
      </c>
      <c r="H495" s="51">
        <f t="shared" si="156"/>
        <v>-35.856462839999992</v>
      </c>
      <c r="I495" s="42" t="str">
        <f t="shared" si="167"/>
        <v>0</v>
      </c>
      <c r="J495" s="51">
        <f t="shared" si="157"/>
        <v>89.818839976296289</v>
      </c>
      <c r="K495" s="42" t="str">
        <f t="shared" si="168"/>
        <v>0</v>
      </c>
      <c r="L495" s="51">
        <f t="shared" si="158"/>
        <v>81.384116668235293</v>
      </c>
      <c r="M495" s="55" t="str">
        <f t="shared" si="169"/>
        <v>0</v>
      </c>
      <c r="N495" s="129">
        <f t="shared" si="159"/>
        <v>5.8887040000000002E-2</v>
      </c>
      <c r="O495" s="59">
        <v>260</v>
      </c>
      <c r="Q495" s="53" t="str">
        <f t="shared" si="170"/>
        <v>1</v>
      </c>
      <c r="R495" s="53">
        <f t="shared" si="160"/>
        <v>1</v>
      </c>
      <c r="S495" s="53" t="str">
        <f t="shared" si="171"/>
        <v>0</v>
      </c>
      <c r="T495" s="53">
        <f t="shared" si="161"/>
        <v>0</v>
      </c>
      <c r="U495" s="53" t="str">
        <f t="shared" si="172"/>
        <v>0</v>
      </c>
      <c r="V495" s="53">
        <f t="shared" si="162"/>
        <v>0</v>
      </c>
      <c r="W495" s="53" t="str">
        <f t="shared" si="173"/>
        <v>0</v>
      </c>
      <c r="X495" s="53">
        <f t="shared" si="163"/>
        <v>0</v>
      </c>
      <c r="Y495" s="53" t="str">
        <f t="shared" si="174"/>
        <v>0</v>
      </c>
      <c r="Z495" s="53">
        <f t="shared" si="164"/>
        <v>0</v>
      </c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85">
        <f>Parâmetros!A485</f>
        <v>44125.125023148146</v>
      </c>
      <c r="B496" s="59">
        <f>Parâmetros!G485*0.04*46.0055</f>
        <v>0.12881540000000002</v>
      </c>
      <c r="C496" s="80">
        <f t="shared" si="175"/>
        <v>0.12881540000000002</v>
      </c>
      <c r="D496" s="84">
        <f t="shared" si="154"/>
        <v>2.5763080000000008E-2</v>
      </c>
      <c r="E496" s="42" t="str">
        <f t="shared" si="165"/>
        <v>1</v>
      </c>
      <c r="F496" s="51">
        <f t="shared" si="155"/>
        <v>-153.87440498499998</v>
      </c>
      <c r="G496" s="42" t="str">
        <f t="shared" si="166"/>
        <v>0</v>
      </c>
      <c r="H496" s="51">
        <f t="shared" si="156"/>
        <v>-35.937202492499992</v>
      </c>
      <c r="I496" s="42" t="str">
        <f t="shared" si="167"/>
        <v>0</v>
      </c>
      <c r="J496" s="51">
        <f t="shared" si="157"/>
        <v>89.802686934074075</v>
      </c>
      <c r="K496" s="42" t="str">
        <f t="shared" si="168"/>
        <v>0</v>
      </c>
      <c r="L496" s="51">
        <f t="shared" si="158"/>
        <v>81.366580454117639</v>
      </c>
      <c r="M496" s="55" t="str">
        <f t="shared" si="169"/>
        <v>0</v>
      </c>
      <c r="N496" s="129">
        <f t="shared" si="159"/>
        <v>2.5763080000000008E-2</v>
      </c>
      <c r="O496" s="59">
        <v>260</v>
      </c>
      <c r="Q496" s="53" t="str">
        <f t="shared" si="170"/>
        <v>1</v>
      </c>
      <c r="R496" s="53">
        <f t="shared" si="160"/>
        <v>1</v>
      </c>
      <c r="S496" s="53" t="str">
        <f t="shared" si="171"/>
        <v>0</v>
      </c>
      <c r="T496" s="53">
        <f t="shared" si="161"/>
        <v>0</v>
      </c>
      <c r="U496" s="53" t="str">
        <f t="shared" si="172"/>
        <v>0</v>
      </c>
      <c r="V496" s="53">
        <f t="shared" si="162"/>
        <v>0</v>
      </c>
      <c r="W496" s="53" t="str">
        <f t="shared" si="173"/>
        <v>0</v>
      </c>
      <c r="X496" s="53">
        <f t="shared" si="163"/>
        <v>0</v>
      </c>
      <c r="Y496" s="53" t="str">
        <f t="shared" si="174"/>
        <v>0</v>
      </c>
      <c r="Z496" s="53">
        <f t="shared" si="164"/>
        <v>0</v>
      </c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85">
        <f>Parâmetros!A486</f>
        <v>44125.166689814818</v>
      </c>
      <c r="B497" s="59">
        <f>Parâmetros!G486*0.04*46.0055</f>
        <v>0.4048484</v>
      </c>
      <c r="C497" s="80">
        <f t="shared" si="175"/>
        <v>0.4048484</v>
      </c>
      <c r="D497" s="84">
        <f t="shared" si="154"/>
        <v>8.0969679999999988E-2</v>
      </c>
      <c r="E497" s="42" t="str">
        <f t="shared" si="165"/>
        <v>1</v>
      </c>
      <c r="F497" s="51">
        <f t="shared" si="155"/>
        <v>-153.60527281000003</v>
      </c>
      <c r="G497" s="42" t="str">
        <f t="shared" si="166"/>
        <v>0</v>
      </c>
      <c r="H497" s="51">
        <f t="shared" si="156"/>
        <v>-35.802636405000015</v>
      </c>
      <c r="I497" s="42" t="str">
        <f t="shared" si="167"/>
        <v>0</v>
      </c>
      <c r="J497" s="51">
        <f t="shared" si="157"/>
        <v>89.829608671111117</v>
      </c>
      <c r="K497" s="42" t="str">
        <f t="shared" si="168"/>
        <v>0</v>
      </c>
      <c r="L497" s="51">
        <f t="shared" si="158"/>
        <v>81.395807477647054</v>
      </c>
      <c r="M497" s="55" t="str">
        <f t="shared" si="169"/>
        <v>0</v>
      </c>
      <c r="N497" s="129">
        <f t="shared" si="159"/>
        <v>8.0969679999999988E-2</v>
      </c>
      <c r="O497" s="59">
        <v>260</v>
      </c>
      <c r="Q497" s="53" t="str">
        <f t="shared" si="170"/>
        <v>1</v>
      </c>
      <c r="R497" s="53">
        <f t="shared" si="160"/>
        <v>1</v>
      </c>
      <c r="S497" s="53" t="str">
        <f t="shared" si="171"/>
        <v>0</v>
      </c>
      <c r="T497" s="53">
        <f t="shared" si="161"/>
        <v>0</v>
      </c>
      <c r="U497" s="53" t="str">
        <f t="shared" si="172"/>
        <v>0</v>
      </c>
      <c r="V497" s="53">
        <f t="shared" si="162"/>
        <v>0</v>
      </c>
      <c r="W497" s="53" t="str">
        <f t="shared" si="173"/>
        <v>0</v>
      </c>
      <c r="X497" s="53">
        <f t="shared" si="163"/>
        <v>0</v>
      </c>
      <c r="Y497" s="53" t="str">
        <f t="shared" si="174"/>
        <v>0</v>
      </c>
      <c r="Z497" s="53">
        <f t="shared" si="164"/>
        <v>0</v>
      </c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85">
        <f>Parâmetros!A487</f>
        <v>44125.208356481482</v>
      </c>
      <c r="B498" s="59">
        <f>Parâmetros!G487*0.04*46.0055</f>
        <v>0.99371880000000001</v>
      </c>
      <c r="C498" s="80">
        <f t="shared" si="175"/>
        <v>0.99371880000000001</v>
      </c>
      <c r="D498" s="84">
        <f t="shared" si="154"/>
        <v>0.19874375999999999</v>
      </c>
      <c r="E498" s="42" t="str">
        <f t="shared" si="165"/>
        <v>1</v>
      </c>
      <c r="F498" s="51">
        <f t="shared" si="155"/>
        <v>-153.03112417</v>
      </c>
      <c r="G498" s="42" t="str">
        <f t="shared" si="166"/>
        <v>0</v>
      </c>
      <c r="H498" s="51">
        <f t="shared" si="156"/>
        <v>-35.515562084999999</v>
      </c>
      <c r="I498" s="42" t="str">
        <f t="shared" si="167"/>
        <v>0</v>
      </c>
      <c r="J498" s="51">
        <f t="shared" si="157"/>
        <v>89.887041710123455</v>
      </c>
      <c r="K498" s="42" t="str">
        <f t="shared" si="168"/>
        <v>0</v>
      </c>
      <c r="L498" s="51">
        <f t="shared" si="158"/>
        <v>81.458158461176467</v>
      </c>
      <c r="M498" s="55" t="str">
        <f t="shared" si="169"/>
        <v>0</v>
      </c>
      <c r="N498" s="129">
        <f t="shared" si="159"/>
        <v>0.19874375999999999</v>
      </c>
      <c r="O498" s="59">
        <v>260</v>
      </c>
      <c r="Q498" s="53" t="str">
        <f t="shared" si="170"/>
        <v>1</v>
      </c>
      <c r="R498" s="53">
        <f t="shared" si="160"/>
        <v>1</v>
      </c>
      <c r="S498" s="53" t="str">
        <f t="shared" si="171"/>
        <v>0</v>
      </c>
      <c r="T498" s="53">
        <f t="shared" si="161"/>
        <v>0</v>
      </c>
      <c r="U498" s="53" t="str">
        <f t="shared" si="172"/>
        <v>0</v>
      </c>
      <c r="V498" s="53">
        <f t="shared" si="162"/>
        <v>0</v>
      </c>
      <c r="W498" s="53" t="str">
        <f t="shared" si="173"/>
        <v>0</v>
      </c>
      <c r="X498" s="53">
        <f t="shared" si="163"/>
        <v>0</v>
      </c>
      <c r="Y498" s="53" t="str">
        <f t="shared" si="174"/>
        <v>0</v>
      </c>
      <c r="Z498" s="53">
        <f t="shared" si="164"/>
        <v>0</v>
      </c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85">
        <f>Parâmetros!A488</f>
        <v>44125.250023148146</v>
      </c>
      <c r="B499" s="59">
        <f>Parâmetros!G488*0.04*46.0055</f>
        <v>10.820493599999999</v>
      </c>
      <c r="C499" s="80">
        <f t="shared" si="175"/>
        <v>10.820493599999999</v>
      </c>
      <c r="D499" s="84">
        <f t="shared" si="154"/>
        <v>2.1640987199999997</v>
      </c>
      <c r="E499" s="42" t="str">
        <f t="shared" si="165"/>
        <v>1</v>
      </c>
      <c r="F499" s="51">
        <f t="shared" si="155"/>
        <v>-143.45001874000002</v>
      </c>
      <c r="G499" s="42" t="str">
        <f t="shared" si="166"/>
        <v>0</v>
      </c>
      <c r="H499" s="51">
        <f t="shared" si="156"/>
        <v>-30.725009370000009</v>
      </c>
      <c r="I499" s="42" t="str">
        <f t="shared" si="167"/>
        <v>0</v>
      </c>
      <c r="J499" s="51">
        <f t="shared" si="157"/>
        <v>90.845455548641979</v>
      </c>
      <c r="K499" s="42" t="str">
        <f t="shared" si="168"/>
        <v>0</v>
      </c>
      <c r="L499" s="51">
        <f t="shared" si="158"/>
        <v>82.498640498823519</v>
      </c>
      <c r="M499" s="55" t="str">
        <f t="shared" si="169"/>
        <v>0</v>
      </c>
      <c r="N499" s="129">
        <f t="shared" si="159"/>
        <v>2.1640987199999997</v>
      </c>
      <c r="O499" s="59">
        <v>260</v>
      </c>
      <c r="Q499" s="53" t="str">
        <f t="shared" si="170"/>
        <v>1</v>
      </c>
      <c r="R499" s="53">
        <f t="shared" si="160"/>
        <v>1</v>
      </c>
      <c r="S499" s="53" t="str">
        <f t="shared" si="171"/>
        <v>0</v>
      </c>
      <c r="T499" s="53">
        <f t="shared" si="161"/>
        <v>0</v>
      </c>
      <c r="U499" s="53" t="str">
        <f t="shared" si="172"/>
        <v>0</v>
      </c>
      <c r="V499" s="53">
        <f t="shared" si="162"/>
        <v>0</v>
      </c>
      <c r="W499" s="53" t="str">
        <f t="shared" si="173"/>
        <v>0</v>
      </c>
      <c r="X499" s="53">
        <f t="shared" si="163"/>
        <v>0</v>
      </c>
      <c r="Y499" s="53" t="str">
        <f t="shared" si="174"/>
        <v>0</v>
      </c>
      <c r="Z499" s="53">
        <f t="shared" si="164"/>
        <v>0</v>
      </c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85">
        <f>Parâmetros!A489</f>
        <v>44125.291689814818</v>
      </c>
      <c r="B500" s="59">
        <f>Parâmetros!G489*0.04*46.0055</f>
        <v>21.199334399999998</v>
      </c>
      <c r="C500" s="80">
        <f t="shared" si="175"/>
        <v>21.199334399999998</v>
      </c>
      <c r="D500" s="84">
        <f t="shared" si="154"/>
        <v>4.2398668799999992</v>
      </c>
      <c r="E500" s="42" t="str">
        <f t="shared" si="165"/>
        <v>1</v>
      </c>
      <c r="F500" s="51">
        <f t="shared" si="155"/>
        <v>-133.33064895999999</v>
      </c>
      <c r="G500" s="42" t="str">
        <f t="shared" si="166"/>
        <v>0</v>
      </c>
      <c r="H500" s="51">
        <f t="shared" si="156"/>
        <v>-25.665324479999995</v>
      </c>
      <c r="I500" s="42" t="str">
        <f t="shared" si="167"/>
        <v>0</v>
      </c>
      <c r="J500" s="51">
        <f t="shared" si="157"/>
        <v>91.857712861234575</v>
      </c>
      <c r="K500" s="42" t="str">
        <f t="shared" si="168"/>
        <v>0</v>
      </c>
      <c r="L500" s="51">
        <f t="shared" si="158"/>
        <v>83.597576583529417</v>
      </c>
      <c r="M500" s="55" t="str">
        <f t="shared" si="169"/>
        <v>0</v>
      </c>
      <c r="N500" s="129">
        <f t="shared" si="159"/>
        <v>4.2398668799999992</v>
      </c>
      <c r="O500" s="59">
        <v>260</v>
      </c>
      <c r="Q500" s="53" t="str">
        <f t="shared" si="170"/>
        <v>1</v>
      </c>
      <c r="R500" s="53">
        <f t="shared" si="160"/>
        <v>1</v>
      </c>
      <c r="S500" s="53" t="str">
        <f t="shared" si="171"/>
        <v>0</v>
      </c>
      <c r="T500" s="53">
        <f t="shared" si="161"/>
        <v>0</v>
      </c>
      <c r="U500" s="53" t="str">
        <f t="shared" si="172"/>
        <v>0</v>
      </c>
      <c r="V500" s="53">
        <f t="shared" si="162"/>
        <v>0</v>
      </c>
      <c r="W500" s="53" t="str">
        <f t="shared" si="173"/>
        <v>0</v>
      </c>
      <c r="X500" s="53">
        <f t="shared" si="163"/>
        <v>0</v>
      </c>
      <c r="Y500" s="53" t="str">
        <f t="shared" si="174"/>
        <v>0</v>
      </c>
      <c r="Z500" s="53">
        <f t="shared" si="164"/>
        <v>0</v>
      </c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85">
        <f>Parâmetros!A490</f>
        <v>44125.333356481482</v>
      </c>
      <c r="B501" s="59">
        <f>Parâmetros!G490*0.04*46.0055</f>
        <v>8.6490340000000003</v>
      </c>
      <c r="C501" s="80">
        <f t="shared" si="175"/>
        <v>8.6490340000000003</v>
      </c>
      <c r="D501" s="84">
        <f t="shared" si="154"/>
        <v>1.7298068</v>
      </c>
      <c r="E501" s="42" t="str">
        <f t="shared" si="165"/>
        <v>1</v>
      </c>
      <c r="F501" s="51">
        <f t="shared" si="155"/>
        <v>-145.56719185</v>
      </c>
      <c r="G501" s="42" t="str">
        <f t="shared" si="166"/>
        <v>0</v>
      </c>
      <c r="H501" s="51">
        <f t="shared" si="156"/>
        <v>-31.783595925</v>
      </c>
      <c r="I501" s="42" t="str">
        <f t="shared" si="167"/>
        <v>0</v>
      </c>
      <c r="J501" s="51">
        <f t="shared" si="157"/>
        <v>90.633671217283961</v>
      </c>
      <c r="K501" s="42" t="str">
        <f t="shared" si="168"/>
        <v>0</v>
      </c>
      <c r="L501" s="51">
        <f t="shared" si="158"/>
        <v>82.268721247058835</v>
      </c>
      <c r="M501" s="55" t="str">
        <f t="shared" si="169"/>
        <v>0</v>
      </c>
      <c r="N501" s="129">
        <f t="shared" si="159"/>
        <v>1.7298068</v>
      </c>
      <c r="O501" s="59">
        <v>260</v>
      </c>
      <c r="Q501" s="53" t="str">
        <f t="shared" si="170"/>
        <v>1</v>
      </c>
      <c r="R501" s="53">
        <f t="shared" si="160"/>
        <v>1</v>
      </c>
      <c r="S501" s="53" t="str">
        <f t="shared" si="171"/>
        <v>0</v>
      </c>
      <c r="T501" s="53">
        <f t="shared" si="161"/>
        <v>0</v>
      </c>
      <c r="U501" s="53" t="str">
        <f t="shared" si="172"/>
        <v>0</v>
      </c>
      <c r="V501" s="53">
        <f t="shared" si="162"/>
        <v>0</v>
      </c>
      <c r="W501" s="53" t="str">
        <f t="shared" si="173"/>
        <v>0</v>
      </c>
      <c r="X501" s="53">
        <f t="shared" si="163"/>
        <v>0</v>
      </c>
      <c r="Y501" s="53" t="str">
        <f t="shared" si="174"/>
        <v>0</v>
      </c>
      <c r="Z501" s="53">
        <f t="shared" si="164"/>
        <v>0</v>
      </c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85">
        <f>Parâmetros!A491</f>
        <v>44125.375023148146</v>
      </c>
      <c r="B502" s="59">
        <f>Parâmetros!G491*0.04*46.0055</f>
        <v>5.5206599999999995</v>
      </c>
      <c r="C502" s="80">
        <f t="shared" si="175"/>
        <v>5.5206599999999995</v>
      </c>
      <c r="D502" s="84">
        <f t="shared" si="154"/>
        <v>1.1041319999999999</v>
      </c>
      <c r="E502" s="42" t="str">
        <f t="shared" si="165"/>
        <v>1</v>
      </c>
      <c r="F502" s="51">
        <f t="shared" si="155"/>
        <v>-148.6173565</v>
      </c>
      <c r="G502" s="42" t="str">
        <f t="shared" si="166"/>
        <v>0</v>
      </c>
      <c r="H502" s="51">
        <f t="shared" si="156"/>
        <v>-33.30867825</v>
      </c>
      <c r="I502" s="42" t="str">
        <f t="shared" si="167"/>
        <v>0</v>
      </c>
      <c r="J502" s="51">
        <f t="shared" si="157"/>
        <v>90.328558197530867</v>
      </c>
      <c r="K502" s="42" t="str">
        <f t="shared" si="168"/>
        <v>0</v>
      </c>
      <c r="L502" s="51">
        <f t="shared" si="158"/>
        <v>81.937481647058817</v>
      </c>
      <c r="M502" s="55" t="str">
        <f t="shared" si="169"/>
        <v>0</v>
      </c>
      <c r="N502" s="129">
        <f t="shared" si="159"/>
        <v>1.1041319999999999</v>
      </c>
      <c r="O502" s="59">
        <v>260</v>
      </c>
      <c r="Q502" s="53" t="str">
        <f t="shared" si="170"/>
        <v>1</v>
      </c>
      <c r="R502" s="53">
        <f t="shared" si="160"/>
        <v>1</v>
      </c>
      <c r="S502" s="53" t="str">
        <f t="shared" si="171"/>
        <v>0</v>
      </c>
      <c r="T502" s="53">
        <f t="shared" si="161"/>
        <v>0</v>
      </c>
      <c r="U502" s="53" t="str">
        <f t="shared" si="172"/>
        <v>0</v>
      </c>
      <c r="V502" s="53">
        <f t="shared" si="162"/>
        <v>0</v>
      </c>
      <c r="W502" s="53" t="str">
        <f t="shared" si="173"/>
        <v>0</v>
      </c>
      <c r="X502" s="53">
        <f t="shared" si="163"/>
        <v>0</v>
      </c>
      <c r="Y502" s="53" t="str">
        <f t="shared" si="174"/>
        <v>0</v>
      </c>
      <c r="Z502" s="53">
        <f t="shared" si="164"/>
        <v>0</v>
      </c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85">
        <f>Parâmetros!A492</f>
        <v>44125.416689814818</v>
      </c>
      <c r="B503" s="59">
        <f>Parâmetros!G492*0.04*46.0055</f>
        <v>4.1588971999999993</v>
      </c>
      <c r="C503" s="80">
        <f t="shared" si="175"/>
        <v>4.1588971999999993</v>
      </c>
      <c r="D503" s="84">
        <f t="shared" si="154"/>
        <v>0.83177943999999993</v>
      </c>
      <c r="E503" s="42" t="str">
        <f t="shared" si="165"/>
        <v>1</v>
      </c>
      <c r="F503" s="51">
        <f t="shared" si="155"/>
        <v>-149.94507522999999</v>
      </c>
      <c r="G503" s="42" t="str">
        <f t="shared" si="166"/>
        <v>0</v>
      </c>
      <c r="H503" s="51">
        <f t="shared" si="156"/>
        <v>-33.972537614999993</v>
      </c>
      <c r="I503" s="42" t="str">
        <f t="shared" si="167"/>
        <v>0</v>
      </c>
      <c r="J503" s="51">
        <f t="shared" si="157"/>
        <v>90.195744294814816</v>
      </c>
      <c r="K503" s="42" t="str">
        <f t="shared" si="168"/>
        <v>0</v>
      </c>
      <c r="L503" s="51">
        <f t="shared" si="158"/>
        <v>81.793294997647052</v>
      </c>
      <c r="M503" s="55" t="str">
        <f t="shared" si="169"/>
        <v>0</v>
      </c>
      <c r="N503" s="129">
        <f t="shared" si="159"/>
        <v>0.83177943999999993</v>
      </c>
      <c r="O503" s="59">
        <v>260</v>
      </c>
      <c r="Q503" s="53" t="str">
        <f t="shared" si="170"/>
        <v>1</v>
      </c>
      <c r="R503" s="53">
        <f t="shared" si="160"/>
        <v>1</v>
      </c>
      <c r="S503" s="53" t="str">
        <f t="shared" si="171"/>
        <v>0</v>
      </c>
      <c r="T503" s="53">
        <f t="shared" si="161"/>
        <v>0</v>
      </c>
      <c r="U503" s="53" t="str">
        <f t="shared" si="172"/>
        <v>0</v>
      </c>
      <c r="V503" s="53">
        <f t="shared" si="162"/>
        <v>0</v>
      </c>
      <c r="W503" s="53" t="str">
        <f t="shared" si="173"/>
        <v>0</v>
      </c>
      <c r="X503" s="53">
        <f t="shared" si="163"/>
        <v>0</v>
      </c>
      <c r="Y503" s="53" t="str">
        <f t="shared" si="174"/>
        <v>0</v>
      </c>
      <c r="Z503" s="53">
        <f t="shared" si="164"/>
        <v>0</v>
      </c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85">
        <f>Parâmetros!A493</f>
        <v>44125.458356481482</v>
      </c>
      <c r="B504" s="59">
        <f>Parâmetros!G493*0.04*46.0055</f>
        <v>3.7356465999999995</v>
      </c>
      <c r="C504" s="80">
        <f t="shared" si="175"/>
        <v>3.7356465999999995</v>
      </c>
      <c r="D504" s="84">
        <f t="shared" si="154"/>
        <v>0.74712931999999999</v>
      </c>
      <c r="E504" s="42" t="str">
        <f t="shared" si="165"/>
        <v>1</v>
      </c>
      <c r="F504" s="51">
        <f t="shared" si="155"/>
        <v>-150.35774456500002</v>
      </c>
      <c r="G504" s="42" t="str">
        <f t="shared" si="166"/>
        <v>0</v>
      </c>
      <c r="H504" s="51">
        <f t="shared" si="156"/>
        <v>-34.178872282500009</v>
      </c>
      <c r="I504" s="42" t="str">
        <f t="shared" si="167"/>
        <v>0</v>
      </c>
      <c r="J504" s="51">
        <f t="shared" si="157"/>
        <v>90.154464298024692</v>
      </c>
      <c r="K504" s="42" t="str">
        <f t="shared" si="168"/>
        <v>0</v>
      </c>
      <c r="L504" s="51">
        <f t="shared" si="158"/>
        <v>81.748480228235309</v>
      </c>
      <c r="M504" s="55" t="str">
        <f t="shared" si="169"/>
        <v>0</v>
      </c>
      <c r="N504" s="129">
        <f t="shared" si="159"/>
        <v>0.74712931999999999</v>
      </c>
      <c r="O504" s="59">
        <v>260</v>
      </c>
      <c r="Q504" s="53" t="str">
        <f t="shared" si="170"/>
        <v>1</v>
      </c>
      <c r="R504" s="53">
        <f t="shared" si="160"/>
        <v>1</v>
      </c>
      <c r="S504" s="53" t="str">
        <f t="shared" si="171"/>
        <v>0</v>
      </c>
      <c r="T504" s="53">
        <f t="shared" si="161"/>
        <v>0</v>
      </c>
      <c r="U504" s="53" t="str">
        <f t="shared" si="172"/>
        <v>0</v>
      </c>
      <c r="V504" s="53">
        <f t="shared" si="162"/>
        <v>0</v>
      </c>
      <c r="W504" s="53" t="str">
        <f t="shared" si="173"/>
        <v>0</v>
      </c>
      <c r="X504" s="53">
        <f t="shared" si="163"/>
        <v>0</v>
      </c>
      <c r="Y504" s="53" t="str">
        <f t="shared" si="174"/>
        <v>0</v>
      </c>
      <c r="Z504" s="53">
        <f t="shared" si="164"/>
        <v>0</v>
      </c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85">
        <f>Parâmetros!A494</f>
        <v>44125.500023148146</v>
      </c>
      <c r="B505" s="59">
        <f>Parâmetros!G494*0.04*46.0055</f>
        <v>3.4780157999999997</v>
      </c>
      <c r="C505" s="80">
        <f t="shared" si="175"/>
        <v>3.4780157999999997</v>
      </c>
      <c r="D505" s="84">
        <f t="shared" si="154"/>
        <v>0.69560316</v>
      </c>
      <c r="E505" s="42" t="str">
        <f t="shared" si="165"/>
        <v>1</v>
      </c>
      <c r="F505" s="51">
        <f t="shared" si="155"/>
        <v>-150.60893459499997</v>
      </c>
      <c r="G505" s="42" t="str">
        <f t="shared" si="166"/>
        <v>0</v>
      </c>
      <c r="H505" s="51">
        <f t="shared" si="156"/>
        <v>-34.304467297499983</v>
      </c>
      <c r="I505" s="42" t="str">
        <f t="shared" si="167"/>
        <v>0</v>
      </c>
      <c r="J505" s="51">
        <f t="shared" si="157"/>
        <v>90.129337343456783</v>
      </c>
      <c r="K505" s="42" t="str">
        <f t="shared" si="168"/>
        <v>0</v>
      </c>
      <c r="L505" s="51">
        <f t="shared" si="158"/>
        <v>81.721201672941177</v>
      </c>
      <c r="M505" s="55" t="str">
        <f t="shared" si="169"/>
        <v>0</v>
      </c>
      <c r="N505" s="129">
        <f t="shared" si="159"/>
        <v>0.69560316</v>
      </c>
      <c r="O505" s="59">
        <v>260</v>
      </c>
      <c r="Q505" s="53" t="str">
        <f t="shared" si="170"/>
        <v>1</v>
      </c>
      <c r="R505" s="53">
        <f t="shared" si="160"/>
        <v>1</v>
      </c>
      <c r="S505" s="53" t="str">
        <f t="shared" si="171"/>
        <v>0</v>
      </c>
      <c r="T505" s="53">
        <f t="shared" si="161"/>
        <v>0</v>
      </c>
      <c r="U505" s="53" t="str">
        <f t="shared" si="172"/>
        <v>0</v>
      </c>
      <c r="V505" s="53">
        <f t="shared" si="162"/>
        <v>0</v>
      </c>
      <c r="W505" s="53" t="str">
        <f t="shared" si="173"/>
        <v>0</v>
      </c>
      <c r="X505" s="53">
        <f t="shared" si="163"/>
        <v>0</v>
      </c>
      <c r="Y505" s="53" t="str">
        <f t="shared" si="174"/>
        <v>0</v>
      </c>
      <c r="Z505" s="53">
        <f t="shared" si="164"/>
        <v>0</v>
      </c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85">
        <f>Parâmetros!A495</f>
        <v>44125.541689814818</v>
      </c>
      <c r="B506" s="59">
        <f>Parâmetros!G495*0.04*46.0055</f>
        <v>2.8891454000000003</v>
      </c>
      <c r="C506" s="80">
        <f t="shared" si="175"/>
        <v>2.8891454000000003</v>
      </c>
      <c r="D506" s="84">
        <f t="shared" si="154"/>
        <v>0.57782908000000011</v>
      </c>
      <c r="E506" s="42" t="str">
        <f t="shared" si="165"/>
        <v>1</v>
      </c>
      <c r="F506" s="51">
        <f t="shared" si="155"/>
        <v>-151.183083235</v>
      </c>
      <c r="G506" s="42" t="str">
        <f t="shared" si="166"/>
        <v>0</v>
      </c>
      <c r="H506" s="51">
        <f t="shared" si="156"/>
        <v>-34.591541617499999</v>
      </c>
      <c r="I506" s="42" t="str">
        <f t="shared" si="167"/>
        <v>0</v>
      </c>
      <c r="J506" s="51">
        <f t="shared" si="157"/>
        <v>90.071904304444445</v>
      </c>
      <c r="K506" s="42" t="str">
        <f t="shared" si="168"/>
        <v>0</v>
      </c>
      <c r="L506" s="51">
        <f t="shared" si="158"/>
        <v>81.658850689411764</v>
      </c>
      <c r="M506" s="55" t="str">
        <f t="shared" si="169"/>
        <v>0</v>
      </c>
      <c r="N506" s="129">
        <f t="shared" si="159"/>
        <v>0.57782908000000011</v>
      </c>
      <c r="O506" s="59">
        <v>260</v>
      </c>
      <c r="Q506" s="53" t="str">
        <f t="shared" si="170"/>
        <v>1</v>
      </c>
      <c r="R506" s="53">
        <f t="shared" si="160"/>
        <v>1</v>
      </c>
      <c r="S506" s="53" t="str">
        <f t="shared" si="171"/>
        <v>0</v>
      </c>
      <c r="T506" s="53">
        <f t="shared" si="161"/>
        <v>0</v>
      </c>
      <c r="U506" s="53" t="str">
        <f t="shared" si="172"/>
        <v>0</v>
      </c>
      <c r="V506" s="53">
        <f t="shared" si="162"/>
        <v>0</v>
      </c>
      <c r="W506" s="53" t="str">
        <f t="shared" si="173"/>
        <v>0</v>
      </c>
      <c r="X506" s="53">
        <f t="shared" si="163"/>
        <v>0</v>
      </c>
      <c r="Y506" s="53" t="str">
        <f t="shared" si="174"/>
        <v>0</v>
      </c>
      <c r="Z506" s="53">
        <f t="shared" si="164"/>
        <v>0</v>
      </c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85">
        <f>Parâmetros!A496</f>
        <v>44125.583356481482</v>
      </c>
      <c r="B507" s="59">
        <f>Parâmetros!G496*0.04*46.0055</f>
        <v>2.9995585999999994</v>
      </c>
      <c r="C507" s="80">
        <f t="shared" si="175"/>
        <v>2.9995585999999994</v>
      </c>
      <c r="D507" s="84">
        <f t="shared" si="154"/>
        <v>0.59991171999999993</v>
      </c>
      <c r="E507" s="42" t="str">
        <f t="shared" si="165"/>
        <v>1</v>
      </c>
      <c r="F507" s="51">
        <f t="shared" si="155"/>
        <v>-151.07543036499999</v>
      </c>
      <c r="G507" s="42" t="str">
        <f t="shared" si="166"/>
        <v>0</v>
      </c>
      <c r="H507" s="51">
        <f t="shared" si="156"/>
        <v>-34.537715182499994</v>
      </c>
      <c r="I507" s="42" t="str">
        <f t="shared" si="167"/>
        <v>0</v>
      </c>
      <c r="J507" s="51">
        <f t="shared" si="157"/>
        <v>90.082672999259259</v>
      </c>
      <c r="K507" s="42" t="str">
        <f t="shared" si="168"/>
        <v>0</v>
      </c>
      <c r="L507" s="51">
        <f t="shared" si="158"/>
        <v>81.670541498823525</v>
      </c>
      <c r="M507" s="55" t="str">
        <f t="shared" si="169"/>
        <v>0</v>
      </c>
      <c r="N507" s="129">
        <f t="shared" si="159"/>
        <v>0.59991171999999993</v>
      </c>
      <c r="O507" s="59">
        <v>260</v>
      </c>
      <c r="Q507" s="53" t="str">
        <f t="shared" si="170"/>
        <v>1</v>
      </c>
      <c r="R507" s="53">
        <f t="shared" si="160"/>
        <v>1</v>
      </c>
      <c r="S507" s="53" t="str">
        <f t="shared" si="171"/>
        <v>0</v>
      </c>
      <c r="T507" s="53">
        <f t="shared" si="161"/>
        <v>0</v>
      </c>
      <c r="U507" s="53" t="str">
        <f t="shared" si="172"/>
        <v>0</v>
      </c>
      <c r="V507" s="53">
        <f t="shared" si="162"/>
        <v>0</v>
      </c>
      <c r="W507" s="53" t="str">
        <f t="shared" si="173"/>
        <v>0</v>
      </c>
      <c r="X507" s="53">
        <f t="shared" si="163"/>
        <v>0</v>
      </c>
      <c r="Y507" s="53" t="str">
        <f t="shared" si="174"/>
        <v>0</v>
      </c>
      <c r="Z507" s="53">
        <f t="shared" si="164"/>
        <v>0</v>
      </c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85">
        <f>Parâmetros!A497</f>
        <v>44125.625023148146</v>
      </c>
      <c r="B508" s="59">
        <f>Parâmetros!G497*0.04*46.0055</f>
        <v>3.0731674</v>
      </c>
      <c r="C508" s="80">
        <f t="shared" si="175"/>
        <v>3.0731674</v>
      </c>
      <c r="D508" s="84">
        <f t="shared" si="154"/>
        <v>0.61463347999999995</v>
      </c>
      <c r="E508" s="42" t="str">
        <f t="shared" si="165"/>
        <v>1</v>
      </c>
      <c r="F508" s="51">
        <f t="shared" si="155"/>
        <v>-151.00366178500002</v>
      </c>
      <c r="G508" s="42" t="str">
        <f t="shared" si="166"/>
        <v>0</v>
      </c>
      <c r="H508" s="51">
        <f t="shared" si="156"/>
        <v>-34.50183089250001</v>
      </c>
      <c r="I508" s="42" t="str">
        <f t="shared" si="167"/>
        <v>0</v>
      </c>
      <c r="J508" s="51">
        <f t="shared" si="157"/>
        <v>90.089852129135807</v>
      </c>
      <c r="K508" s="42" t="str">
        <f t="shared" si="168"/>
        <v>0</v>
      </c>
      <c r="L508" s="51">
        <f t="shared" si="158"/>
        <v>81.678335371764717</v>
      </c>
      <c r="M508" s="55" t="str">
        <f t="shared" si="169"/>
        <v>0</v>
      </c>
      <c r="N508" s="129">
        <f t="shared" si="159"/>
        <v>0.61463347999999995</v>
      </c>
      <c r="O508" s="59">
        <v>260</v>
      </c>
      <c r="Q508" s="53" t="str">
        <f t="shared" si="170"/>
        <v>1</v>
      </c>
      <c r="R508" s="53">
        <f t="shared" si="160"/>
        <v>1</v>
      </c>
      <c r="S508" s="53" t="str">
        <f t="shared" si="171"/>
        <v>0</v>
      </c>
      <c r="T508" s="53">
        <f t="shared" si="161"/>
        <v>0</v>
      </c>
      <c r="U508" s="53" t="str">
        <f t="shared" si="172"/>
        <v>0</v>
      </c>
      <c r="V508" s="53">
        <f t="shared" si="162"/>
        <v>0</v>
      </c>
      <c r="W508" s="53" t="str">
        <f t="shared" si="173"/>
        <v>0</v>
      </c>
      <c r="X508" s="53">
        <f t="shared" si="163"/>
        <v>0</v>
      </c>
      <c r="Y508" s="53" t="str">
        <f t="shared" si="174"/>
        <v>0</v>
      </c>
      <c r="Z508" s="53">
        <f t="shared" si="164"/>
        <v>0</v>
      </c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85">
        <f>Parâmetros!A498</f>
        <v>44125.666689814818</v>
      </c>
      <c r="B509" s="59">
        <f>Parâmetros!G498*0.04*46.0055</f>
        <v>2.9443519999999999</v>
      </c>
      <c r="C509" s="80">
        <f t="shared" si="175"/>
        <v>2.9443519999999999</v>
      </c>
      <c r="D509" s="84">
        <f t="shared" si="154"/>
        <v>0.58887039999999991</v>
      </c>
      <c r="E509" s="42" t="str">
        <f t="shared" si="165"/>
        <v>1</v>
      </c>
      <c r="F509" s="51">
        <f t="shared" si="155"/>
        <v>-151.12925679999998</v>
      </c>
      <c r="G509" s="42" t="str">
        <f t="shared" si="166"/>
        <v>0</v>
      </c>
      <c r="H509" s="51">
        <f t="shared" si="156"/>
        <v>-34.564628399999989</v>
      </c>
      <c r="I509" s="42" t="str">
        <f t="shared" si="167"/>
        <v>0</v>
      </c>
      <c r="J509" s="51">
        <f t="shared" si="157"/>
        <v>90.077288651851859</v>
      </c>
      <c r="K509" s="42" t="str">
        <f t="shared" si="168"/>
        <v>0</v>
      </c>
      <c r="L509" s="51">
        <f t="shared" si="158"/>
        <v>81.664696094117645</v>
      </c>
      <c r="M509" s="55" t="str">
        <f t="shared" si="169"/>
        <v>0</v>
      </c>
      <c r="N509" s="129">
        <f t="shared" si="159"/>
        <v>0.58887039999999991</v>
      </c>
      <c r="O509" s="59">
        <v>260</v>
      </c>
      <c r="Q509" s="53" t="str">
        <f t="shared" si="170"/>
        <v>1</v>
      </c>
      <c r="R509" s="53">
        <f t="shared" si="160"/>
        <v>1</v>
      </c>
      <c r="S509" s="53" t="str">
        <f t="shared" si="171"/>
        <v>0</v>
      </c>
      <c r="T509" s="53">
        <f t="shared" si="161"/>
        <v>0</v>
      </c>
      <c r="U509" s="53" t="str">
        <f t="shared" si="172"/>
        <v>0</v>
      </c>
      <c r="V509" s="53">
        <f t="shared" si="162"/>
        <v>0</v>
      </c>
      <c r="W509" s="53" t="str">
        <f t="shared" si="173"/>
        <v>0</v>
      </c>
      <c r="X509" s="53">
        <f t="shared" si="163"/>
        <v>0</v>
      </c>
      <c r="Y509" s="53" t="str">
        <f t="shared" si="174"/>
        <v>0</v>
      </c>
      <c r="Z509" s="53">
        <f t="shared" si="164"/>
        <v>0</v>
      </c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85">
        <f>Parâmetros!A499</f>
        <v>44125.708356481482</v>
      </c>
      <c r="B510" s="59">
        <f>Parâmetros!G499*0.04*46.0055</f>
        <v>4.1772993999999999</v>
      </c>
      <c r="C510" s="80">
        <f t="shared" si="175"/>
        <v>4.1772993999999999</v>
      </c>
      <c r="D510" s="84">
        <f t="shared" si="154"/>
        <v>0.83545988000000004</v>
      </c>
      <c r="E510" s="42" t="str">
        <f t="shared" si="165"/>
        <v>1</v>
      </c>
      <c r="F510" s="51">
        <f t="shared" si="155"/>
        <v>-149.92713308499998</v>
      </c>
      <c r="G510" s="42" t="str">
        <f t="shared" si="166"/>
        <v>0</v>
      </c>
      <c r="H510" s="51">
        <f t="shared" si="156"/>
        <v>-33.96356654249999</v>
      </c>
      <c r="I510" s="42" t="str">
        <f t="shared" si="167"/>
        <v>0</v>
      </c>
      <c r="J510" s="51">
        <f t="shared" si="157"/>
        <v>90.197539077283949</v>
      </c>
      <c r="K510" s="42" t="str">
        <f t="shared" si="168"/>
        <v>0</v>
      </c>
      <c r="L510" s="51">
        <f t="shared" si="158"/>
        <v>81.795243465882365</v>
      </c>
      <c r="M510" s="55" t="str">
        <f t="shared" si="169"/>
        <v>0</v>
      </c>
      <c r="N510" s="129">
        <f t="shared" si="159"/>
        <v>0.83545988000000004</v>
      </c>
      <c r="O510" s="59">
        <v>260</v>
      </c>
      <c r="Q510" s="53" t="str">
        <f t="shared" si="170"/>
        <v>1</v>
      </c>
      <c r="R510" s="53">
        <f t="shared" si="160"/>
        <v>1</v>
      </c>
      <c r="S510" s="53" t="str">
        <f t="shared" si="171"/>
        <v>0</v>
      </c>
      <c r="T510" s="53">
        <f t="shared" si="161"/>
        <v>0</v>
      </c>
      <c r="U510" s="53" t="str">
        <f t="shared" si="172"/>
        <v>0</v>
      </c>
      <c r="V510" s="53">
        <f t="shared" si="162"/>
        <v>0</v>
      </c>
      <c r="W510" s="53" t="str">
        <f t="shared" si="173"/>
        <v>0</v>
      </c>
      <c r="X510" s="53">
        <f t="shared" si="163"/>
        <v>0</v>
      </c>
      <c r="Y510" s="53" t="str">
        <f t="shared" si="174"/>
        <v>0</v>
      </c>
      <c r="Z510" s="53">
        <f t="shared" si="164"/>
        <v>0</v>
      </c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85">
        <f>Parâmetros!A500</f>
        <v>44125.750023148146</v>
      </c>
      <c r="B511" s="59">
        <f>Parâmetros!G500*0.04*46.0055</f>
        <v>7.5633042000000001</v>
      </c>
      <c r="C511" s="80">
        <f t="shared" si="175"/>
        <v>7.5633042000000001</v>
      </c>
      <c r="D511" s="84">
        <f t="shared" si="154"/>
        <v>1.5126608399999999</v>
      </c>
      <c r="E511" s="42" t="str">
        <f t="shared" si="165"/>
        <v>1</v>
      </c>
      <c r="F511" s="51">
        <f t="shared" si="155"/>
        <v>-146.62577840499998</v>
      </c>
      <c r="G511" s="42" t="str">
        <f t="shared" si="166"/>
        <v>0</v>
      </c>
      <c r="H511" s="51">
        <f t="shared" si="156"/>
        <v>-32.312889202499989</v>
      </c>
      <c r="I511" s="42" t="str">
        <f t="shared" si="167"/>
        <v>0</v>
      </c>
      <c r="J511" s="51">
        <f t="shared" si="157"/>
        <v>90.527779051604938</v>
      </c>
      <c r="K511" s="42" t="str">
        <f t="shared" si="168"/>
        <v>0</v>
      </c>
      <c r="L511" s="51">
        <f t="shared" si="158"/>
        <v>82.153761621176471</v>
      </c>
      <c r="M511" s="55" t="str">
        <f t="shared" si="169"/>
        <v>0</v>
      </c>
      <c r="N511" s="129">
        <f t="shared" si="159"/>
        <v>1.5126608399999999</v>
      </c>
      <c r="O511" s="59">
        <v>260</v>
      </c>
      <c r="Q511" s="53" t="str">
        <f t="shared" si="170"/>
        <v>1</v>
      </c>
      <c r="R511" s="53">
        <f t="shared" si="160"/>
        <v>1</v>
      </c>
      <c r="S511" s="53" t="str">
        <f t="shared" si="171"/>
        <v>0</v>
      </c>
      <c r="T511" s="53">
        <f t="shared" si="161"/>
        <v>0</v>
      </c>
      <c r="U511" s="53" t="str">
        <f t="shared" si="172"/>
        <v>0</v>
      </c>
      <c r="V511" s="53">
        <f t="shared" si="162"/>
        <v>0</v>
      </c>
      <c r="W511" s="53" t="str">
        <f t="shared" si="173"/>
        <v>0</v>
      </c>
      <c r="X511" s="53">
        <f t="shared" si="163"/>
        <v>0</v>
      </c>
      <c r="Y511" s="53" t="str">
        <f t="shared" si="174"/>
        <v>0</v>
      </c>
      <c r="Z511" s="53">
        <f t="shared" si="164"/>
        <v>0</v>
      </c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85">
        <f>Parâmetros!A501</f>
        <v>44125.791689814818</v>
      </c>
      <c r="B512" s="59">
        <f>Parâmetros!G501*0.04*46.0055</f>
        <v>7.2136623999999996</v>
      </c>
      <c r="C512" s="80">
        <f t="shared" si="175"/>
        <v>7.2136623999999996</v>
      </c>
      <c r="D512" s="84">
        <f t="shared" si="154"/>
        <v>1.4427324799999999</v>
      </c>
      <c r="E512" s="42" t="str">
        <f t="shared" si="165"/>
        <v>1</v>
      </c>
      <c r="F512" s="51">
        <f t="shared" si="155"/>
        <v>-146.96667915999998</v>
      </c>
      <c r="G512" s="42" t="str">
        <f t="shared" si="166"/>
        <v>0</v>
      </c>
      <c r="H512" s="51">
        <f t="shared" si="156"/>
        <v>-32.483339579999992</v>
      </c>
      <c r="I512" s="42" t="str">
        <f t="shared" si="167"/>
        <v>0</v>
      </c>
      <c r="J512" s="51">
        <f t="shared" si="157"/>
        <v>90.493678184691362</v>
      </c>
      <c r="K512" s="42" t="str">
        <f t="shared" si="168"/>
        <v>0</v>
      </c>
      <c r="L512" s="51">
        <f t="shared" si="158"/>
        <v>82.116740724705863</v>
      </c>
      <c r="M512" s="55" t="str">
        <f t="shared" si="169"/>
        <v>0</v>
      </c>
      <c r="N512" s="129">
        <f t="shared" si="159"/>
        <v>1.4427324799999999</v>
      </c>
      <c r="O512" s="59">
        <v>260</v>
      </c>
      <c r="Q512" s="53" t="str">
        <f t="shared" si="170"/>
        <v>1</v>
      </c>
      <c r="R512" s="53">
        <f t="shared" si="160"/>
        <v>1</v>
      </c>
      <c r="S512" s="53" t="str">
        <f t="shared" si="171"/>
        <v>0</v>
      </c>
      <c r="T512" s="53">
        <f t="shared" si="161"/>
        <v>0</v>
      </c>
      <c r="U512" s="53" t="str">
        <f t="shared" si="172"/>
        <v>0</v>
      </c>
      <c r="V512" s="53">
        <f t="shared" si="162"/>
        <v>0</v>
      </c>
      <c r="W512" s="53" t="str">
        <f t="shared" si="173"/>
        <v>0</v>
      </c>
      <c r="X512" s="53">
        <f t="shared" si="163"/>
        <v>0</v>
      </c>
      <c r="Y512" s="53" t="str">
        <f t="shared" si="174"/>
        <v>0</v>
      </c>
      <c r="Z512" s="53">
        <f t="shared" si="164"/>
        <v>0</v>
      </c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85">
        <f>Parâmetros!A502</f>
        <v>44125.833356481482</v>
      </c>
      <c r="B513" s="59">
        <f>Parâmetros!G502*0.04*46.0055</f>
        <v>5.0238006000000004</v>
      </c>
      <c r="C513" s="80">
        <f t="shared" si="175"/>
        <v>5.0238006000000004</v>
      </c>
      <c r="D513" s="84">
        <f t="shared" si="154"/>
        <v>1.00476012</v>
      </c>
      <c r="E513" s="42" t="str">
        <f t="shared" si="165"/>
        <v>1</v>
      </c>
      <c r="F513" s="51">
        <f t="shared" si="155"/>
        <v>-149.101794415</v>
      </c>
      <c r="G513" s="42" t="str">
        <f t="shared" si="166"/>
        <v>0</v>
      </c>
      <c r="H513" s="51">
        <f t="shared" si="156"/>
        <v>-33.5508972075</v>
      </c>
      <c r="I513" s="42" t="str">
        <f t="shared" si="167"/>
        <v>0</v>
      </c>
      <c r="J513" s="51">
        <f t="shared" si="157"/>
        <v>90.280099070864196</v>
      </c>
      <c r="K513" s="42" t="str">
        <f t="shared" si="168"/>
        <v>0</v>
      </c>
      <c r="L513" s="51">
        <f t="shared" si="158"/>
        <v>81.884873004705881</v>
      </c>
      <c r="M513" s="55" t="str">
        <f t="shared" si="169"/>
        <v>0</v>
      </c>
      <c r="N513" s="129">
        <f t="shared" si="159"/>
        <v>1.00476012</v>
      </c>
      <c r="O513" s="59">
        <v>260</v>
      </c>
      <c r="Q513" s="53" t="str">
        <f t="shared" si="170"/>
        <v>1</v>
      </c>
      <c r="R513" s="53">
        <f t="shared" si="160"/>
        <v>1</v>
      </c>
      <c r="S513" s="53" t="str">
        <f t="shared" si="171"/>
        <v>0</v>
      </c>
      <c r="T513" s="53">
        <f t="shared" si="161"/>
        <v>0</v>
      </c>
      <c r="U513" s="53" t="str">
        <f t="shared" si="172"/>
        <v>0</v>
      </c>
      <c r="V513" s="53">
        <f t="shared" si="162"/>
        <v>0</v>
      </c>
      <c r="W513" s="53" t="str">
        <f t="shared" si="173"/>
        <v>0</v>
      </c>
      <c r="X513" s="53">
        <f t="shared" si="163"/>
        <v>0</v>
      </c>
      <c r="Y513" s="53" t="str">
        <f t="shared" si="174"/>
        <v>0</v>
      </c>
      <c r="Z513" s="53">
        <f t="shared" si="164"/>
        <v>0</v>
      </c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85">
        <f>Parâmetros!A503</f>
        <v>44125.875023148146</v>
      </c>
      <c r="B514" s="59">
        <f>Parâmetros!G503*0.04*46.0055</f>
        <v>3.4412114000000003</v>
      </c>
      <c r="C514" s="80">
        <f t="shared" si="175"/>
        <v>3.4412114000000003</v>
      </c>
      <c r="D514" s="84">
        <f t="shared" si="154"/>
        <v>0.68824227999999998</v>
      </c>
      <c r="E514" s="42" t="str">
        <f t="shared" si="165"/>
        <v>1</v>
      </c>
      <c r="F514" s="51">
        <f t="shared" si="155"/>
        <v>-150.64481888500001</v>
      </c>
      <c r="G514" s="42" t="str">
        <f t="shared" si="166"/>
        <v>0</v>
      </c>
      <c r="H514" s="51">
        <f t="shared" si="156"/>
        <v>-34.322409442500003</v>
      </c>
      <c r="I514" s="42" t="str">
        <f t="shared" si="167"/>
        <v>0</v>
      </c>
      <c r="J514" s="51">
        <f t="shared" si="157"/>
        <v>90.125747778518516</v>
      </c>
      <c r="K514" s="42" t="str">
        <f t="shared" si="168"/>
        <v>0</v>
      </c>
      <c r="L514" s="51">
        <f t="shared" si="158"/>
        <v>81.717304736470581</v>
      </c>
      <c r="M514" s="55" t="str">
        <f t="shared" si="169"/>
        <v>0</v>
      </c>
      <c r="N514" s="129">
        <f t="shared" si="159"/>
        <v>0.68824227999999998</v>
      </c>
      <c r="O514" s="59">
        <v>260</v>
      </c>
      <c r="Q514" s="53" t="str">
        <f t="shared" si="170"/>
        <v>1</v>
      </c>
      <c r="R514" s="53">
        <f t="shared" si="160"/>
        <v>1</v>
      </c>
      <c r="S514" s="53" t="str">
        <f t="shared" si="171"/>
        <v>0</v>
      </c>
      <c r="T514" s="53">
        <f t="shared" si="161"/>
        <v>0</v>
      </c>
      <c r="U514" s="53" t="str">
        <f t="shared" si="172"/>
        <v>0</v>
      </c>
      <c r="V514" s="53">
        <f t="shared" si="162"/>
        <v>0</v>
      </c>
      <c r="W514" s="53" t="str">
        <f t="shared" si="173"/>
        <v>0</v>
      </c>
      <c r="X514" s="53">
        <f t="shared" si="163"/>
        <v>0</v>
      </c>
      <c r="Y514" s="53" t="str">
        <f t="shared" si="174"/>
        <v>0</v>
      </c>
      <c r="Z514" s="53">
        <f t="shared" si="164"/>
        <v>0</v>
      </c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85">
        <f>Parâmetros!A504</f>
        <v>44125.916689814818</v>
      </c>
      <c r="B515" s="59">
        <f>Parâmetros!G504*0.04*46.0055</f>
        <v>2.4106882000000001</v>
      </c>
      <c r="C515" s="80">
        <f t="shared" si="175"/>
        <v>2.4106882000000001</v>
      </c>
      <c r="D515" s="84">
        <f t="shared" si="154"/>
        <v>0.48213763999999998</v>
      </c>
      <c r="E515" s="42" t="str">
        <f t="shared" si="165"/>
        <v>1</v>
      </c>
      <c r="F515" s="51">
        <f t="shared" si="155"/>
        <v>-151.64957900499996</v>
      </c>
      <c r="G515" s="42" t="str">
        <f t="shared" si="166"/>
        <v>0</v>
      </c>
      <c r="H515" s="51">
        <f t="shared" si="156"/>
        <v>-34.824789502499982</v>
      </c>
      <c r="I515" s="42" t="str">
        <f t="shared" si="167"/>
        <v>0</v>
      </c>
      <c r="J515" s="51">
        <f t="shared" si="157"/>
        <v>90.025239960246921</v>
      </c>
      <c r="K515" s="42" t="str">
        <f t="shared" si="168"/>
        <v>0</v>
      </c>
      <c r="L515" s="51">
        <f t="shared" si="158"/>
        <v>81.608190515294126</v>
      </c>
      <c r="M515" s="55" t="str">
        <f t="shared" si="169"/>
        <v>0</v>
      </c>
      <c r="N515" s="129">
        <f t="shared" si="159"/>
        <v>0.48213763999999998</v>
      </c>
      <c r="O515" s="59">
        <v>260</v>
      </c>
      <c r="Q515" s="53" t="str">
        <f t="shared" si="170"/>
        <v>1</v>
      </c>
      <c r="R515" s="53">
        <f t="shared" si="160"/>
        <v>1</v>
      </c>
      <c r="S515" s="53" t="str">
        <f t="shared" si="171"/>
        <v>0</v>
      </c>
      <c r="T515" s="53">
        <f t="shared" si="161"/>
        <v>0</v>
      </c>
      <c r="U515" s="53" t="str">
        <f t="shared" si="172"/>
        <v>0</v>
      </c>
      <c r="V515" s="53">
        <f t="shared" si="162"/>
        <v>0</v>
      </c>
      <c r="W515" s="53" t="str">
        <f t="shared" si="173"/>
        <v>0</v>
      </c>
      <c r="X515" s="53">
        <f t="shared" si="163"/>
        <v>0</v>
      </c>
      <c r="Y515" s="53" t="str">
        <f t="shared" si="174"/>
        <v>0</v>
      </c>
      <c r="Z515" s="53">
        <f t="shared" si="164"/>
        <v>0</v>
      </c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85">
        <f>Parâmetros!A505</f>
        <v>44125.958356481482</v>
      </c>
      <c r="B516" s="59">
        <f>Parâmetros!G505*0.04*46.0055</f>
        <v>2.3738837999999998</v>
      </c>
      <c r="C516" s="80">
        <f t="shared" si="175"/>
        <v>2.3738837999999998</v>
      </c>
      <c r="D516" s="84">
        <f t="shared" si="154"/>
        <v>0.47477675999999996</v>
      </c>
      <c r="E516" s="42" t="str">
        <f t="shared" si="165"/>
        <v>1</v>
      </c>
      <c r="F516" s="51">
        <f t="shared" si="155"/>
        <v>-151.68546329500001</v>
      </c>
      <c r="G516" s="42" t="str">
        <f t="shared" si="166"/>
        <v>0</v>
      </c>
      <c r="H516" s="51">
        <f t="shared" si="156"/>
        <v>-34.842731647500003</v>
      </c>
      <c r="I516" s="42" t="str">
        <f t="shared" si="167"/>
        <v>0</v>
      </c>
      <c r="J516" s="51">
        <f t="shared" si="157"/>
        <v>90.02165039530864</v>
      </c>
      <c r="K516" s="42" t="str">
        <f t="shared" si="168"/>
        <v>0</v>
      </c>
      <c r="L516" s="51">
        <f t="shared" si="158"/>
        <v>81.60429357882353</v>
      </c>
      <c r="M516" s="55" t="str">
        <f t="shared" si="169"/>
        <v>0</v>
      </c>
      <c r="N516" s="129">
        <f t="shared" si="159"/>
        <v>0.47477675999999996</v>
      </c>
      <c r="O516" s="59">
        <v>260</v>
      </c>
      <c r="Q516" s="53" t="str">
        <f t="shared" si="170"/>
        <v>1</v>
      </c>
      <c r="R516" s="53">
        <f t="shared" si="160"/>
        <v>1</v>
      </c>
      <c r="S516" s="53" t="str">
        <f t="shared" si="171"/>
        <v>0</v>
      </c>
      <c r="T516" s="53">
        <f t="shared" si="161"/>
        <v>0</v>
      </c>
      <c r="U516" s="53" t="str">
        <f t="shared" si="172"/>
        <v>0</v>
      </c>
      <c r="V516" s="53">
        <f t="shared" si="162"/>
        <v>0</v>
      </c>
      <c r="W516" s="53" t="str">
        <f t="shared" si="173"/>
        <v>0</v>
      </c>
      <c r="X516" s="53">
        <f t="shared" si="163"/>
        <v>0</v>
      </c>
      <c r="Y516" s="53" t="str">
        <f t="shared" si="174"/>
        <v>0</v>
      </c>
      <c r="Z516" s="53">
        <f t="shared" si="164"/>
        <v>0</v>
      </c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85">
        <f>Parâmetros!A506</f>
        <v>44126.000023148146</v>
      </c>
      <c r="B517" s="59">
        <f>Parâmetros!G506*0.04*46.0055</f>
        <v>1.7666111999999998</v>
      </c>
      <c r="C517" s="80">
        <f t="shared" si="175"/>
        <v>1.7666111999999998</v>
      </c>
      <c r="D517" s="84">
        <f t="shared" si="154"/>
        <v>0.35332223999999995</v>
      </c>
      <c r="E517" s="42" t="str">
        <f t="shared" si="165"/>
        <v>1</v>
      </c>
      <c r="F517" s="51">
        <f t="shared" si="155"/>
        <v>-152.27755408000002</v>
      </c>
      <c r="G517" s="42" t="str">
        <f t="shared" si="166"/>
        <v>0</v>
      </c>
      <c r="H517" s="51">
        <f t="shared" si="156"/>
        <v>-35.138777040000008</v>
      </c>
      <c r="I517" s="42" t="str">
        <f t="shared" si="167"/>
        <v>0</v>
      </c>
      <c r="J517" s="51">
        <f t="shared" si="157"/>
        <v>89.962422573827155</v>
      </c>
      <c r="K517" s="42" t="str">
        <f t="shared" si="168"/>
        <v>0</v>
      </c>
      <c r="L517" s="51">
        <f t="shared" si="158"/>
        <v>81.539994127058819</v>
      </c>
      <c r="M517" s="55" t="str">
        <f t="shared" si="169"/>
        <v>0</v>
      </c>
      <c r="N517" s="129">
        <f t="shared" si="159"/>
        <v>0.35332223999999995</v>
      </c>
      <c r="O517" s="59">
        <v>260</v>
      </c>
      <c r="Q517" s="53" t="str">
        <f t="shared" si="170"/>
        <v>1</v>
      </c>
      <c r="R517" s="53">
        <f t="shared" si="160"/>
        <v>1</v>
      </c>
      <c r="S517" s="53" t="str">
        <f t="shared" si="171"/>
        <v>0</v>
      </c>
      <c r="T517" s="53">
        <f t="shared" si="161"/>
        <v>0</v>
      </c>
      <c r="U517" s="53" t="str">
        <f t="shared" si="172"/>
        <v>0</v>
      </c>
      <c r="V517" s="53">
        <f t="shared" si="162"/>
        <v>0</v>
      </c>
      <c r="W517" s="53" t="str">
        <f t="shared" si="173"/>
        <v>0</v>
      </c>
      <c r="X517" s="53">
        <f t="shared" si="163"/>
        <v>0</v>
      </c>
      <c r="Y517" s="53" t="str">
        <f t="shared" si="174"/>
        <v>0</v>
      </c>
      <c r="Z517" s="53">
        <f t="shared" si="164"/>
        <v>0</v>
      </c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85">
        <f>Parâmetros!A507</f>
        <v>44126.041689814818</v>
      </c>
      <c r="B518" s="59">
        <f>Parâmetros!G507*0.04*46.0055</f>
        <v>0.97531659999999998</v>
      </c>
      <c r="C518" s="80">
        <f t="shared" si="175"/>
        <v>0.97531659999999998</v>
      </c>
      <c r="D518" s="84">
        <f t="shared" si="154"/>
        <v>0.19506332000000001</v>
      </c>
      <c r="E518" s="42" t="str">
        <f t="shared" si="165"/>
        <v>1</v>
      </c>
      <c r="F518" s="51">
        <f t="shared" si="155"/>
        <v>-153.04906631499998</v>
      </c>
      <c r="G518" s="42" t="str">
        <f t="shared" si="166"/>
        <v>0</v>
      </c>
      <c r="H518" s="51">
        <f t="shared" si="156"/>
        <v>-35.524533157499988</v>
      </c>
      <c r="I518" s="42" t="str">
        <f t="shared" si="167"/>
        <v>0</v>
      </c>
      <c r="J518" s="51">
        <f t="shared" si="157"/>
        <v>89.885246927654322</v>
      </c>
      <c r="K518" s="42" t="str">
        <f t="shared" si="168"/>
        <v>0</v>
      </c>
      <c r="L518" s="51">
        <f t="shared" si="158"/>
        <v>81.456209992941183</v>
      </c>
      <c r="M518" s="55" t="str">
        <f t="shared" si="169"/>
        <v>0</v>
      </c>
      <c r="N518" s="129">
        <f t="shared" si="159"/>
        <v>0.19506332000000001</v>
      </c>
      <c r="O518" s="59">
        <v>260</v>
      </c>
      <c r="Q518" s="53" t="str">
        <f t="shared" si="170"/>
        <v>1</v>
      </c>
      <c r="R518" s="53">
        <f t="shared" si="160"/>
        <v>1</v>
      </c>
      <c r="S518" s="53" t="str">
        <f t="shared" si="171"/>
        <v>0</v>
      </c>
      <c r="T518" s="53">
        <f t="shared" si="161"/>
        <v>0</v>
      </c>
      <c r="U518" s="53" t="str">
        <f t="shared" si="172"/>
        <v>0</v>
      </c>
      <c r="V518" s="53">
        <f t="shared" si="162"/>
        <v>0</v>
      </c>
      <c r="W518" s="53" t="str">
        <f t="shared" si="173"/>
        <v>0</v>
      </c>
      <c r="X518" s="53">
        <f t="shared" si="163"/>
        <v>0</v>
      </c>
      <c r="Y518" s="53" t="str">
        <f t="shared" si="174"/>
        <v>0</v>
      </c>
      <c r="Z518" s="53">
        <f t="shared" si="164"/>
        <v>0</v>
      </c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85">
        <f>Parâmetros!A508</f>
        <v>44126.083356481482</v>
      </c>
      <c r="B519" s="59">
        <f>Parâmetros!G508*0.04*46.0055</f>
        <v>0.99371880000000001</v>
      </c>
      <c r="C519" s="80">
        <f t="shared" si="175"/>
        <v>0.99371880000000001</v>
      </c>
      <c r="D519" s="84">
        <f t="shared" si="154"/>
        <v>0.19874375999999999</v>
      </c>
      <c r="E519" s="42" t="str">
        <f t="shared" si="165"/>
        <v>1</v>
      </c>
      <c r="F519" s="51">
        <f t="shared" si="155"/>
        <v>-153.03112417</v>
      </c>
      <c r="G519" s="42" t="str">
        <f t="shared" si="166"/>
        <v>0</v>
      </c>
      <c r="H519" s="51">
        <f t="shared" si="156"/>
        <v>-35.515562084999999</v>
      </c>
      <c r="I519" s="42" t="str">
        <f t="shared" si="167"/>
        <v>0</v>
      </c>
      <c r="J519" s="51">
        <f t="shared" si="157"/>
        <v>89.887041710123455</v>
      </c>
      <c r="K519" s="42" t="str">
        <f t="shared" si="168"/>
        <v>0</v>
      </c>
      <c r="L519" s="51">
        <f t="shared" si="158"/>
        <v>81.458158461176467</v>
      </c>
      <c r="M519" s="55" t="str">
        <f t="shared" si="169"/>
        <v>0</v>
      </c>
      <c r="N519" s="129">
        <f t="shared" si="159"/>
        <v>0.19874375999999999</v>
      </c>
      <c r="O519" s="59">
        <v>260</v>
      </c>
      <c r="Q519" s="53" t="str">
        <f t="shared" si="170"/>
        <v>1</v>
      </c>
      <c r="R519" s="53">
        <f t="shared" si="160"/>
        <v>1</v>
      </c>
      <c r="S519" s="53" t="str">
        <f t="shared" si="171"/>
        <v>0</v>
      </c>
      <c r="T519" s="53">
        <f t="shared" si="161"/>
        <v>0</v>
      </c>
      <c r="U519" s="53" t="str">
        <f t="shared" si="172"/>
        <v>0</v>
      </c>
      <c r="V519" s="53">
        <f t="shared" si="162"/>
        <v>0</v>
      </c>
      <c r="W519" s="53" t="str">
        <f t="shared" si="173"/>
        <v>0</v>
      </c>
      <c r="X519" s="53">
        <f t="shared" si="163"/>
        <v>0</v>
      </c>
      <c r="Y519" s="53" t="str">
        <f t="shared" si="174"/>
        <v>0</v>
      </c>
      <c r="Z519" s="53">
        <f t="shared" si="164"/>
        <v>0</v>
      </c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85">
        <f>Parâmetros!A509</f>
        <v>44126.125023148146</v>
      </c>
      <c r="B520" s="59">
        <f>Parâmetros!G509*0.04*46.0055</f>
        <v>0.49685940000000001</v>
      </c>
      <c r="C520" s="80">
        <f t="shared" si="175"/>
        <v>0.49685940000000001</v>
      </c>
      <c r="D520" s="84">
        <f t="shared" si="154"/>
        <v>9.9371879999999996E-2</v>
      </c>
      <c r="E520" s="42" t="str">
        <f t="shared" si="165"/>
        <v>1</v>
      </c>
      <c r="F520" s="51">
        <f t="shared" si="155"/>
        <v>-153.515562085</v>
      </c>
      <c r="G520" s="42" t="str">
        <f t="shared" si="166"/>
        <v>0</v>
      </c>
      <c r="H520" s="51">
        <f t="shared" si="156"/>
        <v>-35.7577810425</v>
      </c>
      <c r="I520" s="42" t="str">
        <f t="shared" si="167"/>
        <v>0</v>
      </c>
      <c r="J520" s="51">
        <f t="shared" si="157"/>
        <v>89.838582583456798</v>
      </c>
      <c r="K520" s="42" t="str">
        <f t="shared" si="168"/>
        <v>0</v>
      </c>
      <c r="L520" s="51">
        <f t="shared" si="158"/>
        <v>81.40554981882353</v>
      </c>
      <c r="M520" s="55" t="str">
        <f t="shared" si="169"/>
        <v>0</v>
      </c>
      <c r="N520" s="129">
        <f t="shared" si="159"/>
        <v>9.9371879999999996E-2</v>
      </c>
      <c r="O520" s="59">
        <v>260</v>
      </c>
      <c r="Q520" s="53" t="str">
        <f t="shared" si="170"/>
        <v>1</v>
      </c>
      <c r="R520" s="53">
        <f t="shared" si="160"/>
        <v>1</v>
      </c>
      <c r="S520" s="53" t="str">
        <f t="shared" si="171"/>
        <v>0</v>
      </c>
      <c r="T520" s="53">
        <f t="shared" si="161"/>
        <v>0</v>
      </c>
      <c r="U520" s="53" t="str">
        <f t="shared" si="172"/>
        <v>0</v>
      </c>
      <c r="V520" s="53">
        <f t="shared" si="162"/>
        <v>0</v>
      </c>
      <c r="W520" s="53" t="str">
        <f t="shared" si="173"/>
        <v>0</v>
      </c>
      <c r="X520" s="53">
        <f t="shared" si="163"/>
        <v>0</v>
      </c>
      <c r="Y520" s="53" t="str">
        <f t="shared" si="174"/>
        <v>0</v>
      </c>
      <c r="Z520" s="53">
        <f t="shared" si="164"/>
        <v>0</v>
      </c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85">
        <f>Parâmetros!A510</f>
        <v>44126.166689814818</v>
      </c>
      <c r="B521" s="59">
        <f>Parâmetros!G510*0.04*46.0055</f>
        <v>0.27603299999999997</v>
      </c>
      <c r="C521" s="80">
        <f t="shared" si="175"/>
        <v>0.27603299999999997</v>
      </c>
      <c r="D521" s="84">
        <f t="shared" si="154"/>
        <v>5.5206599999999995E-2</v>
      </c>
      <c r="E521" s="42" t="str">
        <f t="shared" si="165"/>
        <v>1</v>
      </c>
      <c r="F521" s="51">
        <f t="shared" si="155"/>
        <v>-153.73086782499996</v>
      </c>
      <c r="G521" s="42" t="str">
        <f t="shared" si="166"/>
        <v>0</v>
      </c>
      <c r="H521" s="51">
        <f t="shared" si="156"/>
        <v>-35.865433912499981</v>
      </c>
      <c r="I521" s="42" t="str">
        <f t="shared" si="167"/>
        <v>0</v>
      </c>
      <c r="J521" s="51">
        <f t="shared" si="157"/>
        <v>89.817045193827155</v>
      </c>
      <c r="K521" s="42" t="str">
        <f t="shared" si="168"/>
        <v>0</v>
      </c>
      <c r="L521" s="51">
        <f t="shared" si="158"/>
        <v>81.38216820000001</v>
      </c>
      <c r="M521" s="55" t="str">
        <f t="shared" si="169"/>
        <v>0</v>
      </c>
      <c r="N521" s="129">
        <f t="shared" si="159"/>
        <v>5.5206599999999995E-2</v>
      </c>
      <c r="O521" s="59">
        <v>260</v>
      </c>
      <c r="Q521" s="53" t="str">
        <f t="shared" si="170"/>
        <v>1</v>
      </c>
      <c r="R521" s="53">
        <f t="shared" si="160"/>
        <v>1</v>
      </c>
      <c r="S521" s="53" t="str">
        <f t="shared" si="171"/>
        <v>0</v>
      </c>
      <c r="T521" s="53">
        <f t="shared" si="161"/>
        <v>0</v>
      </c>
      <c r="U521" s="53" t="str">
        <f t="shared" si="172"/>
        <v>0</v>
      </c>
      <c r="V521" s="53">
        <f t="shared" si="162"/>
        <v>0</v>
      </c>
      <c r="W521" s="53" t="str">
        <f t="shared" si="173"/>
        <v>0</v>
      </c>
      <c r="X521" s="53">
        <f t="shared" si="163"/>
        <v>0</v>
      </c>
      <c r="Y521" s="53" t="str">
        <f t="shared" si="174"/>
        <v>0</v>
      </c>
      <c r="Z521" s="53">
        <f t="shared" si="164"/>
        <v>0</v>
      </c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85">
        <f>Parâmetros!A511</f>
        <v>44126.208356481482</v>
      </c>
      <c r="B522" s="59">
        <f>Parâmetros!G511*0.04*46.0055</f>
        <v>0.68088139999999997</v>
      </c>
      <c r="C522" s="80">
        <f t="shared" si="175"/>
        <v>0.68088139999999997</v>
      </c>
      <c r="D522" s="84">
        <f t="shared" si="154"/>
        <v>0.13617627999999998</v>
      </c>
      <c r="E522" s="42" t="str">
        <f t="shared" si="165"/>
        <v>1</v>
      </c>
      <c r="F522" s="51">
        <f t="shared" si="155"/>
        <v>-153.33614063499999</v>
      </c>
      <c r="G522" s="42" t="str">
        <f t="shared" si="166"/>
        <v>0</v>
      </c>
      <c r="H522" s="51">
        <f t="shared" si="156"/>
        <v>-35.668070317499996</v>
      </c>
      <c r="I522" s="42" t="str">
        <f t="shared" si="167"/>
        <v>0</v>
      </c>
      <c r="J522" s="51">
        <f t="shared" si="157"/>
        <v>89.856530408148146</v>
      </c>
      <c r="K522" s="42" t="str">
        <f t="shared" si="168"/>
        <v>0</v>
      </c>
      <c r="L522" s="51">
        <f t="shared" si="158"/>
        <v>81.425034501176469</v>
      </c>
      <c r="M522" s="55" t="str">
        <f t="shared" si="169"/>
        <v>0</v>
      </c>
      <c r="N522" s="129">
        <f t="shared" si="159"/>
        <v>0.13617627999999998</v>
      </c>
      <c r="O522" s="59">
        <v>260</v>
      </c>
      <c r="Q522" s="53" t="str">
        <f t="shared" si="170"/>
        <v>1</v>
      </c>
      <c r="R522" s="53">
        <f t="shared" si="160"/>
        <v>1</v>
      </c>
      <c r="S522" s="53" t="str">
        <f t="shared" si="171"/>
        <v>0</v>
      </c>
      <c r="T522" s="53">
        <f t="shared" si="161"/>
        <v>0</v>
      </c>
      <c r="U522" s="53" t="str">
        <f t="shared" si="172"/>
        <v>0</v>
      </c>
      <c r="V522" s="53">
        <f t="shared" si="162"/>
        <v>0</v>
      </c>
      <c r="W522" s="53" t="str">
        <f t="shared" si="173"/>
        <v>0</v>
      </c>
      <c r="X522" s="53">
        <f t="shared" si="163"/>
        <v>0</v>
      </c>
      <c r="Y522" s="53" t="str">
        <f t="shared" si="174"/>
        <v>0</v>
      </c>
      <c r="Z522" s="53">
        <f t="shared" si="164"/>
        <v>0</v>
      </c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85">
        <f>Parâmetros!A512</f>
        <v>44126.250023148146</v>
      </c>
      <c r="B523" s="59">
        <f>Parâmetros!G512*0.04*46.0055</f>
        <v>3.0547651999999998</v>
      </c>
      <c r="C523" s="80">
        <f t="shared" si="175"/>
        <v>3.0547651999999998</v>
      </c>
      <c r="D523" s="84">
        <f t="shared" si="154"/>
        <v>0.61095303999999995</v>
      </c>
      <c r="E523" s="42" t="str">
        <f t="shared" si="165"/>
        <v>1</v>
      </c>
      <c r="F523" s="51">
        <f t="shared" si="155"/>
        <v>-151.02160393</v>
      </c>
      <c r="G523" s="42" t="str">
        <f t="shared" si="166"/>
        <v>0</v>
      </c>
      <c r="H523" s="51">
        <f t="shared" si="156"/>
        <v>-34.510801964999999</v>
      </c>
      <c r="I523" s="42" t="str">
        <f t="shared" si="167"/>
        <v>0</v>
      </c>
      <c r="J523" s="51">
        <f t="shared" si="157"/>
        <v>90.088057346666673</v>
      </c>
      <c r="K523" s="42" t="str">
        <f t="shared" si="168"/>
        <v>0</v>
      </c>
      <c r="L523" s="51">
        <f t="shared" si="158"/>
        <v>81.676386903529405</v>
      </c>
      <c r="M523" s="55" t="str">
        <f t="shared" si="169"/>
        <v>0</v>
      </c>
      <c r="N523" s="129">
        <f t="shared" si="159"/>
        <v>0.61095303999999995</v>
      </c>
      <c r="O523" s="59">
        <v>260</v>
      </c>
      <c r="Q523" s="53" t="str">
        <f t="shared" si="170"/>
        <v>1</v>
      </c>
      <c r="R523" s="53">
        <f t="shared" si="160"/>
        <v>1</v>
      </c>
      <c r="S523" s="53" t="str">
        <f t="shared" si="171"/>
        <v>0</v>
      </c>
      <c r="T523" s="53">
        <f t="shared" si="161"/>
        <v>0</v>
      </c>
      <c r="U523" s="53" t="str">
        <f t="shared" si="172"/>
        <v>0</v>
      </c>
      <c r="V523" s="53">
        <f t="shared" si="162"/>
        <v>0</v>
      </c>
      <c r="W523" s="53" t="str">
        <f t="shared" si="173"/>
        <v>0</v>
      </c>
      <c r="X523" s="53">
        <f t="shared" si="163"/>
        <v>0</v>
      </c>
      <c r="Y523" s="53" t="str">
        <f t="shared" si="174"/>
        <v>0</v>
      </c>
      <c r="Z523" s="53">
        <f t="shared" si="164"/>
        <v>0</v>
      </c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85">
        <f>Parâmetros!A513</f>
        <v>44126.291689814818</v>
      </c>
      <c r="B524" s="59">
        <f>Parâmetros!G513*0.04*46.0055</f>
        <v>7.9865547999999995</v>
      </c>
      <c r="C524" s="80">
        <f t="shared" si="175"/>
        <v>7.9865547999999995</v>
      </c>
      <c r="D524" s="84">
        <f t="shared" si="154"/>
        <v>1.5973109599999999</v>
      </c>
      <c r="E524" s="42" t="str">
        <f t="shared" si="165"/>
        <v>1</v>
      </c>
      <c r="F524" s="51">
        <f t="shared" si="155"/>
        <v>-146.21310907</v>
      </c>
      <c r="G524" s="42" t="str">
        <f t="shared" si="166"/>
        <v>0</v>
      </c>
      <c r="H524" s="51">
        <f t="shared" si="156"/>
        <v>-32.106554535000001</v>
      </c>
      <c r="I524" s="42" t="str">
        <f t="shared" si="167"/>
        <v>0</v>
      </c>
      <c r="J524" s="51">
        <f t="shared" si="157"/>
        <v>90.569059048395061</v>
      </c>
      <c r="K524" s="42" t="str">
        <f t="shared" si="168"/>
        <v>0</v>
      </c>
      <c r="L524" s="51">
        <f t="shared" si="158"/>
        <v>82.198576390588244</v>
      </c>
      <c r="M524" s="55" t="str">
        <f t="shared" si="169"/>
        <v>0</v>
      </c>
      <c r="N524" s="129">
        <f t="shared" si="159"/>
        <v>1.5973109599999999</v>
      </c>
      <c r="O524" s="59">
        <v>260</v>
      </c>
      <c r="Q524" s="53" t="str">
        <f t="shared" si="170"/>
        <v>1</v>
      </c>
      <c r="R524" s="53">
        <f t="shared" si="160"/>
        <v>1</v>
      </c>
      <c r="S524" s="53" t="str">
        <f t="shared" si="171"/>
        <v>0</v>
      </c>
      <c r="T524" s="53">
        <f t="shared" si="161"/>
        <v>0</v>
      </c>
      <c r="U524" s="53" t="str">
        <f t="shared" si="172"/>
        <v>0</v>
      </c>
      <c r="V524" s="53">
        <f t="shared" si="162"/>
        <v>0</v>
      </c>
      <c r="W524" s="53" t="str">
        <f t="shared" si="173"/>
        <v>0</v>
      </c>
      <c r="X524" s="53">
        <f t="shared" si="163"/>
        <v>0</v>
      </c>
      <c r="Y524" s="53" t="str">
        <f t="shared" si="174"/>
        <v>0</v>
      </c>
      <c r="Z524" s="53">
        <f t="shared" si="164"/>
        <v>0</v>
      </c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85">
        <f>Parâmetros!A514</f>
        <v>44126.333356481482</v>
      </c>
      <c r="B525" s="59">
        <f>Parâmetros!G514*0.04*46.0055</f>
        <v>12.439887199999998</v>
      </c>
      <c r="C525" s="80">
        <f t="shared" si="175"/>
        <v>12.439887199999998</v>
      </c>
      <c r="D525" s="84">
        <f t="shared" ref="D525:D588" si="176">(((C525-$B$4)/($B$5-$B$4))*($B$7-$B$6))+$B$6</f>
        <v>2.4879774399999994</v>
      </c>
      <c r="E525" s="42" t="str">
        <f t="shared" si="165"/>
        <v>1</v>
      </c>
      <c r="F525" s="51">
        <f t="shared" ref="F525:F588" si="177">(((C525-$C$4)/($C$5-$C$4))*($C$7-$C$6))+$C$6</f>
        <v>-141.87110998000003</v>
      </c>
      <c r="G525" s="42" t="str">
        <f t="shared" si="166"/>
        <v>0</v>
      </c>
      <c r="H525" s="51">
        <f t="shared" ref="H525:H588" si="178">(((C525-$D$4)/($D$5-$D$4))*($D$7-$D$6))+$D$6</f>
        <v>-29.935554990000014</v>
      </c>
      <c r="I525" s="42" t="str">
        <f t="shared" si="167"/>
        <v>0</v>
      </c>
      <c r="J525" s="51">
        <f t="shared" ref="J525:J588" si="179">(((C525-$E$4)/($E$5-$E$4))*($E$7-$E$6))+$E$6</f>
        <v>91.003396405925926</v>
      </c>
      <c r="K525" s="42" t="str">
        <f t="shared" si="168"/>
        <v>0</v>
      </c>
      <c r="L525" s="51">
        <f t="shared" ref="L525:L588" si="180">(((C525-$F$4)/($F$5-$F$4))*($F$7-$F$6))+$F$6</f>
        <v>82.670105703529416</v>
      </c>
      <c r="M525" s="55" t="str">
        <f t="shared" si="169"/>
        <v>0</v>
      </c>
      <c r="N525" s="129">
        <f t="shared" ref="N525:N588" si="181">(D525*E525)+(F525*G525)+(H525*I525)+(J525*K525)+(L525*M525)</f>
        <v>2.4879774399999994</v>
      </c>
      <c r="O525" s="59">
        <v>260</v>
      </c>
      <c r="Q525" s="53" t="str">
        <f t="shared" si="170"/>
        <v>1</v>
      </c>
      <c r="R525" s="53">
        <f t="shared" ref="R525:R588" si="182">Q525*1</f>
        <v>1</v>
      </c>
      <c r="S525" s="53" t="str">
        <f t="shared" si="171"/>
        <v>0</v>
      </c>
      <c r="T525" s="53">
        <f t="shared" ref="T525:T588" si="183">S525*1</f>
        <v>0</v>
      </c>
      <c r="U525" s="53" t="str">
        <f t="shared" si="172"/>
        <v>0</v>
      </c>
      <c r="V525" s="53">
        <f t="shared" ref="V525:V588" si="184">U525*1</f>
        <v>0</v>
      </c>
      <c r="W525" s="53" t="str">
        <f t="shared" si="173"/>
        <v>0</v>
      </c>
      <c r="X525" s="53">
        <f t="shared" ref="X525:X588" si="185">W525*1</f>
        <v>0</v>
      </c>
      <c r="Y525" s="53" t="str">
        <f t="shared" si="174"/>
        <v>0</v>
      </c>
      <c r="Z525" s="53">
        <f t="shared" ref="Z525:Z588" si="186">Y525*1</f>
        <v>0</v>
      </c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85">
        <f>Parâmetros!A515</f>
        <v>44126.375023148146</v>
      </c>
      <c r="B526" s="59">
        <f>Parâmetros!G515*0.04*46.0055</f>
        <v>7.1584558000000005</v>
      </c>
      <c r="C526" s="80">
        <f t="shared" si="175"/>
        <v>7.1584558000000005</v>
      </c>
      <c r="D526" s="84">
        <f t="shared" si="176"/>
        <v>1.4316911600000002</v>
      </c>
      <c r="E526" s="42" t="str">
        <f t="shared" ref="E526:E589" si="187">IF(AND(D526&lt;=40,D526&gt;=0),"1","0")</f>
        <v>1</v>
      </c>
      <c r="F526" s="51">
        <f t="shared" si="177"/>
        <v>-147.020505595</v>
      </c>
      <c r="G526" s="42" t="str">
        <f t="shared" ref="G526:G589" si="188">IF(AND(F526&lt;=80,F526&gt;41),"1","0")</f>
        <v>0</v>
      </c>
      <c r="H526" s="51">
        <f t="shared" si="178"/>
        <v>-32.510252797500002</v>
      </c>
      <c r="I526" s="42" t="str">
        <f t="shared" ref="I526:I589" si="189">IF(AND(H526&lt;=120,H526&gt;81),"1","0")</f>
        <v>0</v>
      </c>
      <c r="J526" s="51">
        <f t="shared" si="179"/>
        <v>90.488293837283948</v>
      </c>
      <c r="K526" s="42" t="str">
        <f t="shared" ref="K526:K589" si="190">IF(AND(J526&lt;=200,J526&gt;121),"1","0")</f>
        <v>0</v>
      </c>
      <c r="L526" s="51">
        <f t="shared" si="180"/>
        <v>82.110895319999997</v>
      </c>
      <c r="M526" s="55" t="str">
        <f t="shared" ref="M526:M589" si="191">IF(AND(L526&lt;999,L526&gt;201),"1","0")</f>
        <v>0</v>
      </c>
      <c r="N526" s="129">
        <f t="shared" si="181"/>
        <v>1.4316911600000002</v>
      </c>
      <c r="O526" s="59">
        <v>260</v>
      </c>
      <c r="Q526" s="53" t="str">
        <f t="shared" ref="Q526:Q589" si="192">IF(AND(N526&lt;40.5,N526&gt;=0),"1","0")</f>
        <v>1</v>
      </c>
      <c r="R526" s="53">
        <f t="shared" si="182"/>
        <v>1</v>
      </c>
      <c r="S526" s="53" t="str">
        <f t="shared" ref="S526:S589" si="193">IF(AND(N526&lt;80.5,N526&gt;=40.5),"1","0")</f>
        <v>0</v>
      </c>
      <c r="T526" s="53">
        <f t="shared" si="183"/>
        <v>0</v>
      </c>
      <c r="U526" s="53" t="str">
        <f t="shared" ref="U526:U589" si="194">IF(AND(N526&lt;120.5,N526&gt;=80.5),"1","0")</f>
        <v>0</v>
      </c>
      <c r="V526" s="53">
        <f t="shared" si="184"/>
        <v>0</v>
      </c>
      <c r="W526" s="53" t="str">
        <f t="shared" ref="W526:W589" si="195">IF(AND(N526&lt;200.5,N526&gt;=120.5),"1","0")</f>
        <v>0</v>
      </c>
      <c r="X526" s="53">
        <f t="shared" si="185"/>
        <v>0</v>
      </c>
      <c r="Y526" s="53" t="str">
        <f t="shared" ref="Y526:Y589" si="196">IF(AND(N526&lt;999,N526&gt;=200.5),"1","0")</f>
        <v>0</v>
      </c>
      <c r="Z526" s="53">
        <f t="shared" si="186"/>
        <v>0</v>
      </c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85">
        <f>Parâmetros!A516</f>
        <v>44126.416689814818</v>
      </c>
      <c r="B527" s="59">
        <f>Parâmetros!G516*0.04*46.0055</f>
        <v>5.1526159999999992</v>
      </c>
      <c r="C527" s="80">
        <f t="shared" ref="C527:C590" si="197">B527</f>
        <v>5.1526159999999992</v>
      </c>
      <c r="D527" s="84">
        <f t="shared" si="176"/>
        <v>1.0305232</v>
      </c>
      <c r="E527" s="42" t="str">
        <f t="shared" si="187"/>
        <v>1</v>
      </c>
      <c r="F527" s="51">
        <f t="shared" si="177"/>
        <v>-148.97619940000001</v>
      </c>
      <c r="G527" s="42" t="str">
        <f t="shared" si="188"/>
        <v>0</v>
      </c>
      <c r="H527" s="51">
        <f t="shared" si="178"/>
        <v>-33.488099700000006</v>
      </c>
      <c r="I527" s="42" t="str">
        <f t="shared" si="189"/>
        <v>0</v>
      </c>
      <c r="J527" s="51">
        <f t="shared" si="179"/>
        <v>90.292662548148144</v>
      </c>
      <c r="K527" s="42" t="str">
        <f t="shared" si="190"/>
        <v>0</v>
      </c>
      <c r="L527" s="51">
        <f t="shared" si="180"/>
        <v>81.898512282352939</v>
      </c>
      <c r="M527" s="55" t="str">
        <f t="shared" si="191"/>
        <v>0</v>
      </c>
      <c r="N527" s="129">
        <f t="shared" si="181"/>
        <v>1.0305232</v>
      </c>
      <c r="O527" s="59">
        <v>260</v>
      </c>
      <c r="Q527" s="53" t="str">
        <f t="shared" si="192"/>
        <v>1</v>
      </c>
      <c r="R527" s="53">
        <f t="shared" si="182"/>
        <v>1</v>
      </c>
      <c r="S527" s="53" t="str">
        <f t="shared" si="193"/>
        <v>0</v>
      </c>
      <c r="T527" s="53">
        <f t="shared" si="183"/>
        <v>0</v>
      </c>
      <c r="U527" s="53" t="str">
        <f t="shared" si="194"/>
        <v>0</v>
      </c>
      <c r="V527" s="53">
        <f t="shared" si="184"/>
        <v>0</v>
      </c>
      <c r="W527" s="53" t="str">
        <f t="shared" si="195"/>
        <v>0</v>
      </c>
      <c r="X527" s="53">
        <f t="shared" si="185"/>
        <v>0</v>
      </c>
      <c r="Y527" s="53" t="str">
        <f t="shared" si="196"/>
        <v>0</v>
      </c>
      <c r="Z527" s="53">
        <f t="shared" si="186"/>
        <v>0</v>
      </c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85">
        <f>Parâmetros!A517</f>
        <v>44126.458356481482</v>
      </c>
      <c r="B528" s="59">
        <f>Parâmetros!G517*0.04*46.0055</f>
        <v>5.2262247999999998</v>
      </c>
      <c r="C528" s="80">
        <f t="shared" si="197"/>
        <v>5.2262247999999998</v>
      </c>
      <c r="D528" s="84">
        <f t="shared" si="176"/>
        <v>1.04524496</v>
      </c>
      <c r="E528" s="42" t="str">
        <f t="shared" si="187"/>
        <v>1</v>
      </c>
      <c r="F528" s="51">
        <f t="shared" si="177"/>
        <v>-148.90443081999999</v>
      </c>
      <c r="G528" s="42" t="str">
        <f t="shared" si="188"/>
        <v>0</v>
      </c>
      <c r="H528" s="51">
        <f t="shared" si="178"/>
        <v>-33.452215409999994</v>
      </c>
      <c r="I528" s="42" t="str">
        <f t="shared" si="189"/>
        <v>0</v>
      </c>
      <c r="J528" s="51">
        <f t="shared" si="179"/>
        <v>90.299841678024691</v>
      </c>
      <c r="K528" s="42" t="str">
        <f t="shared" si="190"/>
        <v>0</v>
      </c>
      <c r="L528" s="51">
        <f t="shared" si="180"/>
        <v>81.906306155294118</v>
      </c>
      <c r="M528" s="55" t="str">
        <f t="shared" si="191"/>
        <v>0</v>
      </c>
      <c r="N528" s="129">
        <f t="shared" si="181"/>
        <v>1.04524496</v>
      </c>
      <c r="O528" s="59">
        <v>260</v>
      </c>
      <c r="Q528" s="53" t="str">
        <f t="shared" si="192"/>
        <v>1</v>
      </c>
      <c r="R528" s="53">
        <f t="shared" si="182"/>
        <v>1</v>
      </c>
      <c r="S528" s="53" t="str">
        <f t="shared" si="193"/>
        <v>0</v>
      </c>
      <c r="T528" s="53">
        <f t="shared" si="183"/>
        <v>0</v>
      </c>
      <c r="U528" s="53" t="str">
        <f t="shared" si="194"/>
        <v>0</v>
      </c>
      <c r="V528" s="53">
        <f t="shared" si="184"/>
        <v>0</v>
      </c>
      <c r="W528" s="53" t="str">
        <f t="shared" si="195"/>
        <v>0</v>
      </c>
      <c r="X528" s="53">
        <f t="shared" si="185"/>
        <v>0</v>
      </c>
      <c r="Y528" s="53" t="str">
        <f t="shared" si="196"/>
        <v>0</v>
      </c>
      <c r="Z528" s="53">
        <f t="shared" si="186"/>
        <v>0</v>
      </c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85">
        <f>Parâmetros!A518</f>
        <v>44126.500023148146</v>
      </c>
      <c r="B529" s="59">
        <f>Parâmetros!G518*0.04*46.0055</f>
        <v>3.6436356000000001</v>
      </c>
      <c r="C529" s="80">
        <f t="shared" si="197"/>
        <v>3.6436356000000001</v>
      </c>
      <c r="D529" s="84">
        <f t="shared" si="176"/>
        <v>0.72872712000000006</v>
      </c>
      <c r="E529" s="42" t="str">
        <f t="shared" si="187"/>
        <v>1</v>
      </c>
      <c r="F529" s="51">
        <f t="shared" si="177"/>
        <v>-150.44745528999999</v>
      </c>
      <c r="G529" s="42" t="str">
        <f t="shared" si="188"/>
        <v>0</v>
      </c>
      <c r="H529" s="51">
        <f t="shared" si="178"/>
        <v>-34.223727644999997</v>
      </c>
      <c r="I529" s="42" t="str">
        <f t="shared" si="189"/>
        <v>0</v>
      </c>
      <c r="J529" s="51">
        <f t="shared" si="179"/>
        <v>90.145490385679011</v>
      </c>
      <c r="K529" s="42" t="str">
        <f t="shared" si="190"/>
        <v>0</v>
      </c>
      <c r="L529" s="51">
        <f t="shared" si="180"/>
        <v>81.738737887058818</v>
      </c>
      <c r="M529" s="55" t="str">
        <f t="shared" si="191"/>
        <v>0</v>
      </c>
      <c r="N529" s="129">
        <f t="shared" si="181"/>
        <v>0.72872712000000006</v>
      </c>
      <c r="O529" s="59">
        <v>260</v>
      </c>
      <c r="Q529" s="53" t="str">
        <f t="shared" si="192"/>
        <v>1</v>
      </c>
      <c r="R529" s="53">
        <f t="shared" si="182"/>
        <v>1</v>
      </c>
      <c r="S529" s="53" t="str">
        <f t="shared" si="193"/>
        <v>0</v>
      </c>
      <c r="T529" s="53">
        <f t="shared" si="183"/>
        <v>0</v>
      </c>
      <c r="U529" s="53" t="str">
        <f t="shared" si="194"/>
        <v>0</v>
      </c>
      <c r="V529" s="53">
        <f t="shared" si="184"/>
        <v>0</v>
      </c>
      <c r="W529" s="53" t="str">
        <f t="shared" si="195"/>
        <v>0</v>
      </c>
      <c r="X529" s="53">
        <f t="shared" si="185"/>
        <v>0</v>
      </c>
      <c r="Y529" s="53" t="str">
        <f t="shared" si="196"/>
        <v>0</v>
      </c>
      <c r="Z529" s="53">
        <f t="shared" si="186"/>
        <v>0</v>
      </c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85">
        <f>Parâmetros!A519</f>
        <v>44126.541689814818</v>
      </c>
      <c r="B530" s="59">
        <f>Parâmetros!G519*0.04*46.0055</f>
        <v>3.2019827999999997</v>
      </c>
      <c r="C530" s="80">
        <f t="shared" si="197"/>
        <v>3.2019827999999997</v>
      </c>
      <c r="D530" s="84">
        <f t="shared" si="176"/>
        <v>0.64039656</v>
      </c>
      <c r="E530" s="42" t="str">
        <f t="shared" si="187"/>
        <v>1</v>
      </c>
      <c r="F530" s="51">
        <f t="shared" si="177"/>
        <v>-150.87806677</v>
      </c>
      <c r="G530" s="42" t="str">
        <f t="shared" si="188"/>
        <v>0</v>
      </c>
      <c r="H530" s="51">
        <f t="shared" si="178"/>
        <v>-34.439033385000002</v>
      </c>
      <c r="I530" s="42" t="str">
        <f t="shared" si="189"/>
        <v>0</v>
      </c>
      <c r="J530" s="51">
        <f t="shared" si="179"/>
        <v>90.102415606419754</v>
      </c>
      <c r="K530" s="42" t="str">
        <f t="shared" si="190"/>
        <v>0</v>
      </c>
      <c r="L530" s="51">
        <f t="shared" si="180"/>
        <v>81.691974649411762</v>
      </c>
      <c r="M530" s="55" t="str">
        <f t="shared" si="191"/>
        <v>0</v>
      </c>
      <c r="N530" s="129">
        <f t="shared" si="181"/>
        <v>0.64039656</v>
      </c>
      <c r="O530" s="59">
        <v>260</v>
      </c>
      <c r="Q530" s="53" t="str">
        <f t="shared" si="192"/>
        <v>1</v>
      </c>
      <c r="R530" s="53">
        <f t="shared" si="182"/>
        <v>1</v>
      </c>
      <c r="S530" s="53" t="str">
        <f t="shared" si="193"/>
        <v>0</v>
      </c>
      <c r="T530" s="53">
        <f t="shared" si="183"/>
        <v>0</v>
      </c>
      <c r="U530" s="53" t="str">
        <f t="shared" si="194"/>
        <v>0</v>
      </c>
      <c r="V530" s="53">
        <f t="shared" si="184"/>
        <v>0</v>
      </c>
      <c r="W530" s="53" t="str">
        <f t="shared" si="195"/>
        <v>0</v>
      </c>
      <c r="X530" s="53">
        <f t="shared" si="185"/>
        <v>0</v>
      </c>
      <c r="Y530" s="53" t="str">
        <f t="shared" si="196"/>
        <v>0</v>
      </c>
      <c r="Z530" s="53">
        <f t="shared" si="186"/>
        <v>0</v>
      </c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85">
        <f>Parâmetros!A520</f>
        <v>44126.583356481482</v>
      </c>
      <c r="B531" s="59">
        <f>Parâmetros!G520*0.04*46.0055</f>
        <v>3.5148201999999995</v>
      </c>
      <c r="C531" s="80">
        <f t="shared" si="197"/>
        <v>3.5148201999999995</v>
      </c>
      <c r="D531" s="84">
        <f t="shared" si="176"/>
        <v>0.7029640399999999</v>
      </c>
      <c r="E531" s="42" t="str">
        <f t="shared" si="187"/>
        <v>1</v>
      </c>
      <c r="F531" s="51">
        <f t="shared" si="177"/>
        <v>-150.57305030500001</v>
      </c>
      <c r="G531" s="42" t="str">
        <f t="shared" si="188"/>
        <v>0</v>
      </c>
      <c r="H531" s="51">
        <f t="shared" si="178"/>
        <v>-34.286525152500005</v>
      </c>
      <c r="I531" s="42" t="str">
        <f t="shared" si="189"/>
        <v>0</v>
      </c>
      <c r="J531" s="51">
        <f t="shared" si="179"/>
        <v>90.132926908395063</v>
      </c>
      <c r="K531" s="42" t="str">
        <f t="shared" si="190"/>
        <v>0</v>
      </c>
      <c r="L531" s="51">
        <f t="shared" si="180"/>
        <v>81.725098609411774</v>
      </c>
      <c r="M531" s="55" t="str">
        <f t="shared" si="191"/>
        <v>0</v>
      </c>
      <c r="N531" s="129">
        <f t="shared" si="181"/>
        <v>0.7029640399999999</v>
      </c>
      <c r="O531" s="59">
        <v>260</v>
      </c>
      <c r="Q531" s="53" t="str">
        <f t="shared" si="192"/>
        <v>1</v>
      </c>
      <c r="R531" s="53">
        <f t="shared" si="182"/>
        <v>1</v>
      </c>
      <c r="S531" s="53" t="str">
        <f t="shared" si="193"/>
        <v>0</v>
      </c>
      <c r="T531" s="53">
        <f t="shared" si="183"/>
        <v>0</v>
      </c>
      <c r="U531" s="53" t="str">
        <f t="shared" si="194"/>
        <v>0</v>
      </c>
      <c r="V531" s="53">
        <f t="shared" si="184"/>
        <v>0</v>
      </c>
      <c r="W531" s="53" t="str">
        <f t="shared" si="195"/>
        <v>0</v>
      </c>
      <c r="X531" s="53">
        <f t="shared" si="185"/>
        <v>0</v>
      </c>
      <c r="Y531" s="53" t="str">
        <f t="shared" si="196"/>
        <v>0</v>
      </c>
      <c r="Z531" s="53">
        <f t="shared" si="186"/>
        <v>0</v>
      </c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85">
        <f>Parâmetros!A521</f>
        <v>44126.625023148146</v>
      </c>
      <c r="B532" s="59">
        <f>Parâmetros!G521*0.04*46.0055</f>
        <v>3.4412114000000003</v>
      </c>
      <c r="C532" s="80">
        <f t="shared" si="197"/>
        <v>3.4412114000000003</v>
      </c>
      <c r="D532" s="84">
        <f t="shared" si="176"/>
        <v>0.68824227999999998</v>
      </c>
      <c r="E532" s="42" t="str">
        <f t="shared" si="187"/>
        <v>1</v>
      </c>
      <c r="F532" s="51">
        <f t="shared" si="177"/>
        <v>-150.64481888500001</v>
      </c>
      <c r="G532" s="42" t="str">
        <f t="shared" si="188"/>
        <v>0</v>
      </c>
      <c r="H532" s="51">
        <f t="shared" si="178"/>
        <v>-34.322409442500003</v>
      </c>
      <c r="I532" s="42" t="str">
        <f t="shared" si="189"/>
        <v>0</v>
      </c>
      <c r="J532" s="51">
        <f t="shared" si="179"/>
        <v>90.125747778518516</v>
      </c>
      <c r="K532" s="42" t="str">
        <f t="shared" si="190"/>
        <v>0</v>
      </c>
      <c r="L532" s="51">
        <f t="shared" si="180"/>
        <v>81.717304736470581</v>
      </c>
      <c r="M532" s="55" t="str">
        <f t="shared" si="191"/>
        <v>0</v>
      </c>
      <c r="N532" s="129">
        <f t="shared" si="181"/>
        <v>0.68824227999999998</v>
      </c>
      <c r="O532" s="59">
        <v>260</v>
      </c>
      <c r="Q532" s="53" t="str">
        <f t="shared" si="192"/>
        <v>1</v>
      </c>
      <c r="R532" s="53">
        <f t="shared" si="182"/>
        <v>1</v>
      </c>
      <c r="S532" s="53" t="str">
        <f t="shared" si="193"/>
        <v>0</v>
      </c>
      <c r="T532" s="53">
        <f t="shared" si="183"/>
        <v>0</v>
      </c>
      <c r="U532" s="53" t="str">
        <f t="shared" si="194"/>
        <v>0</v>
      </c>
      <c r="V532" s="53">
        <f t="shared" si="184"/>
        <v>0</v>
      </c>
      <c r="W532" s="53" t="str">
        <f t="shared" si="195"/>
        <v>0</v>
      </c>
      <c r="X532" s="53">
        <f t="shared" si="185"/>
        <v>0</v>
      </c>
      <c r="Y532" s="53" t="str">
        <f t="shared" si="196"/>
        <v>0</v>
      </c>
      <c r="Z532" s="53">
        <f t="shared" si="186"/>
        <v>0</v>
      </c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85">
        <f>Parâmetros!A522</f>
        <v>44126.666689814818</v>
      </c>
      <c r="B533" s="59">
        <f>Parâmetros!G522*0.04*46.0055</f>
        <v>3.1467762000000001</v>
      </c>
      <c r="C533" s="80">
        <f t="shared" si="197"/>
        <v>3.1467762000000001</v>
      </c>
      <c r="D533" s="84">
        <f t="shared" si="176"/>
        <v>0.62935524000000009</v>
      </c>
      <c r="E533" s="42" t="str">
        <f t="shared" si="187"/>
        <v>1</v>
      </c>
      <c r="F533" s="51">
        <f t="shared" si="177"/>
        <v>-150.93189320499999</v>
      </c>
      <c r="G533" s="42" t="str">
        <f t="shared" si="188"/>
        <v>0</v>
      </c>
      <c r="H533" s="51">
        <f t="shared" si="178"/>
        <v>-34.465946602499997</v>
      </c>
      <c r="I533" s="42" t="str">
        <f t="shared" si="189"/>
        <v>0</v>
      </c>
      <c r="J533" s="51">
        <f t="shared" si="179"/>
        <v>90.09703125901234</v>
      </c>
      <c r="K533" s="42" t="str">
        <f t="shared" si="190"/>
        <v>0</v>
      </c>
      <c r="L533" s="51">
        <f t="shared" si="180"/>
        <v>81.686129244705882</v>
      </c>
      <c r="M533" s="55" t="str">
        <f t="shared" si="191"/>
        <v>0</v>
      </c>
      <c r="N533" s="129">
        <f t="shared" si="181"/>
        <v>0.62935524000000009</v>
      </c>
      <c r="O533" s="59">
        <v>260</v>
      </c>
      <c r="Q533" s="53" t="str">
        <f t="shared" si="192"/>
        <v>1</v>
      </c>
      <c r="R533" s="53">
        <f t="shared" si="182"/>
        <v>1</v>
      </c>
      <c r="S533" s="53" t="str">
        <f t="shared" si="193"/>
        <v>0</v>
      </c>
      <c r="T533" s="53">
        <f t="shared" si="183"/>
        <v>0</v>
      </c>
      <c r="U533" s="53" t="str">
        <f t="shared" si="194"/>
        <v>0</v>
      </c>
      <c r="V533" s="53">
        <f t="shared" si="184"/>
        <v>0</v>
      </c>
      <c r="W533" s="53" t="str">
        <f t="shared" si="195"/>
        <v>0</v>
      </c>
      <c r="X533" s="53">
        <f t="shared" si="185"/>
        <v>0</v>
      </c>
      <c r="Y533" s="53" t="str">
        <f t="shared" si="196"/>
        <v>0</v>
      </c>
      <c r="Z533" s="53">
        <f t="shared" si="186"/>
        <v>0</v>
      </c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85">
        <f>Parâmetros!A523</f>
        <v>44126.708356481482</v>
      </c>
      <c r="B534" s="59">
        <f>Parâmetros!G523*0.04*46.0055</f>
        <v>4.4717346000000004</v>
      </c>
      <c r="C534" s="80">
        <f t="shared" si="197"/>
        <v>4.4717346000000004</v>
      </c>
      <c r="D534" s="84">
        <f t="shared" si="176"/>
        <v>0.89434692000000005</v>
      </c>
      <c r="E534" s="42" t="str">
        <f t="shared" si="187"/>
        <v>1</v>
      </c>
      <c r="F534" s="51">
        <f t="shared" si="177"/>
        <v>-149.64005876500002</v>
      </c>
      <c r="G534" s="42" t="str">
        <f t="shared" si="188"/>
        <v>0</v>
      </c>
      <c r="H534" s="51">
        <f t="shared" si="178"/>
        <v>-33.82002938250001</v>
      </c>
      <c r="I534" s="42" t="str">
        <f t="shared" si="189"/>
        <v>0</v>
      </c>
      <c r="J534" s="51">
        <f t="shared" si="179"/>
        <v>90.226255596790125</v>
      </c>
      <c r="K534" s="42" t="str">
        <f t="shared" si="190"/>
        <v>0</v>
      </c>
      <c r="L534" s="51">
        <f t="shared" si="180"/>
        <v>81.826418957647064</v>
      </c>
      <c r="M534" s="55" t="str">
        <f t="shared" si="191"/>
        <v>0</v>
      </c>
      <c r="N534" s="129">
        <f t="shared" si="181"/>
        <v>0.89434692000000005</v>
      </c>
      <c r="O534" s="59">
        <v>260</v>
      </c>
      <c r="Q534" s="53" t="str">
        <f t="shared" si="192"/>
        <v>1</v>
      </c>
      <c r="R534" s="53">
        <f t="shared" si="182"/>
        <v>1</v>
      </c>
      <c r="S534" s="53" t="str">
        <f t="shared" si="193"/>
        <v>0</v>
      </c>
      <c r="T534" s="53">
        <f t="shared" si="183"/>
        <v>0</v>
      </c>
      <c r="U534" s="53" t="str">
        <f t="shared" si="194"/>
        <v>0</v>
      </c>
      <c r="V534" s="53">
        <f t="shared" si="184"/>
        <v>0</v>
      </c>
      <c r="W534" s="53" t="str">
        <f t="shared" si="195"/>
        <v>0</v>
      </c>
      <c r="X534" s="53">
        <f t="shared" si="185"/>
        <v>0</v>
      </c>
      <c r="Y534" s="53" t="str">
        <f t="shared" si="196"/>
        <v>0</v>
      </c>
      <c r="Z534" s="53">
        <f t="shared" si="186"/>
        <v>0</v>
      </c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85">
        <f>Parâmetros!A524</f>
        <v>44126.750023148146</v>
      </c>
      <c r="B535" s="59">
        <f>Parâmetros!G524*0.04*46.0055</f>
        <v>11.0597222</v>
      </c>
      <c r="C535" s="80">
        <f t="shared" si="197"/>
        <v>11.0597222</v>
      </c>
      <c r="D535" s="84">
        <f t="shared" si="176"/>
        <v>2.2119444399999999</v>
      </c>
      <c r="E535" s="42" t="str">
        <f t="shared" si="187"/>
        <v>1</v>
      </c>
      <c r="F535" s="51">
        <f t="shared" si="177"/>
        <v>-143.21677085499999</v>
      </c>
      <c r="G535" s="42" t="str">
        <f t="shared" si="188"/>
        <v>0</v>
      </c>
      <c r="H535" s="51">
        <f t="shared" si="178"/>
        <v>-30.608385427499996</v>
      </c>
      <c r="I535" s="42" t="str">
        <f t="shared" si="189"/>
        <v>0</v>
      </c>
      <c r="J535" s="51">
        <f t="shared" si="179"/>
        <v>90.868787720740741</v>
      </c>
      <c r="K535" s="42" t="str">
        <f t="shared" si="190"/>
        <v>0</v>
      </c>
      <c r="L535" s="51">
        <f t="shared" si="180"/>
        <v>82.523970585882338</v>
      </c>
      <c r="M535" s="55" t="str">
        <f t="shared" si="191"/>
        <v>0</v>
      </c>
      <c r="N535" s="129">
        <f t="shared" si="181"/>
        <v>2.2119444399999999</v>
      </c>
      <c r="O535" s="59">
        <v>260</v>
      </c>
      <c r="Q535" s="53" t="str">
        <f t="shared" si="192"/>
        <v>1</v>
      </c>
      <c r="R535" s="53">
        <f t="shared" si="182"/>
        <v>1</v>
      </c>
      <c r="S535" s="53" t="str">
        <f t="shared" si="193"/>
        <v>0</v>
      </c>
      <c r="T535" s="53">
        <f t="shared" si="183"/>
        <v>0</v>
      </c>
      <c r="U535" s="53" t="str">
        <f t="shared" si="194"/>
        <v>0</v>
      </c>
      <c r="V535" s="53">
        <f t="shared" si="184"/>
        <v>0</v>
      </c>
      <c r="W535" s="53" t="str">
        <f t="shared" si="195"/>
        <v>0</v>
      </c>
      <c r="X535" s="53">
        <f t="shared" si="185"/>
        <v>0</v>
      </c>
      <c r="Y535" s="53" t="str">
        <f t="shared" si="196"/>
        <v>0</v>
      </c>
      <c r="Z535" s="53">
        <f t="shared" si="186"/>
        <v>0</v>
      </c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85">
        <f>Parâmetros!A525</f>
        <v>44126.791689814818</v>
      </c>
      <c r="B536" s="59">
        <f>Parâmetros!G525*0.04*46.0055</f>
        <v>12.863137800000001</v>
      </c>
      <c r="C536" s="80">
        <f t="shared" si="197"/>
        <v>12.863137800000001</v>
      </c>
      <c r="D536" s="84">
        <f t="shared" si="176"/>
        <v>2.5726275600000004</v>
      </c>
      <c r="E536" s="42" t="str">
        <f t="shared" si="187"/>
        <v>1</v>
      </c>
      <c r="F536" s="51">
        <f t="shared" si="177"/>
        <v>-141.458440645</v>
      </c>
      <c r="G536" s="42" t="str">
        <f t="shared" si="188"/>
        <v>0</v>
      </c>
      <c r="H536" s="51">
        <f t="shared" si="178"/>
        <v>-29.729220322499998</v>
      </c>
      <c r="I536" s="42" t="str">
        <f t="shared" si="189"/>
        <v>0</v>
      </c>
      <c r="J536" s="51">
        <f t="shared" si="179"/>
        <v>91.04467640271605</v>
      </c>
      <c r="K536" s="42" t="str">
        <f t="shared" si="190"/>
        <v>0</v>
      </c>
      <c r="L536" s="51">
        <f t="shared" si="180"/>
        <v>82.714920472941174</v>
      </c>
      <c r="M536" s="55" t="str">
        <f t="shared" si="191"/>
        <v>0</v>
      </c>
      <c r="N536" s="129">
        <f t="shared" si="181"/>
        <v>2.5726275600000004</v>
      </c>
      <c r="O536" s="59">
        <v>260</v>
      </c>
      <c r="Q536" s="53" t="str">
        <f t="shared" si="192"/>
        <v>1</v>
      </c>
      <c r="R536" s="53">
        <f t="shared" si="182"/>
        <v>1</v>
      </c>
      <c r="S536" s="53" t="str">
        <f t="shared" si="193"/>
        <v>0</v>
      </c>
      <c r="T536" s="53">
        <f t="shared" si="183"/>
        <v>0</v>
      </c>
      <c r="U536" s="53" t="str">
        <f t="shared" si="194"/>
        <v>0</v>
      </c>
      <c r="V536" s="53">
        <f t="shared" si="184"/>
        <v>0</v>
      </c>
      <c r="W536" s="53" t="str">
        <f t="shared" si="195"/>
        <v>0</v>
      </c>
      <c r="X536" s="53">
        <f t="shared" si="185"/>
        <v>0</v>
      </c>
      <c r="Y536" s="53" t="str">
        <f t="shared" si="196"/>
        <v>0</v>
      </c>
      <c r="Z536" s="53">
        <f t="shared" si="186"/>
        <v>0</v>
      </c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85">
        <f>Parâmetros!A526</f>
        <v>44126.833356481482</v>
      </c>
      <c r="B537" s="59">
        <f>Parâmetros!G526*0.04*46.0055</f>
        <v>9.1274911999999997</v>
      </c>
      <c r="C537" s="80">
        <f t="shared" si="197"/>
        <v>9.1274911999999997</v>
      </c>
      <c r="D537" s="84">
        <f t="shared" si="176"/>
        <v>1.8254982399999999</v>
      </c>
      <c r="E537" s="42" t="str">
        <f t="shared" si="187"/>
        <v>1</v>
      </c>
      <c r="F537" s="51">
        <f t="shared" si="177"/>
        <v>-145.10069607999998</v>
      </c>
      <c r="G537" s="42" t="str">
        <f t="shared" si="188"/>
        <v>0</v>
      </c>
      <c r="H537" s="51">
        <f t="shared" si="178"/>
        <v>-31.550348039999989</v>
      </c>
      <c r="I537" s="42" t="str">
        <f t="shared" si="189"/>
        <v>0</v>
      </c>
      <c r="J537" s="51">
        <f t="shared" si="179"/>
        <v>90.680335561481485</v>
      </c>
      <c r="K537" s="42" t="str">
        <f t="shared" si="190"/>
        <v>0</v>
      </c>
      <c r="L537" s="51">
        <f t="shared" si="180"/>
        <v>82.319381421176459</v>
      </c>
      <c r="M537" s="55" t="str">
        <f t="shared" si="191"/>
        <v>0</v>
      </c>
      <c r="N537" s="129">
        <f t="shared" si="181"/>
        <v>1.8254982399999999</v>
      </c>
      <c r="O537" s="59">
        <v>260</v>
      </c>
      <c r="Q537" s="53" t="str">
        <f t="shared" si="192"/>
        <v>1</v>
      </c>
      <c r="R537" s="53">
        <f t="shared" si="182"/>
        <v>1</v>
      </c>
      <c r="S537" s="53" t="str">
        <f t="shared" si="193"/>
        <v>0</v>
      </c>
      <c r="T537" s="53">
        <f t="shared" si="183"/>
        <v>0</v>
      </c>
      <c r="U537" s="53" t="str">
        <f t="shared" si="194"/>
        <v>0</v>
      </c>
      <c r="V537" s="53">
        <f t="shared" si="184"/>
        <v>0</v>
      </c>
      <c r="W537" s="53" t="str">
        <f t="shared" si="195"/>
        <v>0</v>
      </c>
      <c r="X537" s="53">
        <f t="shared" si="185"/>
        <v>0</v>
      </c>
      <c r="Y537" s="53" t="str">
        <f t="shared" si="196"/>
        <v>0</v>
      </c>
      <c r="Z537" s="53">
        <f t="shared" si="186"/>
        <v>0</v>
      </c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85">
        <f>Parâmetros!A527</f>
        <v>44126.875023148146</v>
      </c>
      <c r="B538" s="59">
        <f>Parâmetros!G527*0.04*46.0055</f>
        <v>5.7230841999999997</v>
      </c>
      <c r="C538" s="80">
        <f t="shared" si="197"/>
        <v>5.7230841999999997</v>
      </c>
      <c r="D538" s="84">
        <f t="shared" si="176"/>
        <v>1.1446168399999999</v>
      </c>
      <c r="E538" s="42" t="str">
        <f t="shared" si="187"/>
        <v>1</v>
      </c>
      <c r="F538" s="51">
        <f t="shared" si="177"/>
        <v>-148.41999290500002</v>
      </c>
      <c r="G538" s="42" t="str">
        <f t="shared" si="188"/>
        <v>0</v>
      </c>
      <c r="H538" s="51">
        <f t="shared" si="178"/>
        <v>-33.209996452500008</v>
      </c>
      <c r="I538" s="42" t="str">
        <f t="shared" si="189"/>
        <v>0</v>
      </c>
      <c r="J538" s="51">
        <f t="shared" si="179"/>
        <v>90.348300804691362</v>
      </c>
      <c r="K538" s="42" t="str">
        <f t="shared" si="190"/>
        <v>0</v>
      </c>
      <c r="L538" s="51">
        <f t="shared" si="180"/>
        <v>81.95891479764704</v>
      </c>
      <c r="M538" s="55" t="str">
        <f t="shared" si="191"/>
        <v>0</v>
      </c>
      <c r="N538" s="129">
        <f t="shared" si="181"/>
        <v>1.1446168399999999</v>
      </c>
      <c r="O538" s="59">
        <v>260</v>
      </c>
      <c r="Q538" s="53" t="str">
        <f t="shared" si="192"/>
        <v>1</v>
      </c>
      <c r="R538" s="53">
        <f t="shared" si="182"/>
        <v>1</v>
      </c>
      <c r="S538" s="53" t="str">
        <f t="shared" si="193"/>
        <v>0</v>
      </c>
      <c r="T538" s="53">
        <f t="shared" si="183"/>
        <v>0</v>
      </c>
      <c r="U538" s="53" t="str">
        <f t="shared" si="194"/>
        <v>0</v>
      </c>
      <c r="V538" s="53">
        <f t="shared" si="184"/>
        <v>0</v>
      </c>
      <c r="W538" s="53" t="str">
        <f t="shared" si="195"/>
        <v>0</v>
      </c>
      <c r="X538" s="53">
        <f t="shared" si="185"/>
        <v>0</v>
      </c>
      <c r="Y538" s="53" t="str">
        <f t="shared" si="196"/>
        <v>0</v>
      </c>
      <c r="Z538" s="53">
        <f t="shared" si="186"/>
        <v>0</v>
      </c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85">
        <f>Parâmetros!A528</f>
        <v>44126.916689814818</v>
      </c>
      <c r="B539" s="59">
        <f>Parâmetros!G528*0.04*46.0055</f>
        <v>7.6737174000000001</v>
      </c>
      <c r="C539" s="80">
        <f t="shared" si="197"/>
        <v>7.6737174000000001</v>
      </c>
      <c r="D539" s="84">
        <f t="shared" si="176"/>
        <v>1.5347434800000002</v>
      </c>
      <c r="E539" s="42" t="str">
        <f t="shared" si="187"/>
        <v>1</v>
      </c>
      <c r="F539" s="51">
        <f t="shared" si="177"/>
        <v>-146.51812553500002</v>
      </c>
      <c r="G539" s="42" t="str">
        <f t="shared" si="188"/>
        <v>0</v>
      </c>
      <c r="H539" s="51">
        <f t="shared" si="178"/>
        <v>-32.259062767500012</v>
      </c>
      <c r="I539" s="42" t="str">
        <f t="shared" si="189"/>
        <v>0</v>
      </c>
      <c r="J539" s="51">
        <f t="shared" si="179"/>
        <v>90.538547746419752</v>
      </c>
      <c r="K539" s="42" t="str">
        <f t="shared" si="190"/>
        <v>0</v>
      </c>
      <c r="L539" s="51">
        <f t="shared" si="180"/>
        <v>82.165452430588232</v>
      </c>
      <c r="M539" s="55" t="str">
        <f t="shared" si="191"/>
        <v>0</v>
      </c>
      <c r="N539" s="129">
        <f t="shared" si="181"/>
        <v>1.5347434800000002</v>
      </c>
      <c r="O539" s="59">
        <v>260</v>
      </c>
      <c r="Q539" s="53" t="str">
        <f t="shared" si="192"/>
        <v>1</v>
      </c>
      <c r="R539" s="53">
        <f t="shared" si="182"/>
        <v>1</v>
      </c>
      <c r="S539" s="53" t="str">
        <f t="shared" si="193"/>
        <v>0</v>
      </c>
      <c r="T539" s="53">
        <f t="shared" si="183"/>
        <v>0</v>
      </c>
      <c r="U539" s="53" t="str">
        <f t="shared" si="194"/>
        <v>0</v>
      </c>
      <c r="V539" s="53">
        <f t="shared" si="184"/>
        <v>0</v>
      </c>
      <c r="W539" s="53" t="str">
        <f t="shared" si="195"/>
        <v>0</v>
      </c>
      <c r="X539" s="53">
        <f t="shared" si="185"/>
        <v>0</v>
      </c>
      <c r="Y539" s="53" t="str">
        <f t="shared" si="196"/>
        <v>0</v>
      </c>
      <c r="Z539" s="53">
        <f t="shared" si="186"/>
        <v>0</v>
      </c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85">
        <f>Parâmetros!A529</f>
        <v>44126.958356481482</v>
      </c>
      <c r="B540" s="59">
        <f>Parâmetros!G529*0.04*46.0055</f>
        <v>4.9685940000000004</v>
      </c>
      <c r="C540" s="80">
        <f t="shared" si="197"/>
        <v>4.9685940000000004</v>
      </c>
      <c r="D540" s="84">
        <f t="shared" si="176"/>
        <v>0.99371880000000012</v>
      </c>
      <c r="E540" s="42" t="str">
        <f t="shared" si="187"/>
        <v>1</v>
      </c>
      <c r="F540" s="51">
        <f t="shared" si="177"/>
        <v>-149.15562085000002</v>
      </c>
      <c r="G540" s="42" t="str">
        <f t="shared" si="188"/>
        <v>0</v>
      </c>
      <c r="H540" s="51">
        <f t="shared" si="178"/>
        <v>-33.57781042500001</v>
      </c>
      <c r="I540" s="42" t="str">
        <f t="shared" si="189"/>
        <v>0</v>
      </c>
      <c r="J540" s="51">
        <f t="shared" si="179"/>
        <v>90.274714723456796</v>
      </c>
      <c r="K540" s="42" t="str">
        <f t="shared" si="190"/>
        <v>0</v>
      </c>
      <c r="L540" s="51">
        <f t="shared" si="180"/>
        <v>81.879027600000001</v>
      </c>
      <c r="M540" s="55" t="str">
        <f t="shared" si="191"/>
        <v>0</v>
      </c>
      <c r="N540" s="129">
        <f t="shared" si="181"/>
        <v>0.99371880000000012</v>
      </c>
      <c r="O540" s="59">
        <v>260</v>
      </c>
      <c r="Q540" s="53" t="str">
        <f t="shared" si="192"/>
        <v>1</v>
      </c>
      <c r="R540" s="53">
        <f t="shared" si="182"/>
        <v>1</v>
      </c>
      <c r="S540" s="53" t="str">
        <f t="shared" si="193"/>
        <v>0</v>
      </c>
      <c r="T540" s="53">
        <f t="shared" si="183"/>
        <v>0</v>
      </c>
      <c r="U540" s="53" t="str">
        <f t="shared" si="194"/>
        <v>0</v>
      </c>
      <c r="V540" s="53">
        <f t="shared" si="184"/>
        <v>0</v>
      </c>
      <c r="W540" s="53" t="str">
        <f t="shared" si="195"/>
        <v>0</v>
      </c>
      <c r="X540" s="53">
        <f t="shared" si="185"/>
        <v>0</v>
      </c>
      <c r="Y540" s="53" t="str">
        <f t="shared" si="196"/>
        <v>0</v>
      </c>
      <c r="Z540" s="53">
        <f t="shared" si="186"/>
        <v>0</v>
      </c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85">
        <f>Parâmetros!A530</f>
        <v>44127.000023148146</v>
      </c>
      <c r="B541" s="59">
        <f>Parâmetros!G530*0.04*46.0055</f>
        <v>3.4780157999999997</v>
      </c>
      <c r="C541" s="80">
        <f t="shared" si="197"/>
        <v>3.4780157999999997</v>
      </c>
      <c r="D541" s="84">
        <f t="shared" si="176"/>
        <v>0.69560316</v>
      </c>
      <c r="E541" s="42" t="str">
        <f t="shared" si="187"/>
        <v>1</v>
      </c>
      <c r="F541" s="51">
        <f t="shared" si="177"/>
        <v>-150.60893459499997</v>
      </c>
      <c r="G541" s="42" t="str">
        <f t="shared" si="188"/>
        <v>0</v>
      </c>
      <c r="H541" s="51">
        <f t="shared" si="178"/>
        <v>-34.304467297499983</v>
      </c>
      <c r="I541" s="42" t="str">
        <f t="shared" si="189"/>
        <v>0</v>
      </c>
      <c r="J541" s="51">
        <f t="shared" si="179"/>
        <v>90.129337343456783</v>
      </c>
      <c r="K541" s="42" t="str">
        <f t="shared" si="190"/>
        <v>0</v>
      </c>
      <c r="L541" s="51">
        <f t="shared" si="180"/>
        <v>81.721201672941177</v>
      </c>
      <c r="M541" s="55" t="str">
        <f t="shared" si="191"/>
        <v>0</v>
      </c>
      <c r="N541" s="129">
        <f t="shared" si="181"/>
        <v>0.69560316</v>
      </c>
      <c r="O541" s="59">
        <v>260</v>
      </c>
      <c r="Q541" s="53" t="str">
        <f t="shared" si="192"/>
        <v>1</v>
      </c>
      <c r="R541" s="53">
        <f t="shared" si="182"/>
        <v>1</v>
      </c>
      <c r="S541" s="53" t="str">
        <f t="shared" si="193"/>
        <v>0</v>
      </c>
      <c r="T541" s="53">
        <f t="shared" si="183"/>
        <v>0</v>
      </c>
      <c r="U541" s="53" t="str">
        <f t="shared" si="194"/>
        <v>0</v>
      </c>
      <c r="V541" s="53">
        <f t="shared" si="184"/>
        <v>0</v>
      </c>
      <c r="W541" s="53" t="str">
        <f t="shared" si="195"/>
        <v>0</v>
      </c>
      <c r="X541" s="53">
        <f t="shared" si="185"/>
        <v>0</v>
      </c>
      <c r="Y541" s="53" t="str">
        <f t="shared" si="196"/>
        <v>0</v>
      </c>
      <c r="Z541" s="53">
        <f t="shared" si="186"/>
        <v>0</v>
      </c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85">
        <f>Parâmetros!A531</f>
        <v>44127.041689814818</v>
      </c>
      <c r="B542" s="59">
        <f>Parâmetros!G531*0.04*46.0055</f>
        <v>2.5763079999999996</v>
      </c>
      <c r="C542" s="80">
        <f t="shared" si="197"/>
        <v>2.5763079999999996</v>
      </c>
      <c r="D542" s="84">
        <f t="shared" si="176"/>
        <v>0.51526159999999999</v>
      </c>
      <c r="E542" s="42" t="str">
        <f t="shared" si="187"/>
        <v>1</v>
      </c>
      <c r="F542" s="51">
        <f t="shared" si="177"/>
        <v>-151.48809969999999</v>
      </c>
      <c r="G542" s="42" t="str">
        <f t="shared" si="188"/>
        <v>0</v>
      </c>
      <c r="H542" s="51">
        <f t="shared" si="178"/>
        <v>-34.744049849999996</v>
      </c>
      <c r="I542" s="42" t="str">
        <f t="shared" si="189"/>
        <v>0</v>
      </c>
      <c r="J542" s="51">
        <f t="shared" si="179"/>
        <v>90.041393002469135</v>
      </c>
      <c r="K542" s="42" t="str">
        <f t="shared" si="190"/>
        <v>0</v>
      </c>
      <c r="L542" s="51">
        <f t="shared" si="180"/>
        <v>81.625726729411753</v>
      </c>
      <c r="M542" s="55" t="str">
        <f t="shared" si="191"/>
        <v>0</v>
      </c>
      <c r="N542" s="129">
        <f t="shared" si="181"/>
        <v>0.51526159999999999</v>
      </c>
      <c r="O542" s="59">
        <v>260</v>
      </c>
      <c r="Q542" s="53" t="str">
        <f t="shared" si="192"/>
        <v>1</v>
      </c>
      <c r="R542" s="53">
        <f t="shared" si="182"/>
        <v>1</v>
      </c>
      <c r="S542" s="53" t="str">
        <f t="shared" si="193"/>
        <v>0</v>
      </c>
      <c r="T542" s="53">
        <f t="shared" si="183"/>
        <v>0</v>
      </c>
      <c r="U542" s="53" t="str">
        <f t="shared" si="194"/>
        <v>0</v>
      </c>
      <c r="V542" s="53">
        <f t="shared" si="184"/>
        <v>0</v>
      </c>
      <c r="W542" s="53" t="str">
        <f t="shared" si="195"/>
        <v>0</v>
      </c>
      <c r="X542" s="53">
        <f t="shared" si="185"/>
        <v>0</v>
      </c>
      <c r="Y542" s="53" t="str">
        <f t="shared" si="196"/>
        <v>0</v>
      </c>
      <c r="Z542" s="53">
        <f t="shared" si="186"/>
        <v>0</v>
      </c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85">
        <f>Parâmetros!A532</f>
        <v>44127.083356481482</v>
      </c>
      <c r="B543" s="59">
        <f>Parâmetros!G532*0.04*46.0055</f>
        <v>1.4721759999999999</v>
      </c>
      <c r="C543" s="80">
        <f t="shared" si="197"/>
        <v>1.4721759999999999</v>
      </c>
      <c r="D543" s="84">
        <f t="shared" si="176"/>
        <v>0.29443519999999995</v>
      </c>
      <c r="E543" s="42" t="str">
        <f t="shared" si="187"/>
        <v>1</v>
      </c>
      <c r="F543" s="51">
        <f t="shared" si="177"/>
        <v>-152.56462840000003</v>
      </c>
      <c r="G543" s="42" t="str">
        <f t="shared" si="188"/>
        <v>0</v>
      </c>
      <c r="H543" s="51">
        <f t="shared" si="178"/>
        <v>-35.282314200000016</v>
      </c>
      <c r="I543" s="42" t="str">
        <f t="shared" si="189"/>
        <v>0</v>
      </c>
      <c r="J543" s="51">
        <f t="shared" si="179"/>
        <v>89.933706054320993</v>
      </c>
      <c r="K543" s="42" t="str">
        <f t="shared" si="190"/>
        <v>0</v>
      </c>
      <c r="L543" s="51">
        <f t="shared" si="180"/>
        <v>81.508818635294105</v>
      </c>
      <c r="M543" s="55" t="str">
        <f t="shared" si="191"/>
        <v>0</v>
      </c>
      <c r="N543" s="129">
        <f t="shared" si="181"/>
        <v>0.29443519999999995</v>
      </c>
      <c r="O543" s="59">
        <v>260</v>
      </c>
      <c r="Q543" s="53" t="str">
        <f t="shared" si="192"/>
        <v>1</v>
      </c>
      <c r="R543" s="53">
        <f t="shared" si="182"/>
        <v>1</v>
      </c>
      <c r="S543" s="53" t="str">
        <f t="shared" si="193"/>
        <v>0</v>
      </c>
      <c r="T543" s="53">
        <f t="shared" si="183"/>
        <v>0</v>
      </c>
      <c r="U543" s="53" t="str">
        <f t="shared" si="194"/>
        <v>0</v>
      </c>
      <c r="V543" s="53">
        <f t="shared" si="184"/>
        <v>0</v>
      </c>
      <c r="W543" s="53" t="str">
        <f t="shared" si="195"/>
        <v>0</v>
      </c>
      <c r="X543" s="53">
        <f t="shared" si="185"/>
        <v>0</v>
      </c>
      <c r="Y543" s="53" t="str">
        <f t="shared" si="196"/>
        <v>0</v>
      </c>
      <c r="Z543" s="53">
        <f t="shared" si="186"/>
        <v>0</v>
      </c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85">
        <f>Parâmetros!A533</f>
        <v>44127.125023148146</v>
      </c>
      <c r="B544" s="59">
        <f>Parâmetros!G533*0.04*46.0055</f>
        <v>1.3065561999999999</v>
      </c>
      <c r="C544" s="80">
        <f t="shared" si="197"/>
        <v>1.3065561999999999</v>
      </c>
      <c r="D544" s="84">
        <f t="shared" si="176"/>
        <v>0.26131124</v>
      </c>
      <c r="E544" s="42" t="str">
        <f t="shared" si="187"/>
        <v>1</v>
      </c>
      <c r="F544" s="51">
        <f t="shared" si="177"/>
        <v>-152.726107705</v>
      </c>
      <c r="G544" s="42" t="str">
        <f t="shared" si="188"/>
        <v>0</v>
      </c>
      <c r="H544" s="51">
        <f t="shared" si="178"/>
        <v>-35.363053852500002</v>
      </c>
      <c r="I544" s="42" t="str">
        <f t="shared" si="189"/>
        <v>0</v>
      </c>
      <c r="J544" s="51">
        <f t="shared" si="179"/>
        <v>89.917553012098764</v>
      </c>
      <c r="K544" s="42" t="str">
        <f t="shared" si="190"/>
        <v>0</v>
      </c>
      <c r="L544" s="51">
        <f t="shared" si="180"/>
        <v>81.491282421176479</v>
      </c>
      <c r="M544" s="55" t="str">
        <f t="shared" si="191"/>
        <v>0</v>
      </c>
      <c r="N544" s="129">
        <f t="shared" si="181"/>
        <v>0.26131124</v>
      </c>
      <c r="O544" s="59">
        <v>260</v>
      </c>
      <c r="Q544" s="53" t="str">
        <f t="shared" si="192"/>
        <v>1</v>
      </c>
      <c r="R544" s="53">
        <f t="shared" si="182"/>
        <v>1</v>
      </c>
      <c r="S544" s="53" t="str">
        <f t="shared" si="193"/>
        <v>0</v>
      </c>
      <c r="T544" s="53">
        <f t="shared" si="183"/>
        <v>0</v>
      </c>
      <c r="U544" s="53" t="str">
        <f t="shared" si="194"/>
        <v>0</v>
      </c>
      <c r="V544" s="53">
        <f t="shared" si="184"/>
        <v>0</v>
      </c>
      <c r="W544" s="53" t="str">
        <f t="shared" si="195"/>
        <v>0</v>
      </c>
      <c r="X544" s="53">
        <f t="shared" si="185"/>
        <v>0</v>
      </c>
      <c r="Y544" s="53" t="str">
        <f t="shared" si="196"/>
        <v>0</v>
      </c>
      <c r="Z544" s="53">
        <f t="shared" si="186"/>
        <v>0</v>
      </c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85">
        <f>Parâmetros!A534</f>
        <v>44127.166689814818</v>
      </c>
      <c r="B545" s="59">
        <f>Parâmetros!G534*0.04*46.0055</f>
        <v>1.3065561999999999</v>
      </c>
      <c r="C545" s="80">
        <f t="shared" si="197"/>
        <v>1.3065561999999999</v>
      </c>
      <c r="D545" s="84">
        <f t="shared" si="176"/>
        <v>0.26131124</v>
      </c>
      <c r="E545" s="42" t="str">
        <f t="shared" si="187"/>
        <v>1</v>
      </c>
      <c r="F545" s="51">
        <f t="shared" si="177"/>
        <v>-152.726107705</v>
      </c>
      <c r="G545" s="42" t="str">
        <f t="shared" si="188"/>
        <v>0</v>
      </c>
      <c r="H545" s="51">
        <f t="shared" si="178"/>
        <v>-35.363053852500002</v>
      </c>
      <c r="I545" s="42" t="str">
        <f t="shared" si="189"/>
        <v>0</v>
      </c>
      <c r="J545" s="51">
        <f t="shared" si="179"/>
        <v>89.917553012098764</v>
      </c>
      <c r="K545" s="42" t="str">
        <f t="shared" si="190"/>
        <v>0</v>
      </c>
      <c r="L545" s="51">
        <f t="shared" si="180"/>
        <v>81.491282421176479</v>
      </c>
      <c r="M545" s="55" t="str">
        <f t="shared" si="191"/>
        <v>0</v>
      </c>
      <c r="N545" s="129">
        <f t="shared" si="181"/>
        <v>0.26131124</v>
      </c>
      <c r="O545" s="59">
        <v>260</v>
      </c>
      <c r="Q545" s="53" t="str">
        <f t="shared" si="192"/>
        <v>1</v>
      </c>
      <c r="R545" s="53">
        <f t="shared" si="182"/>
        <v>1</v>
      </c>
      <c r="S545" s="53" t="str">
        <f t="shared" si="193"/>
        <v>0</v>
      </c>
      <c r="T545" s="53">
        <f t="shared" si="183"/>
        <v>0</v>
      </c>
      <c r="U545" s="53" t="str">
        <f t="shared" si="194"/>
        <v>0</v>
      </c>
      <c r="V545" s="53">
        <f t="shared" si="184"/>
        <v>0</v>
      </c>
      <c r="W545" s="53" t="str">
        <f t="shared" si="195"/>
        <v>0</v>
      </c>
      <c r="X545" s="53">
        <f t="shared" si="185"/>
        <v>0</v>
      </c>
      <c r="Y545" s="53" t="str">
        <f t="shared" si="196"/>
        <v>0</v>
      </c>
      <c r="Z545" s="53">
        <f t="shared" si="186"/>
        <v>0</v>
      </c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85">
        <f>Parâmetros!A535</f>
        <v>44127.208356481482</v>
      </c>
      <c r="B546" s="59">
        <f>Parâmetros!G535*0.04*46.0055</f>
        <v>2.2818727999999999</v>
      </c>
      <c r="C546" s="80">
        <f t="shared" si="197"/>
        <v>2.2818727999999999</v>
      </c>
      <c r="D546" s="84">
        <f t="shared" si="176"/>
        <v>0.45637455999999998</v>
      </c>
      <c r="E546" s="42" t="str">
        <f t="shared" si="187"/>
        <v>1</v>
      </c>
      <c r="F546" s="51">
        <f t="shared" si="177"/>
        <v>-151.77517402000001</v>
      </c>
      <c r="G546" s="42" t="str">
        <f t="shared" si="188"/>
        <v>0</v>
      </c>
      <c r="H546" s="51">
        <f t="shared" si="178"/>
        <v>-34.887587010000004</v>
      </c>
      <c r="I546" s="42" t="str">
        <f t="shared" si="189"/>
        <v>0</v>
      </c>
      <c r="J546" s="51">
        <f t="shared" si="179"/>
        <v>90.012676482962959</v>
      </c>
      <c r="K546" s="42" t="str">
        <f t="shared" si="190"/>
        <v>0</v>
      </c>
      <c r="L546" s="51">
        <f t="shared" si="180"/>
        <v>81.594551237647053</v>
      </c>
      <c r="M546" s="55" t="str">
        <f t="shared" si="191"/>
        <v>0</v>
      </c>
      <c r="N546" s="129">
        <f t="shared" si="181"/>
        <v>0.45637455999999998</v>
      </c>
      <c r="O546" s="59">
        <v>260</v>
      </c>
      <c r="Q546" s="53" t="str">
        <f t="shared" si="192"/>
        <v>1</v>
      </c>
      <c r="R546" s="53">
        <f t="shared" si="182"/>
        <v>1</v>
      </c>
      <c r="S546" s="53" t="str">
        <f t="shared" si="193"/>
        <v>0</v>
      </c>
      <c r="T546" s="53">
        <f t="shared" si="183"/>
        <v>0</v>
      </c>
      <c r="U546" s="53" t="str">
        <f t="shared" si="194"/>
        <v>0</v>
      </c>
      <c r="V546" s="53">
        <f t="shared" si="184"/>
        <v>0</v>
      </c>
      <c r="W546" s="53" t="str">
        <f t="shared" si="195"/>
        <v>0</v>
      </c>
      <c r="X546" s="53">
        <f t="shared" si="185"/>
        <v>0</v>
      </c>
      <c r="Y546" s="53" t="str">
        <f t="shared" si="196"/>
        <v>0</v>
      </c>
      <c r="Z546" s="53">
        <f t="shared" si="186"/>
        <v>0</v>
      </c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85">
        <f>Parâmetros!A536</f>
        <v>44127.250023148146</v>
      </c>
      <c r="B547" s="59">
        <f>Parâmetros!G536*0.04*46.0055</f>
        <v>4.2325059999999999</v>
      </c>
      <c r="C547" s="80">
        <f t="shared" si="197"/>
        <v>4.2325059999999999</v>
      </c>
      <c r="D547" s="84">
        <f t="shared" si="176"/>
        <v>0.84650119999999995</v>
      </c>
      <c r="E547" s="42" t="str">
        <f t="shared" si="187"/>
        <v>1</v>
      </c>
      <c r="F547" s="51">
        <f t="shared" si="177"/>
        <v>-149.87330665000002</v>
      </c>
      <c r="G547" s="42" t="str">
        <f t="shared" si="188"/>
        <v>0</v>
      </c>
      <c r="H547" s="51">
        <f t="shared" si="178"/>
        <v>-33.936653325000009</v>
      </c>
      <c r="I547" s="42" t="str">
        <f t="shared" si="189"/>
        <v>0</v>
      </c>
      <c r="J547" s="51">
        <f t="shared" si="179"/>
        <v>90.202923424691363</v>
      </c>
      <c r="K547" s="42" t="str">
        <f t="shared" si="190"/>
        <v>0</v>
      </c>
      <c r="L547" s="51">
        <f t="shared" si="180"/>
        <v>81.801088870588245</v>
      </c>
      <c r="M547" s="55" t="str">
        <f t="shared" si="191"/>
        <v>0</v>
      </c>
      <c r="N547" s="129">
        <f t="shared" si="181"/>
        <v>0.84650119999999995</v>
      </c>
      <c r="O547" s="59">
        <v>260</v>
      </c>
      <c r="Q547" s="53" t="str">
        <f t="shared" si="192"/>
        <v>1</v>
      </c>
      <c r="R547" s="53">
        <f t="shared" si="182"/>
        <v>1</v>
      </c>
      <c r="S547" s="53" t="str">
        <f t="shared" si="193"/>
        <v>0</v>
      </c>
      <c r="T547" s="53">
        <f t="shared" si="183"/>
        <v>0</v>
      </c>
      <c r="U547" s="53" t="str">
        <f t="shared" si="194"/>
        <v>0</v>
      </c>
      <c r="V547" s="53">
        <f t="shared" si="184"/>
        <v>0</v>
      </c>
      <c r="W547" s="53" t="str">
        <f t="shared" si="195"/>
        <v>0</v>
      </c>
      <c r="X547" s="53">
        <f t="shared" si="185"/>
        <v>0</v>
      </c>
      <c r="Y547" s="53" t="str">
        <f t="shared" si="196"/>
        <v>0</v>
      </c>
      <c r="Z547" s="53">
        <f t="shared" si="186"/>
        <v>0</v>
      </c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85">
        <f>Parâmetros!A537</f>
        <v>44127.291689814818</v>
      </c>
      <c r="B548" s="59">
        <f>Parâmetros!G537*0.04*46.0055</f>
        <v>7.5080976000000001</v>
      </c>
      <c r="C548" s="80">
        <f t="shared" si="197"/>
        <v>7.5080976000000001</v>
      </c>
      <c r="D548" s="84">
        <f t="shared" si="176"/>
        <v>1.5016195200000002</v>
      </c>
      <c r="E548" s="42" t="str">
        <f t="shared" si="187"/>
        <v>1</v>
      </c>
      <c r="F548" s="51">
        <f t="shared" si="177"/>
        <v>-146.67960483999997</v>
      </c>
      <c r="G548" s="42" t="str">
        <f t="shared" si="188"/>
        <v>0</v>
      </c>
      <c r="H548" s="51">
        <f t="shared" si="178"/>
        <v>-32.339802419999984</v>
      </c>
      <c r="I548" s="42" t="str">
        <f t="shared" si="189"/>
        <v>0</v>
      </c>
      <c r="J548" s="51">
        <f t="shared" si="179"/>
        <v>90.522394704197524</v>
      </c>
      <c r="K548" s="42" t="str">
        <f t="shared" si="190"/>
        <v>0</v>
      </c>
      <c r="L548" s="51">
        <f t="shared" si="180"/>
        <v>82.147916216470577</v>
      </c>
      <c r="M548" s="55" t="str">
        <f t="shared" si="191"/>
        <v>0</v>
      </c>
      <c r="N548" s="129">
        <f t="shared" si="181"/>
        <v>1.5016195200000002</v>
      </c>
      <c r="O548" s="59">
        <v>260</v>
      </c>
      <c r="Q548" s="53" t="str">
        <f t="shared" si="192"/>
        <v>1</v>
      </c>
      <c r="R548" s="53">
        <f t="shared" si="182"/>
        <v>1</v>
      </c>
      <c r="S548" s="53" t="str">
        <f t="shared" si="193"/>
        <v>0</v>
      </c>
      <c r="T548" s="53">
        <f t="shared" si="183"/>
        <v>0</v>
      </c>
      <c r="U548" s="53" t="str">
        <f t="shared" si="194"/>
        <v>0</v>
      </c>
      <c r="V548" s="53">
        <f t="shared" si="184"/>
        <v>0</v>
      </c>
      <c r="W548" s="53" t="str">
        <f t="shared" si="195"/>
        <v>0</v>
      </c>
      <c r="X548" s="53">
        <f t="shared" si="185"/>
        <v>0</v>
      </c>
      <c r="Y548" s="53" t="str">
        <f t="shared" si="196"/>
        <v>0</v>
      </c>
      <c r="Z548" s="53">
        <f t="shared" si="186"/>
        <v>0</v>
      </c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85">
        <f>Parâmetros!A538</f>
        <v>44127.333356481482</v>
      </c>
      <c r="B549" s="59">
        <f>Parâmetros!G538*0.04*46.0055</f>
        <v>5.704682</v>
      </c>
      <c r="C549" s="80">
        <f t="shared" si="197"/>
        <v>5.704682</v>
      </c>
      <c r="D549" s="84">
        <f t="shared" si="176"/>
        <v>1.1409364</v>
      </c>
      <c r="E549" s="42" t="str">
        <f t="shared" si="187"/>
        <v>1</v>
      </c>
      <c r="F549" s="51">
        <f t="shared" si="177"/>
        <v>-148.43793504999999</v>
      </c>
      <c r="G549" s="42" t="str">
        <f t="shared" si="188"/>
        <v>0</v>
      </c>
      <c r="H549" s="51">
        <f t="shared" si="178"/>
        <v>-33.218967524999996</v>
      </c>
      <c r="I549" s="42" t="str">
        <f t="shared" si="189"/>
        <v>0</v>
      </c>
      <c r="J549" s="51">
        <f t="shared" si="179"/>
        <v>90.346506022222215</v>
      </c>
      <c r="K549" s="42" t="str">
        <f t="shared" si="190"/>
        <v>0</v>
      </c>
      <c r="L549" s="51">
        <f t="shared" si="180"/>
        <v>81.956966329411756</v>
      </c>
      <c r="M549" s="55" t="str">
        <f t="shared" si="191"/>
        <v>0</v>
      </c>
      <c r="N549" s="129">
        <f t="shared" si="181"/>
        <v>1.1409364</v>
      </c>
      <c r="O549" s="59">
        <v>260</v>
      </c>
      <c r="Q549" s="53" t="str">
        <f t="shared" si="192"/>
        <v>1</v>
      </c>
      <c r="R549" s="53">
        <f t="shared" si="182"/>
        <v>1</v>
      </c>
      <c r="S549" s="53" t="str">
        <f t="shared" si="193"/>
        <v>0</v>
      </c>
      <c r="T549" s="53">
        <f t="shared" si="183"/>
        <v>0</v>
      </c>
      <c r="U549" s="53" t="str">
        <f t="shared" si="194"/>
        <v>0</v>
      </c>
      <c r="V549" s="53">
        <f t="shared" si="184"/>
        <v>0</v>
      </c>
      <c r="W549" s="53" t="str">
        <f t="shared" si="195"/>
        <v>0</v>
      </c>
      <c r="X549" s="53">
        <f t="shared" si="185"/>
        <v>0</v>
      </c>
      <c r="Y549" s="53" t="str">
        <f t="shared" si="196"/>
        <v>0</v>
      </c>
      <c r="Z549" s="53">
        <f t="shared" si="186"/>
        <v>0</v>
      </c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85">
        <f>Parâmetros!A539</f>
        <v>44127.375023148146</v>
      </c>
      <c r="B550" s="59">
        <f>Parâmetros!G539*0.04*46.0055</f>
        <v>5.4286490000000001</v>
      </c>
      <c r="C550" s="80">
        <f t="shared" si="197"/>
        <v>5.4286490000000001</v>
      </c>
      <c r="D550" s="84">
        <f t="shared" si="176"/>
        <v>1.0857298</v>
      </c>
      <c r="E550" s="42" t="str">
        <f t="shared" si="187"/>
        <v>1</v>
      </c>
      <c r="F550" s="51">
        <f t="shared" si="177"/>
        <v>-148.70706722499997</v>
      </c>
      <c r="G550" s="42" t="str">
        <f t="shared" si="188"/>
        <v>0</v>
      </c>
      <c r="H550" s="51">
        <f t="shared" si="178"/>
        <v>-33.353533612499987</v>
      </c>
      <c r="I550" s="42" t="str">
        <f t="shared" si="189"/>
        <v>0</v>
      </c>
      <c r="J550" s="51">
        <f t="shared" si="179"/>
        <v>90.319584285185186</v>
      </c>
      <c r="K550" s="42" t="str">
        <f t="shared" si="190"/>
        <v>0</v>
      </c>
      <c r="L550" s="51">
        <f t="shared" si="180"/>
        <v>81.927739305882341</v>
      </c>
      <c r="M550" s="55" t="str">
        <f t="shared" si="191"/>
        <v>0</v>
      </c>
      <c r="N550" s="129">
        <f t="shared" si="181"/>
        <v>1.0857298</v>
      </c>
      <c r="O550" s="59">
        <v>260</v>
      </c>
      <c r="Q550" s="53" t="str">
        <f t="shared" si="192"/>
        <v>1</v>
      </c>
      <c r="R550" s="53">
        <f t="shared" si="182"/>
        <v>1</v>
      </c>
      <c r="S550" s="53" t="str">
        <f t="shared" si="193"/>
        <v>0</v>
      </c>
      <c r="T550" s="53">
        <f t="shared" si="183"/>
        <v>0</v>
      </c>
      <c r="U550" s="53" t="str">
        <f t="shared" si="194"/>
        <v>0</v>
      </c>
      <c r="V550" s="53">
        <f t="shared" si="184"/>
        <v>0</v>
      </c>
      <c r="W550" s="53" t="str">
        <f t="shared" si="195"/>
        <v>0</v>
      </c>
      <c r="X550" s="53">
        <f t="shared" si="185"/>
        <v>0</v>
      </c>
      <c r="Y550" s="53" t="str">
        <f t="shared" si="196"/>
        <v>0</v>
      </c>
      <c r="Z550" s="53">
        <f t="shared" si="186"/>
        <v>0</v>
      </c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85">
        <f>Parâmetros!A540</f>
        <v>44127.416689814818</v>
      </c>
      <c r="B551" s="59">
        <f>Parâmetros!G540*0.04*46.0055</f>
        <v>4.9133874000000004</v>
      </c>
      <c r="C551" s="80">
        <f t="shared" si="197"/>
        <v>4.9133874000000004</v>
      </c>
      <c r="D551" s="84">
        <f t="shared" si="176"/>
        <v>0.98267747999999999</v>
      </c>
      <c r="E551" s="42" t="str">
        <f t="shared" si="187"/>
        <v>1</v>
      </c>
      <c r="F551" s="51">
        <f t="shared" si="177"/>
        <v>-149.20944728500001</v>
      </c>
      <c r="G551" s="42" t="str">
        <f t="shared" si="188"/>
        <v>0</v>
      </c>
      <c r="H551" s="51">
        <f t="shared" si="178"/>
        <v>-33.604723642500005</v>
      </c>
      <c r="I551" s="42" t="str">
        <f t="shared" si="189"/>
        <v>0</v>
      </c>
      <c r="J551" s="51">
        <f t="shared" si="179"/>
        <v>90.269330376049382</v>
      </c>
      <c r="K551" s="42" t="str">
        <f t="shared" si="190"/>
        <v>0</v>
      </c>
      <c r="L551" s="51">
        <f t="shared" si="180"/>
        <v>81.873182195294106</v>
      </c>
      <c r="M551" s="55" t="str">
        <f t="shared" si="191"/>
        <v>0</v>
      </c>
      <c r="N551" s="129">
        <f t="shared" si="181"/>
        <v>0.98267747999999999</v>
      </c>
      <c r="O551" s="59">
        <v>260</v>
      </c>
      <c r="Q551" s="53" t="str">
        <f t="shared" si="192"/>
        <v>1</v>
      </c>
      <c r="R551" s="53">
        <f t="shared" si="182"/>
        <v>1</v>
      </c>
      <c r="S551" s="53" t="str">
        <f t="shared" si="193"/>
        <v>0</v>
      </c>
      <c r="T551" s="53">
        <f t="shared" si="183"/>
        <v>0</v>
      </c>
      <c r="U551" s="53" t="str">
        <f t="shared" si="194"/>
        <v>0</v>
      </c>
      <c r="V551" s="53">
        <f t="shared" si="184"/>
        <v>0</v>
      </c>
      <c r="W551" s="53" t="str">
        <f t="shared" si="195"/>
        <v>0</v>
      </c>
      <c r="X551" s="53">
        <f t="shared" si="185"/>
        <v>0</v>
      </c>
      <c r="Y551" s="53" t="str">
        <f t="shared" si="196"/>
        <v>0</v>
      </c>
      <c r="Z551" s="53">
        <f t="shared" si="186"/>
        <v>0</v>
      </c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85">
        <f>Parâmetros!A541</f>
        <v>44127.458356481482</v>
      </c>
      <c r="B552" s="59">
        <f>Parâmetros!G541*0.04*46.0055</f>
        <v>3.4596136</v>
      </c>
      <c r="C552" s="80">
        <f t="shared" si="197"/>
        <v>3.4596136</v>
      </c>
      <c r="D552" s="84">
        <f t="shared" si="176"/>
        <v>0.69192271999999999</v>
      </c>
      <c r="E552" s="42" t="str">
        <f t="shared" si="187"/>
        <v>1</v>
      </c>
      <c r="F552" s="51">
        <f t="shared" si="177"/>
        <v>-150.62687674</v>
      </c>
      <c r="G552" s="42" t="str">
        <f t="shared" si="188"/>
        <v>0</v>
      </c>
      <c r="H552" s="51">
        <f t="shared" si="178"/>
        <v>-34.31343837</v>
      </c>
      <c r="I552" s="42" t="str">
        <f t="shared" si="189"/>
        <v>0</v>
      </c>
      <c r="J552" s="51">
        <f t="shared" si="179"/>
        <v>90.127542560987649</v>
      </c>
      <c r="K552" s="42" t="str">
        <f t="shared" si="190"/>
        <v>0</v>
      </c>
      <c r="L552" s="51">
        <f t="shared" si="180"/>
        <v>81.719253204705893</v>
      </c>
      <c r="M552" s="55" t="str">
        <f t="shared" si="191"/>
        <v>0</v>
      </c>
      <c r="N552" s="129">
        <f t="shared" si="181"/>
        <v>0.69192271999999999</v>
      </c>
      <c r="O552" s="59">
        <v>260</v>
      </c>
      <c r="Q552" s="53" t="str">
        <f t="shared" si="192"/>
        <v>1</v>
      </c>
      <c r="R552" s="53">
        <f t="shared" si="182"/>
        <v>1</v>
      </c>
      <c r="S552" s="53" t="str">
        <f t="shared" si="193"/>
        <v>0</v>
      </c>
      <c r="T552" s="53">
        <f t="shared" si="183"/>
        <v>0</v>
      </c>
      <c r="U552" s="53" t="str">
        <f t="shared" si="194"/>
        <v>0</v>
      </c>
      <c r="V552" s="53">
        <f t="shared" si="184"/>
        <v>0</v>
      </c>
      <c r="W552" s="53" t="str">
        <f t="shared" si="195"/>
        <v>0</v>
      </c>
      <c r="X552" s="53">
        <f t="shared" si="185"/>
        <v>0</v>
      </c>
      <c r="Y552" s="53" t="str">
        <f t="shared" si="196"/>
        <v>0</v>
      </c>
      <c r="Z552" s="53">
        <f t="shared" si="186"/>
        <v>0</v>
      </c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85">
        <f>Parâmetros!A542</f>
        <v>44127.500023148146</v>
      </c>
      <c r="B553" s="59">
        <f>Parâmetros!G542*0.04*46.0055</f>
        <v>3.4412114000000003</v>
      </c>
      <c r="C553" s="80">
        <f t="shared" si="197"/>
        <v>3.4412114000000003</v>
      </c>
      <c r="D553" s="84">
        <f t="shared" si="176"/>
        <v>0.68824227999999998</v>
      </c>
      <c r="E553" s="42" t="str">
        <f t="shared" si="187"/>
        <v>1</v>
      </c>
      <c r="F553" s="51">
        <f t="shared" si="177"/>
        <v>-150.64481888500001</v>
      </c>
      <c r="G553" s="42" t="str">
        <f t="shared" si="188"/>
        <v>0</v>
      </c>
      <c r="H553" s="51">
        <f t="shared" si="178"/>
        <v>-34.322409442500003</v>
      </c>
      <c r="I553" s="42" t="str">
        <f t="shared" si="189"/>
        <v>0</v>
      </c>
      <c r="J553" s="51">
        <f t="shared" si="179"/>
        <v>90.125747778518516</v>
      </c>
      <c r="K553" s="42" t="str">
        <f t="shared" si="190"/>
        <v>0</v>
      </c>
      <c r="L553" s="51">
        <f t="shared" si="180"/>
        <v>81.717304736470581</v>
      </c>
      <c r="M553" s="55" t="str">
        <f t="shared" si="191"/>
        <v>0</v>
      </c>
      <c r="N553" s="129">
        <f t="shared" si="181"/>
        <v>0.68824227999999998</v>
      </c>
      <c r="O553" s="59">
        <v>260</v>
      </c>
      <c r="Q553" s="53" t="str">
        <f t="shared" si="192"/>
        <v>1</v>
      </c>
      <c r="R553" s="53">
        <f t="shared" si="182"/>
        <v>1</v>
      </c>
      <c r="S553" s="53" t="str">
        <f t="shared" si="193"/>
        <v>0</v>
      </c>
      <c r="T553" s="53">
        <f t="shared" si="183"/>
        <v>0</v>
      </c>
      <c r="U553" s="53" t="str">
        <f t="shared" si="194"/>
        <v>0</v>
      </c>
      <c r="V553" s="53">
        <f t="shared" si="184"/>
        <v>0</v>
      </c>
      <c r="W553" s="53" t="str">
        <f t="shared" si="195"/>
        <v>0</v>
      </c>
      <c r="X553" s="53">
        <f t="shared" si="185"/>
        <v>0</v>
      </c>
      <c r="Y553" s="53" t="str">
        <f t="shared" si="196"/>
        <v>0</v>
      </c>
      <c r="Z553" s="53">
        <f t="shared" si="186"/>
        <v>0</v>
      </c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85">
        <f>Parâmetros!A543</f>
        <v>44127.541689814818</v>
      </c>
      <c r="B554" s="59">
        <f>Parâmetros!G543*0.04*46.0055</f>
        <v>2.7971344</v>
      </c>
      <c r="C554" s="80">
        <f t="shared" si="197"/>
        <v>2.7971344</v>
      </c>
      <c r="D554" s="84">
        <f t="shared" si="176"/>
        <v>0.55942687999999996</v>
      </c>
      <c r="E554" s="42" t="str">
        <f t="shared" si="187"/>
        <v>1</v>
      </c>
      <c r="F554" s="51">
        <f t="shared" si="177"/>
        <v>-151.27279395999997</v>
      </c>
      <c r="G554" s="42" t="str">
        <f t="shared" si="188"/>
        <v>0</v>
      </c>
      <c r="H554" s="51">
        <f t="shared" si="178"/>
        <v>-34.636396979999986</v>
      </c>
      <c r="I554" s="42" t="str">
        <f t="shared" si="189"/>
        <v>0</v>
      </c>
      <c r="J554" s="51">
        <f t="shared" si="179"/>
        <v>90.062930392098764</v>
      </c>
      <c r="K554" s="42" t="str">
        <f t="shared" si="190"/>
        <v>0</v>
      </c>
      <c r="L554" s="51">
        <f t="shared" si="180"/>
        <v>81.649108348235302</v>
      </c>
      <c r="M554" s="55" t="str">
        <f t="shared" si="191"/>
        <v>0</v>
      </c>
      <c r="N554" s="129">
        <f t="shared" si="181"/>
        <v>0.55942687999999996</v>
      </c>
      <c r="O554" s="59">
        <v>260</v>
      </c>
      <c r="Q554" s="53" t="str">
        <f t="shared" si="192"/>
        <v>1</v>
      </c>
      <c r="R554" s="53">
        <f t="shared" si="182"/>
        <v>1</v>
      </c>
      <c r="S554" s="53" t="str">
        <f t="shared" si="193"/>
        <v>0</v>
      </c>
      <c r="T554" s="53">
        <f t="shared" si="183"/>
        <v>0</v>
      </c>
      <c r="U554" s="53" t="str">
        <f t="shared" si="194"/>
        <v>0</v>
      </c>
      <c r="V554" s="53">
        <f t="shared" si="184"/>
        <v>0</v>
      </c>
      <c r="W554" s="53" t="str">
        <f t="shared" si="195"/>
        <v>0</v>
      </c>
      <c r="X554" s="53">
        <f t="shared" si="185"/>
        <v>0</v>
      </c>
      <c r="Y554" s="53" t="str">
        <f t="shared" si="196"/>
        <v>0</v>
      </c>
      <c r="Z554" s="53">
        <f t="shared" si="186"/>
        <v>0</v>
      </c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85">
        <f>Parâmetros!A544</f>
        <v>44127.583356481482</v>
      </c>
      <c r="B555" s="59">
        <f>Parâmetros!G544*0.04*46.0055</f>
        <v>3.3860047999999998</v>
      </c>
      <c r="C555" s="80">
        <f t="shared" si="197"/>
        <v>3.3860047999999998</v>
      </c>
      <c r="D555" s="84">
        <f t="shared" si="176"/>
        <v>0.67720095999999996</v>
      </c>
      <c r="E555" s="42" t="str">
        <f t="shared" si="187"/>
        <v>1</v>
      </c>
      <c r="F555" s="51">
        <f t="shared" si="177"/>
        <v>-150.69864532</v>
      </c>
      <c r="G555" s="42" t="str">
        <f t="shared" si="188"/>
        <v>0</v>
      </c>
      <c r="H555" s="51">
        <f t="shared" si="178"/>
        <v>-34.349322659999999</v>
      </c>
      <c r="I555" s="42" t="str">
        <f t="shared" si="189"/>
        <v>0</v>
      </c>
      <c r="J555" s="51">
        <f t="shared" si="179"/>
        <v>90.120363431111116</v>
      </c>
      <c r="K555" s="42" t="str">
        <f t="shared" si="190"/>
        <v>0</v>
      </c>
      <c r="L555" s="51">
        <f t="shared" si="180"/>
        <v>81.711459331764701</v>
      </c>
      <c r="M555" s="55" t="str">
        <f t="shared" si="191"/>
        <v>0</v>
      </c>
      <c r="N555" s="129">
        <f t="shared" si="181"/>
        <v>0.67720095999999996</v>
      </c>
      <c r="O555" s="59">
        <v>260</v>
      </c>
      <c r="Q555" s="53" t="str">
        <f t="shared" si="192"/>
        <v>1</v>
      </c>
      <c r="R555" s="53">
        <f t="shared" si="182"/>
        <v>1</v>
      </c>
      <c r="S555" s="53" t="str">
        <f t="shared" si="193"/>
        <v>0</v>
      </c>
      <c r="T555" s="53">
        <f t="shared" si="183"/>
        <v>0</v>
      </c>
      <c r="U555" s="53" t="str">
        <f t="shared" si="194"/>
        <v>0</v>
      </c>
      <c r="V555" s="53">
        <f t="shared" si="184"/>
        <v>0</v>
      </c>
      <c r="W555" s="53" t="str">
        <f t="shared" si="195"/>
        <v>0</v>
      </c>
      <c r="X555" s="53">
        <f t="shared" si="185"/>
        <v>0</v>
      </c>
      <c r="Y555" s="53" t="str">
        <f t="shared" si="196"/>
        <v>0</v>
      </c>
      <c r="Z555" s="53">
        <f t="shared" si="186"/>
        <v>0</v>
      </c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85">
        <f>Parâmetros!A545</f>
        <v>44127.625023148146</v>
      </c>
      <c r="B556" s="59">
        <f>Parâmetros!G545*0.04*46.0055</f>
        <v>3.4044070000000004</v>
      </c>
      <c r="C556" s="80">
        <f t="shared" si="197"/>
        <v>3.4044070000000004</v>
      </c>
      <c r="D556" s="84">
        <f t="shared" si="176"/>
        <v>0.68088140000000008</v>
      </c>
      <c r="E556" s="42" t="str">
        <f t="shared" si="187"/>
        <v>1</v>
      </c>
      <c r="F556" s="51">
        <f t="shared" si="177"/>
        <v>-150.68070317500002</v>
      </c>
      <c r="G556" s="42" t="str">
        <f t="shared" si="188"/>
        <v>0</v>
      </c>
      <c r="H556" s="51">
        <f t="shared" si="178"/>
        <v>-34.34035158750001</v>
      </c>
      <c r="I556" s="42" t="str">
        <f t="shared" si="189"/>
        <v>0</v>
      </c>
      <c r="J556" s="51">
        <f t="shared" si="179"/>
        <v>90.122158213580249</v>
      </c>
      <c r="K556" s="42" t="str">
        <f t="shared" si="190"/>
        <v>0</v>
      </c>
      <c r="L556" s="51">
        <f t="shared" si="180"/>
        <v>81.713407799999985</v>
      </c>
      <c r="M556" s="55" t="str">
        <f t="shared" si="191"/>
        <v>0</v>
      </c>
      <c r="N556" s="129">
        <f t="shared" si="181"/>
        <v>0.68088140000000008</v>
      </c>
      <c r="O556" s="59">
        <v>260</v>
      </c>
      <c r="Q556" s="53" t="str">
        <f t="shared" si="192"/>
        <v>1</v>
      </c>
      <c r="R556" s="53">
        <f t="shared" si="182"/>
        <v>1</v>
      </c>
      <c r="S556" s="53" t="str">
        <f t="shared" si="193"/>
        <v>0</v>
      </c>
      <c r="T556" s="53">
        <f t="shared" si="183"/>
        <v>0</v>
      </c>
      <c r="U556" s="53" t="str">
        <f t="shared" si="194"/>
        <v>0</v>
      </c>
      <c r="V556" s="53">
        <f t="shared" si="184"/>
        <v>0</v>
      </c>
      <c r="W556" s="53" t="str">
        <f t="shared" si="195"/>
        <v>0</v>
      </c>
      <c r="X556" s="53">
        <f t="shared" si="185"/>
        <v>0</v>
      </c>
      <c r="Y556" s="53" t="str">
        <f t="shared" si="196"/>
        <v>0</v>
      </c>
      <c r="Z556" s="53">
        <f t="shared" si="186"/>
        <v>0</v>
      </c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85">
        <f>Parâmetros!A546</f>
        <v>44127.666689814818</v>
      </c>
      <c r="B557" s="59">
        <f>Parâmetros!G546*0.04*46.0055</f>
        <v>3.4596136</v>
      </c>
      <c r="C557" s="80">
        <f t="shared" si="197"/>
        <v>3.4596136</v>
      </c>
      <c r="D557" s="84">
        <f t="shared" si="176"/>
        <v>0.69192271999999999</v>
      </c>
      <c r="E557" s="42" t="str">
        <f t="shared" si="187"/>
        <v>1</v>
      </c>
      <c r="F557" s="51">
        <f t="shared" si="177"/>
        <v>-150.62687674</v>
      </c>
      <c r="G557" s="42" t="str">
        <f t="shared" si="188"/>
        <v>0</v>
      </c>
      <c r="H557" s="51">
        <f t="shared" si="178"/>
        <v>-34.31343837</v>
      </c>
      <c r="I557" s="42" t="str">
        <f t="shared" si="189"/>
        <v>0</v>
      </c>
      <c r="J557" s="51">
        <f t="shared" si="179"/>
        <v>90.127542560987649</v>
      </c>
      <c r="K557" s="42" t="str">
        <f t="shared" si="190"/>
        <v>0</v>
      </c>
      <c r="L557" s="51">
        <f t="shared" si="180"/>
        <v>81.719253204705893</v>
      </c>
      <c r="M557" s="55" t="str">
        <f t="shared" si="191"/>
        <v>0</v>
      </c>
      <c r="N557" s="129">
        <f t="shared" si="181"/>
        <v>0.69192271999999999</v>
      </c>
      <c r="O557" s="59">
        <v>260</v>
      </c>
      <c r="Q557" s="53" t="str">
        <f t="shared" si="192"/>
        <v>1</v>
      </c>
      <c r="R557" s="53">
        <f t="shared" si="182"/>
        <v>1</v>
      </c>
      <c r="S557" s="53" t="str">
        <f t="shared" si="193"/>
        <v>0</v>
      </c>
      <c r="T557" s="53">
        <f t="shared" si="183"/>
        <v>0</v>
      </c>
      <c r="U557" s="53" t="str">
        <f t="shared" si="194"/>
        <v>0</v>
      </c>
      <c r="V557" s="53">
        <f t="shared" si="184"/>
        <v>0</v>
      </c>
      <c r="W557" s="53" t="str">
        <f t="shared" si="195"/>
        <v>0</v>
      </c>
      <c r="X557" s="53">
        <f t="shared" si="185"/>
        <v>0</v>
      </c>
      <c r="Y557" s="53" t="str">
        <f t="shared" si="196"/>
        <v>0</v>
      </c>
      <c r="Z557" s="53">
        <f t="shared" si="186"/>
        <v>0</v>
      </c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85">
        <f>Parâmetros!A547</f>
        <v>44127.708356481482</v>
      </c>
      <c r="B558" s="59">
        <f>Parâmetros!G547*0.04*46.0055</f>
        <v>4.5269411999999996</v>
      </c>
      <c r="C558" s="80">
        <f t="shared" si="197"/>
        <v>4.5269411999999996</v>
      </c>
      <c r="D558" s="84">
        <f t="shared" si="176"/>
        <v>0.90538823999999996</v>
      </c>
      <c r="E558" s="42" t="str">
        <f t="shared" si="187"/>
        <v>1</v>
      </c>
      <c r="F558" s="51">
        <f t="shared" si="177"/>
        <v>-149.58623233</v>
      </c>
      <c r="G558" s="42" t="str">
        <f t="shared" si="188"/>
        <v>0</v>
      </c>
      <c r="H558" s="51">
        <f t="shared" si="178"/>
        <v>-33.793116165000001</v>
      </c>
      <c r="I558" s="42" t="str">
        <f t="shared" si="189"/>
        <v>0</v>
      </c>
      <c r="J558" s="51">
        <f t="shared" si="179"/>
        <v>90.231639944197525</v>
      </c>
      <c r="K558" s="42" t="str">
        <f t="shared" si="190"/>
        <v>0</v>
      </c>
      <c r="L558" s="51">
        <f t="shared" si="180"/>
        <v>81.832264362352944</v>
      </c>
      <c r="M558" s="55" t="str">
        <f t="shared" si="191"/>
        <v>0</v>
      </c>
      <c r="N558" s="129">
        <f t="shared" si="181"/>
        <v>0.90538823999999996</v>
      </c>
      <c r="O558" s="59">
        <v>260</v>
      </c>
      <c r="Q558" s="53" t="str">
        <f t="shared" si="192"/>
        <v>1</v>
      </c>
      <c r="R558" s="53">
        <f t="shared" si="182"/>
        <v>1</v>
      </c>
      <c r="S558" s="53" t="str">
        <f t="shared" si="193"/>
        <v>0</v>
      </c>
      <c r="T558" s="53">
        <f t="shared" si="183"/>
        <v>0</v>
      </c>
      <c r="U558" s="53" t="str">
        <f t="shared" si="194"/>
        <v>0</v>
      </c>
      <c r="V558" s="53">
        <f t="shared" si="184"/>
        <v>0</v>
      </c>
      <c r="W558" s="53" t="str">
        <f t="shared" si="195"/>
        <v>0</v>
      </c>
      <c r="X558" s="53">
        <f t="shared" si="185"/>
        <v>0</v>
      </c>
      <c r="Y558" s="53" t="str">
        <f t="shared" si="196"/>
        <v>0</v>
      </c>
      <c r="Z558" s="53">
        <f t="shared" si="186"/>
        <v>0</v>
      </c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85">
        <f>Parâmetros!A548</f>
        <v>44127.750023148146</v>
      </c>
      <c r="B559" s="59">
        <f>Parâmetros!G548*0.04*46.0055</f>
        <v>7.2136623999999996</v>
      </c>
      <c r="C559" s="80">
        <f t="shared" si="197"/>
        <v>7.2136623999999996</v>
      </c>
      <c r="D559" s="84">
        <f t="shared" si="176"/>
        <v>1.4427324799999999</v>
      </c>
      <c r="E559" s="42" t="str">
        <f t="shared" si="187"/>
        <v>1</v>
      </c>
      <c r="F559" s="51">
        <f t="shared" si="177"/>
        <v>-146.96667915999998</v>
      </c>
      <c r="G559" s="42" t="str">
        <f t="shared" si="188"/>
        <v>0</v>
      </c>
      <c r="H559" s="51">
        <f t="shared" si="178"/>
        <v>-32.483339579999992</v>
      </c>
      <c r="I559" s="42" t="str">
        <f t="shared" si="189"/>
        <v>0</v>
      </c>
      <c r="J559" s="51">
        <f t="shared" si="179"/>
        <v>90.493678184691362</v>
      </c>
      <c r="K559" s="42" t="str">
        <f t="shared" si="190"/>
        <v>0</v>
      </c>
      <c r="L559" s="51">
        <f t="shared" si="180"/>
        <v>82.116740724705863</v>
      </c>
      <c r="M559" s="55" t="str">
        <f t="shared" si="191"/>
        <v>0</v>
      </c>
      <c r="N559" s="129">
        <f t="shared" si="181"/>
        <v>1.4427324799999999</v>
      </c>
      <c r="O559" s="59">
        <v>260</v>
      </c>
      <c r="Q559" s="53" t="str">
        <f t="shared" si="192"/>
        <v>1</v>
      </c>
      <c r="R559" s="53">
        <f t="shared" si="182"/>
        <v>1</v>
      </c>
      <c r="S559" s="53" t="str">
        <f t="shared" si="193"/>
        <v>0</v>
      </c>
      <c r="T559" s="53">
        <f t="shared" si="183"/>
        <v>0</v>
      </c>
      <c r="U559" s="53" t="str">
        <f t="shared" si="194"/>
        <v>0</v>
      </c>
      <c r="V559" s="53">
        <f t="shared" si="184"/>
        <v>0</v>
      </c>
      <c r="W559" s="53" t="str">
        <f t="shared" si="195"/>
        <v>0</v>
      </c>
      <c r="X559" s="53">
        <f t="shared" si="185"/>
        <v>0</v>
      </c>
      <c r="Y559" s="53" t="str">
        <f t="shared" si="196"/>
        <v>0</v>
      </c>
      <c r="Z559" s="53">
        <f t="shared" si="186"/>
        <v>0</v>
      </c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85">
        <f>Parâmetros!A549</f>
        <v>44127.791689814818</v>
      </c>
      <c r="B560" s="59">
        <f>Parâmetros!G549*0.04*46.0055</f>
        <v>6.6063897999999996</v>
      </c>
      <c r="C560" s="80">
        <f t="shared" si="197"/>
        <v>6.6063897999999996</v>
      </c>
      <c r="D560" s="84">
        <f t="shared" si="176"/>
        <v>1.32127796</v>
      </c>
      <c r="E560" s="42" t="str">
        <f t="shared" si="187"/>
        <v>1</v>
      </c>
      <c r="F560" s="51">
        <f t="shared" si="177"/>
        <v>-147.55876994500002</v>
      </c>
      <c r="G560" s="42" t="str">
        <f t="shared" si="188"/>
        <v>0</v>
      </c>
      <c r="H560" s="51">
        <f t="shared" si="178"/>
        <v>-32.779384972500011</v>
      </c>
      <c r="I560" s="42" t="str">
        <f t="shared" si="189"/>
        <v>0</v>
      </c>
      <c r="J560" s="51">
        <f t="shared" si="179"/>
        <v>90.434450363209876</v>
      </c>
      <c r="K560" s="42" t="str">
        <f t="shared" si="190"/>
        <v>0</v>
      </c>
      <c r="L560" s="51">
        <f t="shared" si="180"/>
        <v>82.052441272941181</v>
      </c>
      <c r="M560" s="55" t="str">
        <f t="shared" si="191"/>
        <v>0</v>
      </c>
      <c r="N560" s="129">
        <f t="shared" si="181"/>
        <v>1.32127796</v>
      </c>
      <c r="O560" s="59">
        <v>260</v>
      </c>
      <c r="Q560" s="53" t="str">
        <f t="shared" si="192"/>
        <v>1</v>
      </c>
      <c r="R560" s="53">
        <f t="shared" si="182"/>
        <v>1</v>
      </c>
      <c r="S560" s="53" t="str">
        <f t="shared" si="193"/>
        <v>0</v>
      </c>
      <c r="T560" s="53">
        <f t="shared" si="183"/>
        <v>0</v>
      </c>
      <c r="U560" s="53" t="str">
        <f t="shared" si="194"/>
        <v>0</v>
      </c>
      <c r="V560" s="53">
        <f t="shared" si="184"/>
        <v>0</v>
      </c>
      <c r="W560" s="53" t="str">
        <f t="shared" si="195"/>
        <v>0</v>
      </c>
      <c r="X560" s="53">
        <f t="shared" si="185"/>
        <v>0</v>
      </c>
      <c r="Y560" s="53" t="str">
        <f t="shared" si="196"/>
        <v>0</v>
      </c>
      <c r="Z560" s="53">
        <f t="shared" si="186"/>
        <v>0</v>
      </c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85">
        <f>Parâmetros!A550</f>
        <v>44127.833356481482</v>
      </c>
      <c r="B561" s="59">
        <f>Parâmetros!G550*0.04*46.0055</f>
        <v>6.6063897999999996</v>
      </c>
      <c r="C561" s="80">
        <f t="shared" si="197"/>
        <v>6.6063897999999996</v>
      </c>
      <c r="D561" s="84">
        <f t="shared" si="176"/>
        <v>1.32127796</v>
      </c>
      <c r="E561" s="42" t="str">
        <f t="shared" si="187"/>
        <v>1</v>
      </c>
      <c r="F561" s="51">
        <f t="shared" si="177"/>
        <v>-147.55876994500002</v>
      </c>
      <c r="G561" s="42" t="str">
        <f t="shared" si="188"/>
        <v>0</v>
      </c>
      <c r="H561" s="51">
        <f t="shared" si="178"/>
        <v>-32.779384972500011</v>
      </c>
      <c r="I561" s="42" t="str">
        <f t="shared" si="189"/>
        <v>0</v>
      </c>
      <c r="J561" s="51">
        <f t="shared" si="179"/>
        <v>90.434450363209876</v>
      </c>
      <c r="K561" s="42" t="str">
        <f t="shared" si="190"/>
        <v>0</v>
      </c>
      <c r="L561" s="51">
        <f t="shared" si="180"/>
        <v>82.052441272941181</v>
      </c>
      <c r="M561" s="55" t="str">
        <f t="shared" si="191"/>
        <v>0</v>
      </c>
      <c r="N561" s="129">
        <f t="shared" si="181"/>
        <v>1.32127796</v>
      </c>
      <c r="O561" s="59">
        <v>260</v>
      </c>
      <c r="Q561" s="53" t="str">
        <f t="shared" si="192"/>
        <v>1</v>
      </c>
      <c r="R561" s="53">
        <f t="shared" si="182"/>
        <v>1</v>
      </c>
      <c r="S561" s="53" t="str">
        <f t="shared" si="193"/>
        <v>0</v>
      </c>
      <c r="T561" s="53">
        <f t="shared" si="183"/>
        <v>0</v>
      </c>
      <c r="U561" s="53" t="str">
        <f t="shared" si="194"/>
        <v>0</v>
      </c>
      <c r="V561" s="53">
        <f t="shared" si="184"/>
        <v>0</v>
      </c>
      <c r="W561" s="53" t="str">
        <f t="shared" si="195"/>
        <v>0</v>
      </c>
      <c r="X561" s="53">
        <f t="shared" si="185"/>
        <v>0</v>
      </c>
      <c r="Y561" s="53" t="str">
        <f t="shared" si="196"/>
        <v>0</v>
      </c>
      <c r="Z561" s="53">
        <f t="shared" si="186"/>
        <v>0</v>
      </c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85">
        <f>Parâmetros!A551</f>
        <v>44127.875023148146</v>
      </c>
      <c r="B562" s="59">
        <f>Parâmetros!G551*0.04*46.0055</f>
        <v>4.5453434000000001</v>
      </c>
      <c r="C562" s="80">
        <f t="shared" si="197"/>
        <v>4.5453434000000001</v>
      </c>
      <c r="D562" s="84">
        <f t="shared" si="176"/>
        <v>0.90906868000000007</v>
      </c>
      <c r="E562" s="42" t="str">
        <f t="shared" si="187"/>
        <v>1</v>
      </c>
      <c r="F562" s="51">
        <f t="shared" si="177"/>
        <v>-149.56829018499997</v>
      </c>
      <c r="G562" s="42" t="str">
        <f t="shared" si="188"/>
        <v>0</v>
      </c>
      <c r="H562" s="51">
        <f t="shared" si="178"/>
        <v>-33.784145092499983</v>
      </c>
      <c r="I562" s="42" t="str">
        <f t="shared" si="189"/>
        <v>0</v>
      </c>
      <c r="J562" s="51">
        <f t="shared" si="179"/>
        <v>90.233434726666673</v>
      </c>
      <c r="K562" s="42" t="str">
        <f t="shared" si="190"/>
        <v>0</v>
      </c>
      <c r="L562" s="51">
        <f t="shared" si="180"/>
        <v>81.834212830588257</v>
      </c>
      <c r="M562" s="55" t="str">
        <f t="shared" si="191"/>
        <v>0</v>
      </c>
      <c r="N562" s="129">
        <f t="shared" si="181"/>
        <v>0.90906868000000007</v>
      </c>
      <c r="O562" s="59">
        <v>260</v>
      </c>
      <c r="Q562" s="53" t="str">
        <f t="shared" si="192"/>
        <v>1</v>
      </c>
      <c r="R562" s="53">
        <f t="shared" si="182"/>
        <v>1</v>
      </c>
      <c r="S562" s="53" t="str">
        <f t="shared" si="193"/>
        <v>0</v>
      </c>
      <c r="T562" s="53">
        <f t="shared" si="183"/>
        <v>0</v>
      </c>
      <c r="U562" s="53" t="str">
        <f t="shared" si="194"/>
        <v>0</v>
      </c>
      <c r="V562" s="53">
        <f t="shared" si="184"/>
        <v>0</v>
      </c>
      <c r="W562" s="53" t="str">
        <f t="shared" si="195"/>
        <v>0</v>
      </c>
      <c r="X562" s="53">
        <f t="shared" si="185"/>
        <v>0</v>
      </c>
      <c r="Y562" s="53" t="str">
        <f t="shared" si="196"/>
        <v>0</v>
      </c>
      <c r="Z562" s="53">
        <f t="shared" si="186"/>
        <v>0</v>
      </c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85">
        <f>Parâmetros!A552</f>
        <v>44127.916689814818</v>
      </c>
      <c r="B563" s="59">
        <f>Parâmetros!G552*0.04*46.0055</f>
        <v>3.6252333999999995</v>
      </c>
      <c r="C563" s="80">
        <f t="shared" si="197"/>
        <v>3.6252333999999995</v>
      </c>
      <c r="D563" s="84">
        <f t="shared" si="176"/>
        <v>0.72504667999999994</v>
      </c>
      <c r="E563" s="42" t="str">
        <f t="shared" si="187"/>
        <v>1</v>
      </c>
      <c r="F563" s="51">
        <f t="shared" si="177"/>
        <v>-150.46539743499997</v>
      </c>
      <c r="G563" s="42" t="str">
        <f t="shared" si="188"/>
        <v>0</v>
      </c>
      <c r="H563" s="51">
        <f t="shared" si="178"/>
        <v>-34.232698717499986</v>
      </c>
      <c r="I563" s="42" t="str">
        <f t="shared" si="189"/>
        <v>0</v>
      </c>
      <c r="J563" s="51">
        <f t="shared" si="179"/>
        <v>90.143695603209878</v>
      </c>
      <c r="K563" s="42" t="str">
        <f t="shared" si="190"/>
        <v>0</v>
      </c>
      <c r="L563" s="51">
        <f t="shared" si="180"/>
        <v>81.736789418823534</v>
      </c>
      <c r="M563" s="55" t="str">
        <f t="shared" si="191"/>
        <v>0</v>
      </c>
      <c r="N563" s="129">
        <f t="shared" si="181"/>
        <v>0.72504667999999994</v>
      </c>
      <c r="O563" s="59">
        <v>260</v>
      </c>
      <c r="Q563" s="53" t="str">
        <f t="shared" si="192"/>
        <v>1</v>
      </c>
      <c r="R563" s="53">
        <f t="shared" si="182"/>
        <v>1</v>
      </c>
      <c r="S563" s="53" t="str">
        <f t="shared" si="193"/>
        <v>0</v>
      </c>
      <c r="T563" s="53">
        <f t="shared" si="183"/>
        <v>0</v>
      </c>
      <c r="U563" s="53" t="str">
        <f t="shared" si="194"/>
        <v>0</v>
      </c>
      <c r="V563" s="53">
        <f t="shared" si="184"/>
        <v>0</v>
      </c>
      <c r="W563" s="53" t="str">
        <f t="shared" si="195"/>
        <v>0</v>
      </c>
      <c r="X563" s="53">
        <f t="shared" si="185"/>
        <v>0</v>
      </c>
      <c r="Y563" s="53" t="str">
        <f t="shared" si="196"/>
        <v>0</v>
      </c>
      <c r="Z563" s="53">
        <f t="shared" si="186"/>
        <v>0</v>
      </c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85">
        <f>Parâmetros!A553</f>
        <v>44127.958356481482</v>
      </c>
      <c r="B564" s="59">
        <f>Parâmetros!G553*0.04*46.0055</f>
        <v>3.6252333999999995</v>
      </c>
      <c r="C564" s="80">
        <f t="shared" si="197"/>
        <v>3.6252333999999995</v>
      </c>
      <c r="D564" s="84">
        <f t="shared" si="176"/>
        <v>0.72504667999999994</v>
      </c>
      <c r="E564" s="42" t="str">
        <f t="shared" si="187"/>
        <v>1</v>
      </c>
      <c r="F564" s="51">
        <f t="shared" si="177"/>
        <v>-150.46539743499997</v>
      </c>
      <c r="G564" s="42" t="str">
        <f t="shared" si="188"/>
        <v>0</v>
      </c>
      <c r="H564" s="51">
        <f t="shared" si="178"/>
        <v>-34.232698717499986</v>
      </c>
      <c r="I564" s="42" t="str">
        <f t="shared" si="189"/>
        <v>0</v>
      </c>
      <c r="J564" s="51">
        <f t="shared" si="179"/>
        <v>90.143695603209878</v>
      </c>
      <c r="K564" s="42" t="str">
        <f t="shared" si="190"/>
        <v>0</v>
      </c>
      <c r="L564" s="51">
        <f t="shared" si="180"/>
        <v>81.736789418823534</v>
      </c>
      <c r="M564" s="55" t="str">
        <f t="shared" si="191"/>
        <v>0</v>
      </c>
      <c r="N564" s="129">
        <f t="shared" si="181"/>
        <v>0.72504667999999994</v>
      </c>
      <c r="O564" s="59">
        <v>260</v>
      </c>
      <c r="Q564" s="53" t="str">
        <f t="shared" si="192"/>
        <v>1</v>
      </c>
      <c r="R564" s="53">
        <f t="shared" si="182"/>
        <v>1</v>
      </c>
      <c r="S564" s="53" t="str">
        <f t="shared" si="193"/>
        <v>0</v>
      </c>
      <c r="T564" s="53">
        <f t="shared" si="183"/>
        <v>0</v>
      </c>
      <c r="U564" s="53" t="str">
        <f t="shared" si="194"/>
        <v>0</v>
      </c>
      <c r="V564" s="53">
        <f t="shared" si="184"/>
        <v>0</v>
      </c>
      <c r="W564" s="53" t="str">
        <f t="shared" si="195"/>
        <v>0</v>
      </c>
      <c r="X564" s="53">
        <f t="shared" si="185"/>
        <v>0</v>
      </c>
      <c r="Y564" s="53" t="str">
        <f t="shared" si="196"/>
        <v>0</v>
      </c>
      <c r="Z564" s="53">
        <f t="shared" si="186"/>
        <v>0</v>
      </c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85">
        <f>Parâmetros!A554</f>
        <v>44128.000023148146</v>
      </c>
      <c r="B565" s="59">
        <f>Parâmetros!G554*0.04*46.0055</f>
        <v>2.3922859999999999</v>
      </c>
      <c r="C565" s="80">
        <f t="shared" si="197"/>
        <v>2.3922859999999999</v>
      </c>
      <c r="D565" s="84">
        <f t="shared" si="176"/>
        <v>0.47845720000000003</v>
      </c>
      <c r="E565" s="42" t="str">
        <f t="shared" si="187"/>
        <v>1</v>
      </c>
      <c r="F565" s="51">
        <f t="shared" si="177"/>
        <v>-151.66752115</v>
      </c>
      <c r="G565" s="42" t="str">
        <f t="shared" si="188"/>
        <v>0</v>
      </c>
      <c r="H565" s="51">
        <f t="shared" si="178"/>
        <v>-34.833760574999999</v>
      </c>
      <c r="I565" s="42" t="str">
        <f t="shared" si="189"/>
        <v>0</v>
      </c>
      <c r="J565" s="51">
        <f t="shared" si="179"/>
        <v>90.023445177777774</v>
      </c>
      <c r="K565" s="42" t="str">
        <f t="shared" si="190"/>
        <v>0</v>
      </c>
      <c r="L565" s="51">
        <f t="shared" si="180"/>
        <v>81.606242047058814</v>
      </c>
      <c r="M565" s="55" t="str">
        <f t="shared" si="191"/>
        <v>0</v>
      </c>
      <c r="N565" s="129">
        <f t="shared" si="181"/>
        <v>0.47845720000000003</v>
      </c>
      <c r="O565" s="59">
        <v>260</v>
      </c>
      <c r="Q565" s="53" t="str">
        <f t="shared" si="192"/>
        <v>1</v>
      </c>
      <c r="R565" s="53">
        <f t="shared" si="182"/>
        <v>1</v>
      </c>
      <c r="S565" s="53" t="str">
        <f t="shared" si="193"/>
        <v>0</v>
      </c>
      <c r="T565" s="53">
        <f t="shared" si="183"/>
        <v>0</v>
      </c>
      <c r="U565" s="53" t="str">
        <f t="shared" si="194"/>
        <v>0</v>
      </c>
      <c r="V565" s="53">
        <f t="shared" si="184"/>
        <v>0</v>
      </c>
      <c r="W565" s="53" t="str">
        <f t="shared" si="195"/>
        <v>0</v>
      </c>
      <c r="X565" s="53">
        <f t="shared" si="185"/>
        <v>0</v>
      </c>
      <c r="Y565" s="53" t="str">
        <f t="shared" si="196"/>
        <v>0</v>
      </c>
      <c r="Z565" s="53">
        <f t="shared" si="186"/>
        <v>0</v>
      </c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85">
        <f>Parâmetros!A555</f>
        <v>44128.041689814818</v>
      </c>
      <c r="B566" s="59">
        <f>Parâmetros!G555*0.04*46.0055</f>
        <v>1.8954266</v>
      </c>
      <c r="C566" s="80">
        <f t="shared" si="197"/>
        <v>1.8954266</v>
      </c>
      <c r="D566" s="84">
        <f t="shared" si="176"/>
        <v>0.37908532</v>
      </c>
      <c r="E566" s="42" t="str">
        <f t="shared" si="187"/>
        <v>1</v>
      </c>
      <c r="F566" s="51">
        <f t="shared" si="177"/>
        <v>-152.151959065</v>
      </c>
      <c r="G566" s="42" t="str">
        <f t="shared" si="188"/>
        <v>0</v>
      </c>
      <c r="H566" s="51">
        <f t="shared" si="178"/>
        <v>-35.0759795325</v>
      </c>
      <c r="I566" s="42" t="str">
        <f t="shared" si="189"/>
        <v>0</v>
      </c>
      <c r="J566" s="51">
        <f t="shared" si="179"/>
        <v>89.974986051111117</v>
      </c>
      <c r="K566" s="42" t="str">
        <f t="shared" si="190"/>
        <v>0</v>
      </c>
      <c r="L566" s="51">
        <f t="shared" si="180"/>
        <v>81.553633404705877</v>
      </c>
      <c r="M566" s="55" t="str">
        <f t="shared" si="191"/>
        <v>0</v>
      </c>
      <c r="N566" s="129">
        <f t="shared" si="181"/>
        <v>0.37908532</v>
      </c>
      <c r="O566" s="59">
        <v>260</v>
      </c>
      <c r="Q566" s="53" t="str">
        <f t="shared" si="192"/>
        <v>1</v>
      </c>
      <c r="R566" s="53">
        <f t="shared" si="182"/>
        <v>1</v>
      </c>
      <c r="S566" s="53" t="str">
        <f t="shared" si="193"/>
        <v>0</v>
      </c>
      <c r="T566" s="53">
        <f t="shared" si="183"/>
        <v>0</v>
      </c>
      <c r="U566" s="53" t="str">
        <f t="shared" si="194"/>
        <v>0</v>
      </c>
      <c r="V566" s="53">
        <f t="shared" si="184"/>
        <v>0</v>
      </c>
      <c r="W566" s="53" t="str">
        <f t="shared" si="195"/>
        <v>0</v>
      </c>
      <c r="X566" s="53">
        <f t="shared" si="185"/>
        <v>0</v>
      </c>
      <c r="Y566" s="53" t="str">
        <f t="shared" si="196"/>
        <v>0</v>
      </c>
      <c r="Z566" s="53">
        <f t="shared" si="186"/>
        <v>0</v>
      </c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85">
        <f>Parâmetros!A556</f>
        <v>44128.083356481482</v>
      </c>
      <c r="B567" s="59">
        <f>Parâmetros!G556*0.04*46.0055</f>
        <v>0.92010999999999998</v>
      </c>
      <c r="C567" s="80">
        <f t="shared" si="197"/>
        <v>0.92010999999999998</v>
      </c>
      <c r="D567" s="84">
        <f t="shared" si="176"/>
        <v>0.18402200000000002</v>
      </c>
      <c r="E567" s="42" t="str">
        <f t="shared" si="187"/>
        <v>1</v>
      </c>
      <c r="F567" s="51">
        <f t="shared" si="177"/>
        <v>-153.10289275</v>
      </c>
      <c r="G567" s="42" t="str">
        <f t="shared" si="188"/>
        <v>0</v>
      </c>
      <c r="H567" s="51">
        <f t="shared" si="178"/>
        <v>-35.551446374999998</v>
      </c>
      <c r="I567" s="42" t="str">
        <f t="shared" si="189"/>
        <v>0</v>
      </c>
      <c r="J567" s="51">
        <f t="shared" si="179"/>
        <v>89.879862580246922</v>
      </c>
      <c r="K567" s="42" t="str">
        <f t="shared" si="190"/>
        <v>0</v>
      </c>
      <c r="L567" s="51">
        <f t="shared" si="180"/>
        <v>81.450364588235303</v>
      </c>
      <c r="M567" s="55" t="str">
        <f t="shared" si="191"/>
        <v>0</v>
      </c>
      <c r="N567" s="129">
        <f t="shared" si="181"/>
        <v>0.18402200000000002</v>
      </c>
      <c r="O567" s="59">
        <v>260</v>
      </c>
      <c r="Q567" s="53" t="str">
        <f t="shared" si="192"/>
        <v>1</v>
      </c>
      <c r="R567" s="53">
        <f t="shared" si="182"/>
        <v>1</v>
      </c>
      <c r="S567" s="53" t="str">
        <f t="shared" si="193"/>
        <v>0</v>
      </c>
      <c r="T567" s="53">
        <f t="shared" si="183"/>
        <v>0</v>
      </c>
      <c r="U567" s="53" t="str">
        <f t="shared" si="194"/>
        <v>0</v>
      </c>
      <c r="V567" s="53">
        <f t="shared" si="184"/>
        <v>0</v>
      </c>
      <c r="W567" s="53" t="str">
        <f t="shared" si="195"/>
        <v>0</v>
      </c>
      <c r="X567" s="53">
        <f t="shared" si="185"/>
        <v>0</v>
      </c>
      <c r="Y567" s="53" t="str">
        <f t="shared" si="196"/>
        <v>0</v>
      </c>
      <c r="Z567" s="53">
        <f t="shared" si="186"/>
        <v>0</v>
      </c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85">
        <f>Parâmetros!A557</f>
        <v>44128.125023148146</v>
      </c>
      <c r="B568" s="59">
        <f>Parâmetros!G557*0.04*46.0055</f>
        <v>0.75449019999999989</v>
      </c>
      <c r="C568" s="80">
        <f t="shared" si="197"/>
        <v>0.75449019999999989</v>
      </c>
      <c r="D568" s="84">
        <f t="shared" si="176"/>
        <v>0.15089803999999998</v>
      </c>
      <c r="E568" s="42" t="str">
        <f t="shared" si="187"/>
        <v>1</v>
      </c>
      <c r="F568" s="51">
        <f t="shared" si="177"/>
        <v>-153.264372055</v>
      </c>
      <c r="G568" s="42" t="str">
        <f t="shared" si="188"/>
        <v>0</v>
      </c>
      <c r="H568" s="51">
        <f t="shared" si="178"/>
        <v>-35.632186027499998</v>
      </c>
      <c r="I568" s="42" t="str">
        <f t="shared" si="189"/>
        <v>0</v>
      </c>
      <c r="J568" s="51">
        <f t="shared" si="179"/>
        <v>89.863709538024693</v>
      </c>
      <c r="K568" s="42" t="str">
        <f t="shared" si="190"/>
        <v>0</v>
      </c>
      <c r="L568" s="51">
        <f t="shared" si="180"/>
        <v>81.432828374117634</v>
      </c>
      <c r="M568" s="55" t="str">
        <f t="shared" si="191"/>
        <v>0</v>
      </c>
      <c r="N568" s="129">
        <f t="shared" si="181"/>
        <v>0.15089803999999998</v>
      </c>
      <c r="O568" s="59">
        <v>260</v>
      </c>
      <c r="Q568" s="53" t="str">
        <f t="shared" si="192"/>
        <v>1</v>
      </c>
      <c r="R568" s="53">
        <f t="shared" si="182"/>
        <v>1</v>
      </c>
      <c r="S568" s="53" t="str">
        <f t="shared" si="193"/>
        <v>0</v>
      </c>
      <c r="T568" s="53">
        <f t="shared" si="183"/>
        <v>0</v>
      </c>
      <c r="U568" s="53" t="str">
        <f t="shared" si="194"/>
        <v>0</v>
      </c>
      <c r="V568" s="53">
        <f t="shared" si="184"/>
        <v>0</v>
      </c>
      <c r="W568" s="53" t="str">
        <f t="shared" si="195"/>
        <v>0</v>
      </c>
      <c r="X568" s="53">
        <f t="shared" si="185"/>
        <v>0</v>
      </c>
      <c r="Y568" s="53" t="str">
        <f t="shared" si="196"/>
        <v>0</v>
      </c>
      <c r="Z568" s="53">
        <f t="shared" si="186"/>
        <v>0</v>
      </c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85">
        <f>Parâmetros!A558</f>
        <v>44128.166689814818</v>
      </c>
      <c r="B569" s="59">
        <f>Parâmetros!G558*0.04*46.0055</f>
        <v>0.86490339999999999</v>
      </c>
      <c r="C569" s="80">
        <f t="shared" si="197"/>
        <v>0.86490339999999999</v>
      </c>
      <c r="D569" s="84">
        <f t="shared" si="176"/>
        <v>0.17298068</v>
      </c>
      <c r="E569" s="42" t="str">
        <f t="shared" si="187"/>
        <v>1</v>
      </c>
      <c r="F569" s="51">
        <f t="shared" si="177"/>
        <v>-153.15671918499999</v>
      </c>
      <c r="G569" s="42" t="str">
        <f t="shared" si="188"/>
        <v>0</v>
      </c>
      <c r="H569" s="51">
        <f t="shared" si="178"/>
        <v>-35.578359592499993</v>
      </c>
      <c r="I569" s="42" t="str">
        <f t="shared" si="189"/>
        <v>0</v>
      </c>
      <c r="J569" s="51">
        <f t="shared" si="179"/>
        <v>89.874478232839508</v>
      </c>
      <c r="K569" s="42" t="str">
        <f t="shared" si="190"/>
        <v>0</v>
      </c>
      <c r="L569" s="51">
        <f t="shared" si="180"/>
        <v>81.444519183529422</v>
      </c>
      <c r="M569" s="55" t="str">
        <f t="shared" si="191"/>
        <v>0</v>
      </c>
      <c r="N569" s="129">
        <f t="shared" si="181"/>
        <v>0.17298068</v>
      </c>
      <c r="O569" s="59">
        <v>260</v>
      </c>
      <c r="Q569" s="53" t="str">
        <f t="shared" si="192"/>
        <v>1</v>
      </c>
      <c r="R569" s="53">
        <f t="shared" si="182"/>
        <v>1</v>
      </c>
      <c r="S569" s="53" t="str">
        <f t="shared" si="193"/>
        <v>0</v>
      </c>
      <c r="T569" s="53">
        <f t="shared" si="183"/>
        <v>0</v>
      </c>
      <c r="U569" s="53" t="str">
        <f t="shared" si="194"/>
        <v>0</v>
      </c>
      <c r="V569" s="53">
        <f t="shared" si="184"/>
        <v>0</v>
      </c>
      <c r="W569" s="53" t="str">
        <f t="shared" si="195"/>
        <v>0</v>
      </c>
      <c r="X569" s="53">
        <f t="shared" si="185"/>
        <v>0</v>
      </c>
      <c r="Y569" s="53" t="str">
        <f t="shared" si="196"/>
        <v>0</v>
      </c>
      <c r="Z569" s="53">
        <f t="shared" si="186"/>
        <v>0</v>
      </c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85">
        <f>Parâmetros!A559</f>
        <v>44128.208356481482</v>
      </c>
      <c r="B570" s="59">
        <f>Parâmetros!G559*0.04*46.0055</f>
        <v>0.75449019999999989</v>
      </c>
      <c r="C570" s="80">
        <f t="shared" si="197"/>
        <v>0.75449019999999989</v>
      </c>
      <c r="D570" s="84">
        <f t="shared" si="176"/>
        <v>0.15089803999999998</v>
      </c>
      <c r="E570" s="42" t="str">
        <f t="shared" si="187"/>
        <v>1</v>
      </c>
      <c r="F570" s="51">
        <f t="shared" si="177"/>
        <v>-153.264372055</v>
      </c>
      <c r="G570" s="42" t="str">
        <f t="shared" si="188"/>
        <v>0</v>
      </c>
      <c r="H570" s="51">
        <f t="shared" si="178"/>
        <v>-35.632186027499998</v>
      </c>
      <c r="I570" s="42" t="str">
        <f t="shared" si="189"/>
        <v>0</v>
      </c>
      <c r="J570" s="51">
        <f t="shared" si="179"/>
        <v>89.863709538024693</v>
      </c>
      <c r="K570" s="42" t="str">
        <f t="shared" si="190"/>
        <v>0</v>
      </c>
      <c r="L570" s="51">
        <f t="shared" si="180"/>
        <v>81.432828374117634</v>
      </c>
      <c r="M570" s="55" t="str">
        <f t="shared" si="191"/>
        <v>0</v>
      </c>
      <c r="N570" s="129">
        <f t="shared" si="181"/>
        <v>0.15089803999999998</v>
      </c>
      <c r="O570" s="59">
        <v>260</v>
      </c>
      <c r="Q570" s="53" t="str">
        <f t="shared" si="192"/>
        <v>1</v>
      </c>
      <c r="R570" s="53">
        <f t="shared" si="182"/>
        <v>1</v>
      </c>
      <c r="S570" s="53" t="str">
        <f t="shared" si="193"/>
        <v>0</v>
      </c>
      <c r="T570" s="53">
        <f t="shared" si="183"/>
        <v>0</v>
      </c>
      <c r="U570" s="53" t="str">
        <f t="shared" si="194"/>
        <v>0</v>
      </c>
      <c r="V570" s="53">
        <f t="shared" si="184"/>
        <v>0</v>
      </c>
      <c r="W570" s="53" t="str">
        <f t="shared" si="195"/>
        <v>0</v>
      </c>
      <c r="X570" s="53">
        <f t="shared" si="185"/>
        <v>0</v>
      </c>
      <c r="Y570" s="53" t="str">
        <f t="shared" si="196"/>
        <v>0</v>
      </c>
      <c r="Z570" s="53">
        <f t="shared" si="186"/>
        <v>0</v>
      </c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85">
        <f>Parâmetros!A560</f>
        <v>44128.250023148146</v>
      </c>
      <c r="B571" s="59">
        <f>Parâmetros!G560*0.04*46.0055</f>
        <v>1.6377957999999999</v>
      </c>
      <c r="C571" s="80">
        <f t="shared" si="197"/>
        <v>1.6377957999999999</v>
      </c>
      <c r="D571" s="84">
        <f t="shared" si="176"/>
        <v>0.32755915999999996</v>
      </c>
      <c r="E571" s="42" t="str">
        <f t="shared" si="187"/>
        <v>1</v>
      </c>
      <c r="F571" s="51">
        <f t="shared" si="177"/>
        <v>-152.403149095</v>
      </c>
      <c r="G571" s="42" t="str">
        <f t="shared" si="188"/>
        <v>0</v>
      </c>
      <c r="H571" s="51">
        <f t="shared" si="178"/>
        <v>-35.201574547500002</v>
      </c>
      <c r="I571" s="42" t="str">
        <f t="shared" si="189"/>
        <v>0</v>
      </c>
      <c r="J571" s="51">
        <f t="shared" si="179"/>
        <v>89.949859096543207</v>
      </c>
      <c r="K571" s="42" t="str">
        <f t="shared" si="190"/>
        <v>0</v>
      </c>
      <c r="L571" s="51">
        <f t="shared" si="180"/>
        <v>81.526354849411774</v>
      </c>
      <c r="M571" s="55" t="str">
        <f t="shared" si="191"/>
        <v>0</v>
      </c>
      <c r="N571" s="129">
        <f t="shared" si="181"/>
        <v>0.32755915999999996</v>
      </c>
      <c r="O571" s="59">
        <v>260</v>
      </c>
      <c r="Q571" s="53" t="str">
        <f t="shared" si="192"/>
        <v>1</v>
      </c>
      <c r="R571" s="53">
        <f t="shared" si="182"/>
        <v>1</v>
      </c>
      <c r="S571" s="53" t="str">
        <f t="shared" si="193"/>
        <v>0</v>
      </c>
      <c r="T571" s="53">
        <f t="shared" si="183"/>
        <v>0</v>
      </c>
      <c r="U571" s="53" t="str">
        <f t="shared" si="194"/>
        <v>0</v>
      </c>
      <c r="V571" s="53">
        <f t="shared" si="184"/>
        <v>0</v>
      </c>
      <c r="W571" s="53" t="str">
        <f t="shared" si="195"/>
        <v>0</v>
      </c>
      <c r="X571" s="53">
        <f t="shared" si="185"/>
        <v>0</v>
      </c>
      <c r="Y571" s="53" t="str">
        <f t="shared" si="196"/>
        <v>0</v>
      </c>
      <c r="Z571" s="53">
        <f t="shared" si="186"/>
        <v>0</v>
      </c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85">
        <f>Parâmetros!A561</f>
        <v>44128.291689814818</v>
      </c>
      <c r="B572" s="59">
        <f>Parâmetros!G561*0.04*46.0055</f>
        <v>4.1036906000000002</v>
      </c>
      <c r="C572" s="80">
        <f t="shared" si="197"/>
        <v>4.1036906000000002</v>
      </c>
      <c r="D572" s="84">
        <f t="shared" si="176"/>
        <v>0.82073812000000013</v>
      </c>
      <c r="E572" s="42" t="str">
        <f t="shared" si="187"/>
        <v>1</v>
      </c>
      <c r="F572" s="51">
        <f t="shared" si="177"/>
        <v>-149.99890166500001</v>
      </c>
      <c r="G572" s="42" t="str">
        <f t="shared" si="188"/>
        <v>0</v>
      </c>
      <c r="H572" s="51">
        <f t="shared" si="178"/>
        <v>-33.999450832500003</v>
      </c>
      <c r="I572" s="42" t="str">
        <f t="shared" si="189"/>
        <v>0</v>
      </c>
      <c r="J572" s="51">
        <f t="shared" si="179"/>
        <v>90.190359947407416</v>
      </c>
      <c r="K572" s="42" t="str">
        <f t="shared" si="190"/>
        <v>0</v>
      </c>
      <c r="L572" s="51">
        <f t="shared" si="180"/>
        <v>81.787449592941172</v>
      </c>
      <c r="M572" s="55" t="str">
        <f t="shared" si="191"/>
        <v>0</v>
      </c>
      <c r="N572" s="129">
        <f t="shared" si="181"/>
        <v>0.82073812000000013</v>
      </c>
      <c r="O572" s="59">
        <v>260</v>
      </c>
      <c r="Q572" s="53" t="str">
        <f t="shared" si="192"/>
        <v>1</v>
      </c>
      <c r="R572" s="53">
        <f t="shared" si="182"/>
        <v>1</v>
      </c>
      <c r="S572" s="53" t="str">
        <f t="shared" si="193"/>
        <v>0</v>
      </c>
      <c r="T572" s="53">
        <f t="shared" si="183"/>
        <v>0</v>
      </c>
      <c r="U572" s="53" t="str">
        <f t="shared" si="194"/>
        <v>0</v>
      </c>
      <c r="V572" s="53">
        <f t="shared" si="184"/>
        <v>0</v>
      </c>
      <c r="W572" s="53" t="str">
        <f t="shared" si="195"/>
        <v>0</v>
      </c>
      <c r="X572" s="53">
        <f t="shared" si="185"/>
        <v>0</v>
      </c>
      <c r="Y572" s="53" t="str">
        <f t="shared" si="196"/>
        <v>0</v>
      </c>
      <c r="Z572" s="53">
        <f t="shared" si="186"/>
        <v>0</v>
      </c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85">
        <f>Parâmetros!A562</f>
        <v>44128.333356481482</v>
      </c>
      <c r="B573" s="59">
        <f>Parâmetros!G562*0.04*46.0055</f>
        <v>4.7661697999999992</v>
      </c>
      <c r="C573" s="80">
        <f t="shared" si="197"/>
        <v>4.7661697999999992</v>
      </c>
      <c r="D573" s="84">
        <f t="shared" si="176"/>
        <v>0.95323395999999994</v>
      </c>
      <c r="E573" s="42" t="str">
        <f t="shared" si="187"/>
        <v>1</v>
      </c>
      <c r="F573" s="51">
        <f t="shared" si="177"/>
        <v>-149.352984445</v>
      </c>
      <c r="G573" s="42" t="str">
        <f t="shared" si="188"/>
        <v>0</v>
      </c>
      <c r="H573" s="51">
        <f t="shared" si="178"/>
        <v>-33.676492222500002</v>
      </c>
      <c r="I573" s="42" t="str">
        <f t="shared" si="189"/>
        <v>0</v>
      </c>
      <c r="J573" s="51">
        <f t="shared" si="179"/>
        <v>90.254972116296301</v>
      </c>
      <c r="K573" s="42" t="str">
        <f t="shared" si="190"/>
        <v>0</v>
      </c>
      <c r="L573" s="51">
        <f t="shared" si="180"/>
        <v>81.857594449411749</v>
      </c>
      <c r="M573" s="55" t="str">
        <f t="shared" si="191"/>
        <v>0</v>
      </c>
      <c r="N573" s="129">
        <f t="shared" si="181"/>
        <v>0.95323395999999994</v>
      </c>
      <c r="O573" s="59">
        <v>260</v>
      </c>
      <c r="Q573" s="53" t="str">
        <f t="shared" si="192"/>
        <v>1</v>
      </c>
      <c r="R573" s="53">
        <f t="shared" si="182"/>
        <v>1</v>
      </c>
      <c r="S573" s="53" t="str">
        <f t="shared" si="193"/>
        <v>0</v>
      </c>
      <c r="T573" s="53">
        <f t="shared" si="183"/>
        <v>0</v>
      </c>
      <c r="U573" s="53" t="str">
        <f t="shared" si="194"/>
        <v>0</v>
      </c>
      <c r="V573" s="53">
        <f t="shared" si="184"/>
        <v>0</v>
      </c>
      <c r="W573" s="53" t="str">
        <f t="shared" si="195"/>
        <v>0</v>
      </c>
      <c r="X573" s="53">
        <f t="shared" si="185"/>
        <v>0</v>
      </c>
      <c r="Y573" s="53" t="str">
        <f t="shared" si="196"/>
        <v>0</v>
      </c>
      <c r="Z573" s="53">
        <f t="shared" si="186"/>
        <v>0</v>
      </c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85">
        <f>Parâmetros!A563</f>
        <v>44128.375023148146</v>
      </c>
      <c r="B574" s="59">
        <f>Parâmetros!G563*0.04*46.0055</f>
        <v>5.5758665999999995</v>
      </c>
      <c r="C574" s="80">
        <f t="shared" si="197"/>
        <v>5.5758665999999995</v>
      </c>
      <c r="D574" s="84">
        <f t="shared" si="176"/>
        <v>1.1151733199999998</v>
      </c>
      <c r="E574" s="42" t="str">
        <f t="shared" si="187"/>
        <v>1</v>
      </c>
      <c r="F574" s="51">
        <f t="shared" si="177"/>
        <v>-148.56353006499998</v>
      </c>
      <c r="G574" s="42" t="str">
        <f t="shared" si="188"/>
        <v>0</v>
      </c>
      <c r="H574" s="51">
        <f t="shared" si="178"/>
        <v>-33.28176503249999</v>
      </c>
      <c r="I574" s="42" t="str">
        <f t="shared" si="189"/>
        <v>0</v>
      </c>
      <c r="J574" s="51">
        <f t="shared" si="179"/>
        <v>90.333942544938267</v>
      </c>
      <c r="K574" s="42" t="str">
        <f t="shared" si="190"/>
        <v>0</v>
      </c>
      <c r="L574" s="51">
        <f t="shared" si="180"/>
        <v>81.943327051764697</v>
      </c>
      <c r="M574" s="55" t="str">
        <f t="shared" si="191"/>
        <v>0</v>
      </c>
      <c r="N574" s="129">
        <f t="shared" si="181"/>
        <v>1.1151733199999998</v>
      </c>
      <c r="O574" s="59">
        <v>260</v>
      </c>
      <c r="Q574" s="53" t="str">
        <f t="shared" si="192"/>
        <v>1</v>
      </c>
      <c r="R574" s="53">
        <f t="shared" si="182"/>
        <v>1</v>
      </c>
      <c r="S574" s="53" t="str">
        <f t="shared" si="193"/>
        <v>0</v>
      </c>
      <c r="T574" s="53">
        <f t="shared" si="183"/>
        <v>0</v>
      </c>
      <c r="U574" s="53" t="str">
        <f t="shared" si="194"/>
        <v>0</v>
      </c>
      <c r="V574" s="53">
        <f t="shared" si="184"/>
        <v>0</v>
      </c>
      <c r="W574" s="53" t="str">
        <f t="shared" si="195"/>
        <v>0</v>
      </c>
      <c r="X574" s="53">
        <f t="shared" si="185"/>
        <v>0</v>
      </c>
      <c r="Y574" s="53" t="str">
        <f t="shared" si="196"/>
        <v>0</v>
      </c>
      <c r="Z574" s="53">
        <f t="shared" si="186"/>
        <v>0</v>
      </c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85">
        <f>Parâmetros!A564</f>
        <v>44128.416689814818</v>
      </c>
      <c r="B575" s="59">
        <f>Parâmetros!G564*0.04*46.0055</f>
        <v>4.0300817999999996</v>
      </c>
      <c r="C575" s="80">
        <f t="shared" si="197"/>
        <v>4.0300817999999996</v>
      </c>
      <c r="D575" s="84">
        <f t="shared" si="176"/>
        <v>0.80601635999999988</v>
      </c>
      <c r="E575" s="42" t="str">
        <f t="shared" si="187"/>
        <v>1</v>
      </c>
      <c r="F575" s="51">
        <f t="shared" si="177"/>
        <v>-150.070670245</v>
      </c>
      <c r="G575" s="42" t="str">
        <f t="shared" si="188"/>
        <v>0</v>
      </c>
      <c r="H575" s="51">
        <f t="shared" si="178"/>
        <v>-34.035335122500001</v>
      </c>
      <c r="I575" s="42" t="str">
        <f t="shared" si="189"/>
        <v>0</v>
      </c>
      <c r="J575" s="51">
        <f t="shared" si="179"/>
        <v>90.183180817530868</v>
      </c>
      <c r="K575" s="42" t="str">
        <f t="shared" si="190"/>
        <v>0</v>
      </c>
      <c r="L575" s="51">
        <f t="shared" si="180"/>
        <v>81.779655720000008</v>
      </c>
      <c r="M575" s="55" t="str">
        <f t="shared" si="191"/>
        <v>0</v>
      </c>
      <c r="N575" s="129">
        <f t="shared" si="181"/>
        <v>0.80601635999999988</v>
      </c>
      <c r="O575" s="59">
        <v>260</v>
      </c>
      <c r="Q575" s="53" t="str">
        <f t="shared" si="192"/>
        <v>1</v>
      </c>
      <c r="R575" s="53">
        <f t="shared" si="182"/>
        <v>1</v>
      </c>
      <c r="S575" s="53" t="str">
        <f t="shared" si="193"/>
        <v>0</v>
      </c>
      <c r="T575" s="53">
        <f t="shared" si="183"/>
        <v>0</v>
      </c>
      <c r="U575" s="53" t="str">
        <f t="shared" si="194"/>
        <v>0</v>
      </c>
      <c r="V575" s="53">
        <f t="shared" si="184"/>
        <v>0</v>
      </c>
      <c r="W575" s="53" t="str">
        <f t="shared" si="195"/>
        <v>0</v>
      </c>
      <c r="X575" s="53">
        <f t="shared" si="185"/>
        <v>0</v>
      </c>
      <c r="Y575" s="53" t="str">
        <f t="shared" si="196"/>
        <v>0</v>
      </c>
      <c r="Z575" s="53">
        <f t="shared" si="186"/>
        <v>0</v>
      </c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85">
        <f>Parâmetros!A565</f>
        <v>44128.458356481482</v>
      </c>
      <c r="B576" s="59">
        <f>Parâmetros!G565*0.04*46.0055</f>
        <v>3.8276576000000002</v>
      </c>
      <c r="C576" s="80">
        <f t="shared" si="197"/>
        <v>3.8276576000000002</v>
      </c>
      <c r="D576" s="84">
        <f t="shared" si="176"/>
        <v>0.76553152000000002</v>
      </c>
      <c r="E576" s="42" t="str">
        <f t="shared" si="187"/>
        <v>1</v>
      </c>
      <c r="F576" s="51">
        <f t="shared" si="177"/>
        <v>-150.26803383999999</v>
      </c>
      <c r="G576" s="42" t="str">
        <f t="shared" si="188"/>
        <v>0</v>
      </c>
      <c r="H576" s="51">
        <f t="shared" si="178"/>
        <v>-34.134016919999993</v>
      </c>
      <c r="I576" s="42" t="str">
        <f t="shared" si="189"/>
        <v>0</v>
      </c>
      <c r="J576" s="51">
        <f t="shared" si="179"/>
        <v>90.163438210370373</v>
      </c>
      <c r="K576" s="42" t="str">
        <f t="shared" si="190"/>
        <v>0</v>
      </c>
      <c r="L576" s="51">
        <f t="shared" si="180"/>
        <v>81.758222569411785</v>
      </c>
      <c r="M576" s="55" t="str">
        <f t="shared" si="191"/>
        <v>0</v>
      </c>
      <c r="N576" s="129">
        <f t="shared" si="181"/>
        <v>0.76553152000000002</v>
      </c>
      <c r="O576" s="59">
        <v>260</v>
      </c>
      <c r="Q576" s="53" t="str">
        <f t="shared" si="192"/>
        <v>1</v>
      </c>
      <c r="R576" s="53">
        <f t="shared" si="182"/>
        <v>1</v>
      </c>
      <c r="S576" s="53" t="str">
        <f t="shared" si="193"/>
        <v>0</v>
      </c>
      <c r="T576" s="53">
        <f t="shared" si="183"/>
        <v>0</v>
      </c>
      <c r="U576" s="53" t="str">
        <f t="shared" si="194"/>
        <v>0</v>
      </c>
      <c r="V576" s="53">
        <f t="shared" si="184"/>
        <v>0</v>
      </c>
      <c r="W576" s="53" t="str">
        <f t="shared" si="195"/>
        <v>0</v>
      </c>
      <c r="X576" s="53">
        <f t="shared" si="185"/>
        <v>0</v>
      </c>
      <c r="Y576" s="53" t="str">
        <f t="shared" si="196"/>
        <v>0</v>
      </c>
      <c r="Z576" s="53">
        <f t="shared" si="186"/>
        <v>0</v>
      </c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85">
        <f>Parâmetros!A566</f>
        <v>44128.500023148146</v>
      </c>
      <c r="B577" s="59">
        <f>Parâmetros!G566*0.04*46.0055</f>
        <v>2.8707432000000002</v>
      </c>
      <c r="C577" s="80">
        <f t="shared" si="197"/>
        <v>2.8707432000000002</v>
      </c>
      <c r="D577" s="84">
        <f t="shared" si="176"/>
        <v>0.57414863999999999</v>
      </c>
      <c r="E577" s="42" t="str">
        <f t="shared" si="187"/>
        <v>1</v>
      </c>
      <c r="F577" s="51">
        <f t="shared" si="177"/>
        <v>-151.20102538</v>
      </c>
      <c r="G577" s="42" t="str">
        <f t="shared" si="188"/>
        <v>0</v>
      </c>
      <c r="H577" s="51">
        <f t="shared" si="178"/>
        <v>-34.600512690000002</v>
      </c>
      <c r="I577" s="42" t="str">
        <f t="shared" si="189"/>
        <v>0</v>
      </c>
      <c r="J577" s="51">
        <f t="shared" si="179"/>
        <v>90.070109521975311</v>
      </c>
      <c r="K577" s="42" t="str">
        <f t="shared" si="190"/>
        <v>0</v>
      </c>
      <c r="L577" s="51">
        <f t="shared" si="180"/>
        <v>81.65690222117648</v>
      </c>
      <c r="M577" s="55" t="str">
        <f t="shared" si="191"/>
        <v>0</v>
      </c>
      <c r="N577" s="129">
        <f t="shared" si="181"/>
        <v>0.57414863999999999</v>
      </c>
      <c r="O577" s="59">
        <v>260</v>
      </c>
      <c r="Q577" s="53" t="str">
        <f t="shared" si="192"/>
        <v>1</v>
      </c>
      <c r="R577" s="53">
        <f t="shared" si="182"/>
        <v>1</v>
      </c>
      <c r="S577" s="53" t="str">
        <f t="shared" si="193"/>
        <v>0</v>
      </c>
      <c r="T577" s="53">
        <f t="shared" si="183"/>
        <v>0</v>
      </c>
      <c r="U577" s="53" t="str">
        <f t="shared" si="194"/>
        <v>0</v>
      </c>
      <c r="V577" s="53">
        <f t="shared" si="184"/>
        <v>0</v>
      </c>
      <c r="W577" s="53" t="str">
        <f t="shared" si="195"/>
        <v>0</v>
      </c>
      <c r="X577" s="53">
        <f t="shared" si="185"/>
        <v>0</v>
      </c>
      <c r="Y577" s="53" t="str">
        <f t="shared" si="196"/>
        <v>0</v>
      </c>
      <c r="Z577" s="53">
        <f t="shared" si="186"/>
        <v>0</v>
      </c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85">
        <f>Parâmetros!A567</f>
        <v>44128.541689814818</v>
      </c>
      <c r="B578" s="59">
        <f>Parâmetros!G567*0.04*46.0055</f>
        <v>2.9075476</v>
      </c>
      <c r="C578" s="80">
        <f t="shared" si="197"/>
        <v>2.9075476</v>
      </c>
      <c r="D578" s="84">
        <f t="shared" si="176"/>
        <v>0.58150952</v>
      </c>
      <c r="E578" s="42" t="str">
        <f t="shared" si="187"/>
        <v>1</v>
      </c>
      <c r="F578" s="51">
        <f t="shared" si="177"/>
        <v>-151.16514109000002</v>
      </c>
      <c r="G578" s="42" t="str">
        <f t="shared" si="188"/>
        <v>0</v>
      </c>
      <c r="H578" s="51">
        <f t="shared" si="178"/>
        <v>-34.58257054500001</v>
      </c>
      <c r="I578" s="42" t="str">
        <f t="shared" si="189"/>
        <v>0</v>
      </c>
      <c r="J578" s="51">
        <f t="shared" si="179"/>
        <v>90.073699086913578</v>
      </c>
      <c r="K578" s="42" t="str">
        <f t="shared" si="190"/>
        <v>0</v>
      </c>
      <c r="L578" s="51">
        <f t="shared" si="180"/>
        <v>81.660799157647062</v>
      </c>
      <c r="M578" s="55" t="str">
        <f t="shared" si="191"/>
        <v>0</v>
      </c>
      <c r="N578" s="129">
        <f t="shared" si="181"/>
        <v>0.58150952</v>
      </c>
      <c r="O578" s="59">
        <v>260</v>
      </c>
      <c r="Q578" s="53" t="str">
        <f t="shared" si="192"/>
        <v>1</v>
      </c>
      <c r="R578" s="53">
        <f t="shared" si="182"/>
        <v>1</v>
      </c>
      <c r="S578" s="53" t="str">
        <f t="shared" si="193"/>
        <v>0</v>
      </c>
      <c r="T578" s="53">
        <f t="shared" si="183"/>
        <v>0</v>
      </c>
      <c r="U578" s="53" t="str">
        <f t="shared" si="194"/>
        <v>0</v>
      </c>
      <c r="V578" s="53">
        <f t="shared" si="184"/>
        <v>0</v>
      </c>
      <c r="W578" s="53" t="str">
        <f t="shared" si="195"/>
        <v>0</v>
      </c>
      <c r="X578" s="53">
        <f t="shared" si="185"/>
        <v>0</v>
      </c>
      <c r="Y578" s="53" t="str">
        <f t="shared" si="196"/>
        <v>0</v>
      </c>
      <c r="Z578" s="53">
        <f t="shared" si="186"/>
        <v>0</v>
      </c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85">
        <f>Parâmetros!A568</f>
        <v>44128.583356481482</v>
      </c>
      <c r="B579" s="59">
        <f>Parâmetros!G568*0.04*46.0055</f>
        <v>2.4658948000000001</v>
      </c>
      <c r="C579" s="80">
        <f t="shared" si="197"/>
        <v>2.4658948000000001</v>
      </c>
      <c r="D579" s="84">
        <f t="shared" si="176"/>
        <v>0.49317896</v>
      </c>
      <c r="E579" s="42" t="str">
        <f t="shared" si="187"/>
        <v>1</v>
      </c>
      <c r="F579" s="51">
        <f t="shared" si="177"/>
        <v>-151.59575257</v>
      </c>
      <c r="G579" s="42" t="str">
        <f t="shared" si="188"/>
        <v>0</v>
      </c>
      <c r="H579" s="51">
        <f t="shared" si="178"/>
        <v>-34.797876285000001</v>
      </c>
      <c r="I579" s="42" t="str">
        <f t="shared" si="189"/>
        <v>0</v>
      </c>
      <c r="J579" s="51">
        <f t="shared" si="179"/>
        <v>90.030624307654321</v>
      </c>
      <c r="K579" s="42" t="str">
        <f t="shared" si="190"/>
        <v>0</v>
      </c>
      <c r="L579" s="51">
        <f t="shared" si="180"/>
        <v>81.614035919999978</v>
      </c>
      <c r="M579" s="55" t="str">
        <f t="shared" si="191"/>
        <v>0</v>
      </c>
      <c r="N579" s="129">
        <f t="shared" si="181"/>
        <v>0.49317896</v>
      </c>
      <c r="O579" s="59">
        <v>260</v>
      </c>
      <c r="Q579" s="53" t="str">
        <f t="shared" si="192"/>
        <v>1</v>
      </c>
      <c r="R579" s="53">
        <f t="shared" si="182"/>
        <v>1</v>
      </c>
      <c r="S579" s="53" t="str">
        <f t="shared" si="193"/>
        <v>0</v>
      </c>
      <c r="T579" s="53">
        <f t="shared" si="183"/>
        <v>0</v>
      </c>
      <c r="U579" s="53" t="str">
        <f t="shared" si="194"/>
        <v>0</v>
      </c>
      <c r="V579" s="53">
        <f t="shared" si="184"/>
        <v>0</v>
      </c>
      <c r="W579" s="53" t="str">
        <f t="shared" si="195"/>
        <v>0</v>
      </c>
      <c r="X579" s="53">
        <f t="shared" si="185"/>
        <v>0</v>
      </c>
      <c r="Y579" s="53" t="str">
        <f t="shared" si="196"/>
        <v>0</v>
      </c>
      <c r="Z579" s="53">
        <f t="shared" si="186"/>
        <v>0</v>
      </c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85">
        <f>Parâmetros!A569</f>
        <v>44128.625023148146</v>
      </c>
      <c r="B580" s="59">
        <f>Parâmetros!G569*0.04*46.0055</f>
        <v>2.6131123999999999</v>
      </c>
      <c r="C580" s="80">
        <f t="shared" si="197"/>
        <v>2.6131123999999999</v>
      </c>
      <c r="D580" s="84">
        <f t="shared" si="176"/>
        <v>0.52262248</v>
      </c>
      <c r="E580" s="42" t="str">
        <f t="shared" si="187"/>
        <v>1</v>
      </c>
      <c r="F580" s="51">
        <f t="shared" si="177"/>
        <v>-151.45221540999998</v>
      </c>
      <c r="G580" s="42" t="str">
        <f t="shared" si="188"/>
        <v>0</v>
      </c>
      <c r="H580" s="51">
        <f t="shared" si="178"/>
        <v>-34.72610770499999</v>
      </c>
      <c r="I580" s="42" t="str">
        <f t="shared" si="189"/>
        <v>0</v>
      </c>
      <c r="J580" s="51">
        <f t="shared" si="179"/>
        <v>90.044982567407402</v>
      </c>
      <c r="K580" s="42" t="str">
        <f t="shared" si="190"/>
        <v>0</v>
      </c>
      <c r="L580" s="51">
        <f t="shared" si="180"/>
        <v>81.629623665882349</v>
      </c>
      <c r="M580" s="55" t="str">
        <f t="shared" si="191"/>
        <v>0</v>
      </c>
      <c r="N580" s="129">
        <f t="shared" si="181"/>
        <v>0.52262248</v>
      </c>
      <c r="O580" s="59">
        <v>260</v>
      </c>
      <c r="Q580" s="53" t="str">
        <f t="shared" si="192"/>
        <v>1</v>
      </c>
      <c r="R580" s="53">
        <f t="shared" si="182"/>
        <v>1</v>
      </c>
      <c r="S580" s="53" t="str">
        <f t="shared" si="193"/>
        <v>0</v>
      </c>
      <c r="T580" s="53">
        <f t="shared" si="183"/>
        <v>0</v>
      </c>
      <c r="U580" s="53" t="str">
        <f t="shared" si="194"/>
        <v>0</v>
      </c>
      <c r="V580" s="53">
        <f t="shared" si="184"/>
        <v>0</v>
      </c>
      <c r="W580" s="53" t="str">
        <f t="shared" si="195"/>
        <v>0</v>
      </c>
      <c r="X580" s="53">
        <f t="shared" si="185"/>
        <v>0</v>
      </c>
      <c r="Y580" s="53" t="str">
        <f t="shared" si="196"/>
        <v>0</v>
      </c>
      <c r="Z580" s="53">
        <f t="shared" si="186"/>
        <v>0</v>
      </c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85">
        <f>Parâmetros!A570</f>
        <v>44128.666689814818</v>
      </c>
      <c r="B581" s="59">
        <f>Parâmetros!G570*0.04*46.0055</f>
        <v>2.7419278</v>
      </c>
      <c r="C581" s="80">
        <f t="shared" si="197"/>
        <v>2.7419278</v>
      </c>
      <c r="D581" s="84">
        <f t="shared" si="176"/>
        <v>0.54838556000000005</v>
      </c>
      <c r="E581" s="42" t="str">
        <f t="shared" si="187"/>
        <v>1</v>
      </c>
      <c r="F581" s="51">
        <f t="shared" si="177"/>
        <v>-151.32662039499999</v>
      </c>
      <c r="G581" s="42" t="str">
        <f t="shared" si="188"/>
        <v>0</v>
      </c>
      <c r="H581" s="51">
        <f t="shared" si="178"/>
        <v>-34.663310197499996</v>
      </c>
      <c r="I581" s="42" t="str">
        <f t="shared" si="189"/>
        <v>0</v>
      </c>
      <c r="J581" s="51">
        <f t="shared" si="179"/>
        <v>90.05754604469135</v>
      </c>
      <c r="K581" s="42" t="str">
        <f t="shared" si="190"/>
        <v>0</v>
      </c>
      <c r="L581" s="51">
        <f t="shared" si="180"/>
        <v>81.643262943529422</v>
      </c>
      <c r="M581" s="55" t="str">
        <f t="shared" si="191"/>
        <v>0</v>
      </c>
      <c r="N581" s="129">
        <f t="shared" si="181"/>
        <v>0.54838556000000005</v>
      </c>
      <c r="O581" s="59">
        <v>260</v>
      </c>
      <c r="Q581" s="53" t="str">
        <f t="shared" si="192"/>
        <v>1</v>
      </c>
      <c r="R581" s="53">
        <f t="shared" si="182"/>
        <v>1</v>
      </c>
      <c r="S581" s="53" t="str">
        <f t="shared" si="193"/>
        <v>0</v>
      </c>
      <c r="T581" s="53">
        <f t="shared" si="183"/>
        <v>0</v>
      </c>
      <c r="U581" s="53" t="str">
        <f t="shared" si="194"/>
        <v>0</v>
      </c>
      <c r="V581" s="53">
        <f t="shared" si="184"/>
        <v>0</v>
      </c>
      <c r="W581" s="53" t="str">
        <f t="shared" si="195"/>
        <v>0</v>
      </c>
      <c r="X581" s="53">
        <f t="shared" si="185"/>
        <v>0</v>
      </c>
      <c r="Y581" s="53" t="str">
        <f t="shared" si="196"/>
        <v>0</v>
      </c>
      <c r="Z581" s="53">
        <f t="shared" si="186"/>
        <v>0</v>
      </c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85">
        <f>Parâmetros!A571</f>
        <v>44128.708356481482</v>
      </c>
      <c r="B582" s="59">
        <f>Parâmetros!G571*0.04*46.0055</f>
        <v>2.2082639999999998</v>
      </c>
      <c r="C582" s="80">
        <f t="shared" si="197"/>
        <v>2.2082639999999998</v>
      </c>
      <c r="D582" s="84">
        <f t="shared" si="176"/>
        <v>0.44165279999999996</v>
      </c>
      <c r="E582" s="42" t="str">
        <f t="shared" si="187"/>
        <v>1</v>
      </c>
      <c r="F582" s="51">
        <f t="shared" si="177"/>
        <v>-151.84694260000001</v>
      </c>
      <c r="G582" s="42" t="str">
        <f t="shared" si="188"/>
        <v>0</v>
      </c>
      <c r="H582" s="51">
        <f t="shared" si="178"/>
        <v>-34.923471300000003</v>
      </c>
      <c r="I582" s="42" t="str">
        <f t="shared" si="189"/>
        <v>0</v>
      </c>
      <c r="J582" s="51">
        <f t="shared" si="179"/>
        <v>90.005497353086412</v>
      </c>
      <c r="K582" s="42" t="str">
        <f t="shared" si="190"/>
        <v>0</v>
      </c>
      <c r="L582" s="51">
        <f t="shared" si="180"/>
        <v>81.586757364705889</v>
      </c>
      <c r="M582" s="55" t="str">
        <f t="shared" si="191"/>
        <v>0</v>
      </c>
      <c r="N582" s="129">
        <f t="shared" si="181"/>
        <v>0.44165279999999996</v>
      </c>
      <c r="O582" s="59">
        <v>260</v>
      </c>
      <c r="Q582" s="53" t="str">
        <f t="shared" si="192"/>
        <v>1</v>
      </c>
      <c r="R582" s="53">
        <f t="shared" si="182"/>
        <v>1</v>
      </c>
      <c r="S582" s="53" t="str">
        <f t="shared" si="193"/>
        <v>0</v>
      </c>
      <c r="T582" s="53">
        <f t="shared" si="183"/>
        <v>0</v>
      </c>
      <c r="U582" s="53" t="str">
        <f t="shared" si="194"/>
        <v>0</v>
      </c>
      <c r="V582" s="53">
        <f t="shared" si="184"/>
        <v>0</v>
      </c>
      <c r="W582" s="53" t="str">
        <f t="shared" si="195"/>
        <v>0</v>
      </c>
      <c r="X582" s="53">
        <f t="shared" si="185"/>
        <v>0</v>
      </c>
      <c r="Y582" s="53" t="str">
        <f t="shared" si="196"/>
        <v>0</v>
      </c>
      <c r="Z582" s="53">
        <f t="shared" si="186"/>
        <v>0</v>
      </c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85">
        <f>Parâmetros!A572</f>
        <v>44128.750023148146</v>
      </c>
      <c r="B583" s="59">
        <f>Parâmetros!G572*0.04*46.0055</f>
        <v>3.0915695999999997</v>
      </c>
      <c r="C583" s="80">
        <f t="shared" si="197"/>
        <v>3.0915695999999997</v>
      </c>
      <c r="D583" s="84">
        <f t="shared" si="176"/>
        <v>0.61831391999999996</v>
      </c>
      <c r="E583" s="42" t="str">
        <f t="shared" si="187"/>
        <v>1</v>
      </c>
      <c r="F583" s="51">
        <f t="shared" si="177"/>
        <v>-150.98571963999999</v>
      </c>
      <c r="G583" s="42" t="str">
        <f t="shared" si="188"/>
        <v>0</v>
      </c>
      <c r="H583" s="51">
        <f t="shared" si="178"/>
        <v>-34.492859819999993</v>
      </c>
      <c r="I583" s="42" t="str">
        <f t="shared" si="189"/>
        <v>0</v>
      </c>
      <c r="J583" s="51">
        <f t="shared" si="179"/>
        <v>90.09164691160494</v>
      </c>
      <c r="K583" s="42" t="str">
        <f t="shared" si="190"/>
        <v>0</v>
      </c>
      <c r="L583" s="51">
        <f t="shared" si="180"/>
        <v>81.680283840000001</v>
      </c>
      <c r="M583" s="55" t="str">
        <f t="shared" si="191"/>
        <v>0</v>
      </c>
      <c r="N583" s="129">
        <f t="shared" si="181"/>
        <v>0.61831391999999996</v>
      </c>
      <c r="O583" s="59">
        <v>260</v>
      </c>
      <c r="Q583" s="53" t="str">
        <f t="shared" si="192"/>
        <v>1</v>
      </c>
      <c r="R583" s="53">
        <f t="shared" si="182"/>
        <v>1</v>
      </c>
      <c r="S583" s="53" t="str">
        <f t="shared" si="193"/>
        <v>0</v>
      </c>
      <c r="T583" s="53">
        <f t="shared" si="183"/>
        <v>0</v>
      </c>
      <c r="U583" s="53" t="str">
        <f t="shared" si="194"/>
        <v>0</v>
      </c>
      <c r="V583" s="53">
        <f t="shared" si="184"/>
        <v>0</v>
      </c>
      <c r="W583" s="53" t="str">
        <f t="shared" si="195"/>
        <v>0</v>
      </c>
      <c r="X583" s="53">
        <f t="shared" si="185"/>
        <v>0</v>
      </c>
      <c r="Y583" s="53" t="str">
        <f t="shared" si="196"/>
        <v>0</v>
      </c>
      <c r="Z583" s="53">
        <f t="shared" si="186"/>
        <v>0</v>
      </c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85">
        <f>Parâmetros!A573</f>
        <v>44128.791689814818</v>
      </c>
      <c r="B584" s="59">
        <f>Parâmetros!G573*0.04*46.0055</f>
        <v>4.5269411999999996</v>
      </c>
      <c r="C584" s="80">
        <f t="shared" si="197"/>
        <v>4.5269411999999996</v>
      </c>
      <c r="D584" s="84">
        <f t="shared" si="176"/>
        <v>0.90538823999999996</v>
      </c>
      <c r="E584" s="42" t="str">
        <f t="shared" si="187"/>
        <v>1</v>
      </c>
      <c r="F584" s="51">
        <f t="shared" si="177"/>
        <v>-149.58623233</v>
      </c>
      <c r="G584" s="42" t="str">
        <f t="shared" si="188"/>
        <v>0</v>
      </c>
      <c r="H584" s="51">
        <f t="shared" si="178"/>
        <v>-33.793116165000001</v>
      </c>
      <c r="I584" s="42" t="str">
        <f t="shared" si="189"/>
        <v>0</v>
      </c>
      <c r="J584" s="51">
        <f t="shared" si="179"/>
        <v>90.231639944197525</v>
      </c>
      <c r="K584" s="42" t="str">
        <f t="shared" si="190"/>
        <v>0</v>
      </c>
      <c r="L584" s="51">
        <f t="shared" si="180"/>
        <v>81.832264362352944</v>
      </c>
      <c r="M584" s="55" t="str">
        <f t="shared" si="191"/>
        <v>0</v>
      </c>
      <c r="N584" s="129">
        <f t="shared" si="181"/>
        <v>0.90538823999999996</v>
      </c>
      <c r="O584" s="59">
        <v>260</v>
      </c>
      <c r="Q584" s="53" t="str">
        <f t="shared" si="192"/>
        <v>1</v>
      </c>
      <c r="R584" s="53">
        <f t="shared" si="182"/>
        <v>1</v>
      </c>
      <c r="S584" s="53" t="str">
        <f t="shared" si="193"/>
        <v>0</v>
      </c>
      <c r="T584" s="53">
        <f t="shared" si="183"/>
        <v>0</v>
      </c>
      <c r="U584" s="53" t="str">
        <f t="shared" si="194"/>
        <v>0</v>
      </c>
      <c r="V584" s="53">
        <f t="shared" si="184"/>
        <v>0</v>
      </c>
      <c r="W584" s="53" t="str">
        <f t="shared" si="195"/>
        <v>0</v>
      </c>
      <c r="X584" s="53">
        <f t="shared" si="185"/>
        <v>0</v>
      </c>
      <c r="Y584" s="53" t="str">
        <f t="shared" si="196"/>
        <v>0</v>
      </c>
      <c r="Z584" s="53">
        <f t="shared" si="186"/>
        <v>0</v>
      </c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85">
        <f>Parâmetros!A574</f>
        <v>44128.833356481482</v>
      </c>
      <c r="B585" s="59">
        <f>Parâmetros!G574*0.04*46.0055</f>
        <v>5.1894203999999995</v>
      </c>
      <c r="C585" s="80">
        <f t="shared" si="197"/>
        <v>5.1894203999999995</v>
      </c>
      <c r="D585" s="84">
        <f t="shared" si="176"/>
        <v>1.0378840799999998</v>
      </c>
      <c r="E585" s="42" t="str">
        <f t="shared" si="187"/>
        <v>1</v>
      </c>
      <c r="F585" s="51">
        <f t="shared" si="177"/>
        <v>-148.94031511</v>
      </c>
      <c r="G585" s="42" t="str">
        <f t="shared" si="188"/>
        <v>0</v>
      </c>
      <c r="H585" s="51">
        <f t="shared" si="178"/>
        <v>-33.470157555</v>
      </c>
      <c r="I585" s="42" t="str">
        <f t="shared" si="189"/>
        <v>0</v>
      </c>
      <c r="J585" s="51">
        <f t="shared" si="179"/>
        <v>90.296252113086425</v>
      </c>
      <c r="K585" s="42" t="str">
        <f t="shared" si="190"/>
        <v>0</v>
      </c>
      <c r="L585" s="51">
        <f t="shared" si="180"/>
        <v>81.902409218823536</v>
      </c>
      <c r="M585" s="55" t="str">
        <f t="shared" si="191"/>
        <v>0</v>
      </c>
      <c r="N585" s="129">
        <f t="shared" si="181"/>
        <v>1.0378840799999998</v>
      </c>
      <c r="O585" s="59">
        <v>260</v>
      </c>
      <c r="Q585" s="53" t="str">
        <f t="shared" si="192"/>
        <v>1</v>
      </c>
      <c r="R585" s="53">
        <f t="shared" si="182"/>
        <v>1</v>
      </c>
      <c r="S585" s="53" t="str">
        <f t="shared" si="193"/>
        <v>0</v>
      </c>
      <c r="T585" s="53">
        <f t="shared" si="183"/>
        <v>0</v>
      </c>
      <c r="U585" s="53" t="str">
        <f t="shared" si="194"/>
        <v>0</v>
      </c>
      <c r="V585" s="53">
        <f t="shared" si="184"/>
        <v>0</v>
      </c>
      <c r="W585" s="53" t="str">
        <f t="shared" si="195"/>
        <v>0</v>
      </c>
      <c r="X585" s="53">
        <f t="shared" si="185"/>
        <v>0</v>
      </c>
      <c r="Y585" s="53" t="str">
        <f t="shared" si="196"/>
        <v>0</v>
      </c>
      <c r="Z585" s="53">
        <f t="shared" si="186"/>
        <v>0</v>
      </c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85">
        <f>Parâmetros!A575</f>
        <v>44128.875023148146</v>
      </c>
      <c r="B586" s="59">
        <f>Parâmetros!G575*0.04*46.0055</f>
        <v>3.9196685999999996</v>
      </c>
      <c r="C586" s="80">
        <f t="shared" si="197"/>
        <v>3.9196685999999996</v>
      </c>
      <c r="D586" s="84">
        <f t="shared" si="176"/>
        <v>0.78393371999999983</v>
      </c>
      <c r="E586" s="42" t="str">
        <f t="shared" si="187"/>
        <v>1</v>
      </c>
      <c r="F586" s="51">
        <f t="shared" si="177"/>
        <v>-150.17832311500001</v>
      </c>
      <c r="G586" s="42" t="str">
        <f t="shared" si="188"/>
        <v>0</v>
      </c>
      <c r="H586" s="51">
        <f t="shared" si="178"/>
        <v>-34.089161557500006</v>
      </c>
      <c r="I586" s="42" t="str">
        <f t="shared" si="189"/>
        <v>0</v>
      </c>
      <c r="J586" s="51">
        <f t="shared" si="179"/>
        <v>90.172412122716054</v>
      </c>
      <c r="K586" s="42" t="str">
        <f t="shared" si="190"/>
        <v>0</v>
      </c>
      <c r="L586" s="51">
        <f t="shared" si="180"/>
        <v>81.767964910588233</v>
      </c>
      <c r="M586" s="55" t="str">
        <f t="shared" si="191"/>
        <v>0</v>
      </c>
      <c r="N586" s="129">
        <f t="shared" si="181"/>
        <v>0.78393371999999983</v>
      </c>
      <c r="O586" s="59">
        <v>260</v>
      </c>
      <c r="Q586" s="53" t="str">
        <f t="shared" si="192"/>
        <v>1</v>
      </c>
      <c r="R586" s="53">
        <f t="shared" si="182"/>
        <v>1</v>
      </c>
      <c r="S586" s="53" t="str">
        <f t="shared" si="193"/>
        <v>0</v>
      </c>
      <c r="T586" s="53">
        <f t="shared" si="183"/>
        <v>0</v>
      </c>
      <c r="U586" s="53" t="str">
        <f t="shared" si="194"/>
        <v>0</v>
      </c>
      <c r="V586" s="53">
        <f t="shared" si="184"/>
        <v>0</v>
      </c>
      <c r="W586" s="53" t="str">
        <f t="shared" si="195"/>
        <v>0</v>
      </c>
      <c r="X586" s="53">
        <f t="shared" si="185"/>
        <v>0</v>
      </c>
      <c r="Y586" s="53" t="str">
        <f t="shared" si="196"/>
        <v>0</v>
      </c>
      <c r="Z586" s="53">
        <f t="shared" si="186"/>
        <v>0</v>
      </c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85">
        <f>Parâmetros!A576</f>
        <v>44128.916689814818</v>
      </c>
      <c r="B587" s="59">
        <f>Parâmetros!G576*0.04*46.0055</f>
        <v>2.7603299999999997</v>
      </c>
      <c r="C587" s="80">
        <f t="shared" si="197"/>
        <v>2.7603299999999997</v>
      </c>
      <c r="D587" s="84">
        <f t="shared" si="176"/>
        <v>0.55206599999999995</v>
      </c>
      <c r="E587" s="42" t="str">
        <f t="shared" si="187"/>
        <v>1</v>
      </c>
      <c r="F587" s="51">
        <f t="shared" si="177"/>
        <v>-151.30867824999999</v>
      </c>
      <c r="G587" s="42" t="str">
        <f t="shared" si="188"/>
        <v>0</v>
      </c>
      <c r="H587" s="51">
        <f t="shared" si="178"/>
        <v>-34.654339124999993</v>
      </c>
      <c r="I587" s="42" t="str">
        <f t="shared" si="189"/>
        <v>0</v>
      </c>
      <c r="J587" s="51">
        <f t="shared" si="179"/>
        <v>90.059340827160497</v>
      </c>
      <c r="K587" s="42" t="str">
        <f t="shared" si="190"/>
        <v>0</v>
      </c>
      <c r="L587" s="51">
        <f t="shared" si="180"/>
        <v>81.645211411764706</v>
      </c>
      <c r="M587" s="55" t="str">
        <f t="shared" si="191"/>
        <v>0</v>
      </c>
      <c r="N587" s="129">
        <f t="shared" si="181"/>
        <v>0.55206599999999995</v>
      </c>
      <c r="O587" s="59">
        <v>260</v>
      </c>
      <c r="Q587" s="53" t="str">
        <f t="shared" si="192"/>
        <v>1</v>
      </c>
      <c r="R587" s="53">
        <f t="shared" si="182"/>
        <v>1</v>
      </c>
      <c r="S587" s="53" t="str">
        <f t="shared" si="193"/>
        <v>0</v>
      </c>
      <c r="T587" s="53">
        <f t="shared" si="183"/>
        <v>0</v>
      </c>
      <c r="U587" s="53" t="str">
        <f t="shared" si="194"/>
        <v>0</v>
      </c>
      <c r="V587" s="53">
        <f t="shared" si="184"/>
        <v>0</v>
      </c>
      <c r="W587" s="53" t="str">
        <f t="shared" si="195"/>
        <v>0</v>
      </c>
      <c r="X587" s="53">
        <f t="shared" si="185"/>
        <v>0</v>
      </c>
      <c r="Y587" s="53" t="str">
        <f t="shared" si="196"/>
        <v>0</v>
      </c>
      <c r="Z587" s="53">
        <f t="shared" si="186"/>
        <v>0</v>
      </c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85">
        <f>Parâmetros!A577</f>
        <v>44128.958356481482</v>
      </c>
      <c r="B588" s="59">
        <f>Parâmetros!G577*0.04*46.0055</f>
        <v>2.0794485999999996</v>
      </c>
      <c r="C588" s="80">
        <f t="shared" si="197"/>
        <v>2.0794485999999996</v>
      </c>
      <c r="D588" s="84">
        <f t="shared" si="176"/>
        <v>0.41588971999999996</v>
      </c>
      <c r="E588" s="42" t="str">
        <f t="shared" si="187"/>
        <v>1</v>
      </c>
      <c r="F588" s="51">
        <f t="shared" si="177"/>
        <v>-151.97253761499999</v>
      </c>
      <c r="G588" s="42" t="str">
        <f t="shared" si="188"/>
        <v>0</v>
      </c>
      <c r="H588" s="51">
        <f t="shared" si="178"/>
        <v>-34.986268807499997</v>
      </c>
      <c r="I588" s="42" t="str">
        <f t="shared" si="189"/>
        <v>0</v>
      </c>
      <c r="J588" s="51">
        <f t="shared" si="179"/>
        <v>89.992933875802464</v>
      </c>
      <c r="K588" s="42" t="str">
        <f t="shared" si="190"/>
        <v>0</v>
      </c>
      <c r="L588" s="51">
        <f t="shared" si="180"/>
        <v>81.57311808705883</v>
      </c>
      <c r="M588" s="55" t="str">
        <f t="shared" si="191"/>
        <v>0</v>
      </c>
      <c r="N588" s="129">
        <f t="shared" si="181"/>
        <v>0.41588971999999996</v>
      </c>
      <c r="O588" s="59">
        <v>260</v>
      </c>
      <c r="Q588" s="53" t="str">
        <f t="shared" si="192"/>
        <v>1</v>
      </c>
      <c r="R588" s="53">
        <f t="shared" si="182"/>
        <v>1</v>
      </c>
      <c r="S588" s="53" t="str">
        <f t="shared" si="193"/>
        <v>0</v>
      </c>
      <c r="T588" s="53">
        <f t="shared" si="183"/>
        <v>0</v>
      </c>
      <c r="U588" s="53" t="str">
        <f t="shared" si="194"/>
        <v>0</v>
      </c>
      <c r="V588" s="53">
        <f t="shared" si="184"/>
        <v>0</v>
      </c>
      <c r="W588" s="53" t="str">
        <f t="shared" si="195"/>
        <v>0</v>
      </c>
      <c r="X588" s="53">
        <f t="shared" si="185"/>
        <v>0</v>
      </c>
      <c r="Y588" s="53" t="str">
        <f t="shared" si="196"/>
        <v>0</v>
      </c>
      <c r="Z588" s="53">
        <f t="shared" si="186"/>
        <v>0</v>
      </c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85">
        <f>Parâmetros!A578</f>
        <v>44129.000023148146</v>
      </c>
      <c r="B589" s="59">
        <f>Parâmetros!G578*0.04*46.0055</f>
        <v>1.9138288000000001</v>
      </c>
      <c r="C589" s="80">
        <f t="shared" si="197"/>
        <v>1.9138288000000001</v>
      </c>
      <c r="D589" s="84">
        <f t="shared" ref="D589:D652" si="198">(((C589-$B$4)/($B$5-$B$4))*($B$7-$B$6))+$B$6</f>
        <v>0.38276576000000001</v>
      </c>
      <c r="E589" s="42" t="str">
        <f t="shared" si="187"/>
        <v>1</v>
      </c>
      <c r="F589" s="51">
        <f t="shared" ref="F589:F652" si="199">(((C589-$C$4)/($C$5-$C$4))*($C$7-$C$6))+$C$6</f>
        <v>-152.13401692000002</v>
      </c>
      <c r="G589" s="42" t="str">
        <f t="shared" si="188"/>
        <v>0</v>
      </c>
      <c r="H589" s="51">
        <f t="shared" ref="H589:H652" si="200">(((C589-$D$4)/($D$5-$D$4))*($D$7-$D$6))+$D$6</f>
        <v>-35.067008460000011</v>
      </c>
      <c r="I589" s="42" t="str">
        <f t="shared" si="189"/>
        <v>0</v>
      </c>
      <c r="J589" s="51">
        <f t="shared" ref="J589:J652" si="201">(((C589-$E$4)/($E$5-$E$4))*($E$7-$E$6))+$E$6</f>
        <v>89.97678083358025</v>
      </c>
      <c r="K589" s="42" t="str">
        <f t="shared" si="190"/>
        <v>0</v>
      </c>
      <c r="L589" s="51">
        <f t="shared" ref="L589:L652" si="202">(((C589-$F$4)/($F$5-$F$4))*($F$7-$F$6))+$F$6</f>
        <v>81.555581872941161</v>
      </c>
      <c r="M589" s="55" t="str">
        <f t="shared" si="191"/>
        <v>0</v>
      </c>
      <c r="N589" s="129">
        <f t="shared" ref="N589:N652" si="203">(D589*E589)+(F589*G589)+(H589*I589)+(J589*K589)+(L589*M589)</f>
        <v>0.38276576000000001</v>
      </c>
      <c r="O589" s="59">
        <v>260</v>
      </c>
      <c r="Q589" s="53" t="str">
        <f t="shared" si="192"/>
        <v>1</v>
      </c>
      <c r="R589" s="53">
        <f t="shared" ref="R589:R652" si="204">Q589*1</f>
        <v>1</v>
      </c>
      <c r="S589" s="53" t="str">
        <f t="shared" si="193"/>
        <v>0</v>
      </c>
      <c r="T589" s="53">
        <f t="shared" ref="T589:T652" si="205">S589*1</f>
        <v>0</v>
      </c>
      <c r="U589" s="53" t="str">
        <f t="shared" si="194"/>
        <v>0</v>
      </c>
      <c r="V589" s="53">
        <f t="shared" ref="V589:V652" si="206">U589*1</f>
        <v>0</v>
      </c>
      <c r="W589" s="53" t="str">
        <f t="shared" si="195"/>
        <v>0</v>
      </c>
      <c r="X589" s="53">
        <f t="shared" ref="X589:X652" si="207">W589*1</f>
        <v>0</v>
      </c>
      <c r="Y589" s="53" t="str">
        <f t="shared" si="196"/>
        <v>0</v>
      </c>
      <c r="Z589" s="53">
        <f t="shared" ref="Z589:Z652" si="208">Y589*1</f>
        <v>0</v>
      </c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85">
        <f>Parâmetros!A579</f>
        <v>44129.041689814818</v>
      </c>
      <c r="B590" s="59">
        <f>Parâmetros!G579*0.04*46.0055</f>
        <v>1.6930023999999999</v>
      </c>
      <c r="C590" s="80">
        <f t="shared" si="197"/>
        <v>1.6930023999999999</v>
      </c>
      <c r="D590" s="84">
        <f t="shared" si="198"/>
        <v>0.33860047999999998</v>
      </c>
      <c r="E590" s="42" t="str">
        <f t="shared" ref="E590:E653" si="209">IF(AND(D590&lt;=40,D590&gt;=0),"1","0")</f>
        <v>1</v>
      </c>
      <c r="F590" s="51">
        <f t="shared" si="199"/>
        <v>-152.34932265999998</v>
      </c>
      <c r="G590" s="42" t="str">
        <f t="shared" ref="G590:G653" si="210">IF(AND(F590&lt;=80,F590&gt;41),"1","0")</f>
        <v>0</v>
      </c>
      <c r="H590" s="51">
        <f t="shared" si="200"/>
        <v>-35.174661329999992</v>
      </c>
      <c r="I590" s="42" t="str">
        <f t="shared" ref="I590:I653" si="211">IF(AND(H590&lt;=120,H590&gt;81),"1","0")</f>
        <v>0</v>
      </c>
      <c r="J590" s="51">
        <f t="shared" si="201"/>
        <v>89.955243443950621</v>
      </c>
      <c r="K590" s="42" t="str">
        <f t="shared" ref="K590:K653" si="212">IF(AND(J590&lt;=200,J590&gt;121),"1","0")</f>
        <v>0</v>
      </c>
      <c r="L590" s="51">
        <f t="shared" si="202"/>
        <v>81.532200254117654</v>
      </c>
      <c r="M590" s="55" t="str">
        <f t="shared" ref="M590:M653" si="213">IF(AND(L590&lt;999,L590&gt;201),"1","0")</f>
        <v>0</v>
      </c>
      <c r="N590" s="129">
        <f t="shared" si="203"/>
        <v>0.33860047999999998</v>
      </c>
      <c r="O590" s="59">
        <v>260</v>
      </c>
      <c r="Q590" s="53" t="str">
        <f t="shared" ref="Q590:Q653" si="214">IF(AND(N590&lt;40.5,N590&gt;=0),"1","0")</f>
        <v>1</v>
      </c>
      <c r="R590" s="53">
        <f t="shared" si="204"/>
        <v>1</v>
      </c>
      <c r="S590" s="53" t="str">
        <f t="shared" ref="S590:S653" si="215">IF(AND(N590&lt;80.5,N590&gt;=40.5),"1","0")</f>
        <v>0</v>
      </c>
      <c r="T590" s="53">
        <f t="shared" si="205"/>
        <v>0</v>
      </c>
      <c r="U590" s="53" t="str">
        <f t="shared" ref="U590:U653" si="216">IF(AND(N590&lt;120.5,N590&gt;=80.5),"1","0")</f>
        <v>0</v>
      </c>
      <c r="V590" s="53">
        <f t="shared" si="206"/>
        <v>0</v>
      </c>
      <c r="W590" s="53" t="str">
        <f t="shared" ref="W590:W653" si="217">IF(AND(N590&lt;200.5,N590&gt;=120.5),"1","0")</f>
        <v>0</v>
      </c>
      <c r="X590" s="53">
        <f t="shared" si="207"/>
        <v>0</v>
      </c>
      <c r="Y590" s="53" t="str">
        <f t="shared" ref="Y590:Y653" si="218">IF(AND(N590&lt;999,N590&gt;=200.5),"1","0")</f>
        <v>0</v>
      </c>
      <c r="Z590" s="53">
        <f t="shared" si="208"/>
        <v>0</v>
      </c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85">
        <f>Parâmetros!A580</f>
        <v>44129.083356481482</v>
      </c>
      <c r="B591" s="59">
        <f>Parâmetros!G580*0.04*46.0055</f>
        <v>1.196143</v>
      </c>
      <c r="C591" s="80">
        <f t="shared" ref="C591:C654" si="219">B591</f>
        <v>1.196143</v>
      </c>
      <c r="D591" s="84">
        <f t="shared" si="198"/>
        <v>0.23922860000000001</v>
      </c>
      <c r="E591" s="42" t="str">
        <f t="shared" si="209"/>
        <v>1</v>
      </c>
      <c r="F591" s="51">
        <f t="shared" si="199"/>
        <v>-152.83376057499999</v>
      </c>
      <c r="G591" s="42" t="str">
        <f t="shared" si="210"/>
        <v>0</v>
      </c>
      <c r="H591" s="51">
        <f t="shared" si="200"/>
        <v>-35.416880287499993</v>
      </c>
      <c r="I591" s="42" t="str">
        <f t="shared" si="211"/>
        <v>0</v>
      </c>
      <c r="J591" s="51">
        <f t="shared" si="201"/>
        <v>89.90678431728395</v>
      </c>
      <c r="K591" s="42" t="str">
        <f t="shared" si="212"/>
        <v>0</v>
      </c>
      <c r="L591" s="51">
        <f t="shared" si="202"/>
        <v>81.47959161176469</v>
      </c>
      <c r="M591" s="55" t="str">
        <f t="shared" si="213"/>
        <v>0</v>
      </c>
      <c r="N591" s="129">
        <f t="shared" si="203"/>
        <v>0.23922860000000001</v>
      </c>
      <c r="O591" s="59">
        <v>260</v>
      </c>
      <c r="Q591" s="53" t="str">
        <f t="shared" si="214"/>
        <v>1</v>
      </c>
      <c r="R591" s="53">
        <f t="shared" si="204"/>
        <v>1</v>
      </c>
      <c r="S591" s="53" t="str">
        <f t="shared" si="215"/>
        <v>0</v>
      </c>
      <c r="T591" s="53">
        <f t="shared" si="205"/>
        <v>0</v>
      </c>
      <c r="U591" s="53" t="str">
        <f t="shared" si="216"/>
        <v>0</v>
      </c>
      <c r="V591" s="53">
        <f t="shared" si="206"/>
        <v>0</v>
      </c>
      <c r="W591" s="53" t="str">
        <f t="shared" si="217"/>
        <v>0</v>
      </c>
      <c r="X591" s="53">
        <f t="shared" si="207"/>
        <v>0</v>
      </c>
      <c r="Y591" s="53" t="str">
        <f t="shared" si="218"/>
        <v>0</v>
      </c>
      <c r="Z591" s="53">
        <f t="shared" si="208"/>
        <v>0</v>
      </c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85">
        <f>Parâmetros!A581</f>
        <v>44129.125023148146</v>
      </c>
      <c r="B592" s="59">
        <f>Parâmetros!G581*0.04*46.0055</f>
        <v>0.92010999999999998</v>
      </c>
      <c r="C592" s="80">
        <f t="shared" si="219"/>
        <v>0.92010999999999998</v>
      </c>
      <c r="D592" s="84">
        <f t="shared" si="198"/>
        <v>0.18402200000000002</v>
      </c>
      <c r="E592" s="42" t="str">
        <f t="shared" si="209"/>
        <v>1</v>
      </c>
      <c r="F592" s="51">
        <f t="shared" si="199"/>
        <v>-153.10289275</v>
      </c>
      <c r="G592" s="42" t="str">
        <f t="shared" si="210"/>
        <v>0</v>
      </c>
      <c r="H592" s="51">
        <f t="shared" si="200"/>
        <v>-35.551446374999998</v>
      </c>
      <c r="I592" s="42" t="str">
        <f t="shared" si="211"/>
        <v>0</v>
      </c>
      <c r="J592" s="51">
        <f t="shared" si="201"/>
        <v>89.879862580246922</v>
      </c>
      <c r="K592" s="42" t="str">
        <f t="shared" si="212"/>
        <v>0</v>
      </c>
      <c r="L592" s="51">
        <f t="shared" si="202"/>
        <v>81.450364588235303</v>
      </c>
      <c r="M592" s="55" t="str">
        <f t="shared" si="213"/>
        <v>0</v>
      </c>
      <c r="N592" s="129">
        <f t="shared" si="203"/>
        <v>0.18402200000000002</v>
      </c>
      <c r="O592" s="59">
        <v>260</v>
      </c>
      <c r="Q592" s="53" t="str">
        <f t="shared" si="214"/>
        <v>1</v>
      </c>
      <c r="R592" s="53">
        <f t="shared" si="204"/>
        <v>1</v>
      </c>
      <c r="S592" s="53" t="str">
        <f t="shared" si="215"/>
        <v>0</v>
      </c>
      <c r="T592" s="53">
        <f t="shared" si="205"/>
        <v>0</v>
      </c>
      <c r="U592" s="53" t="str">
        <f t="shared" si="216"/>
        <v>0</v>
      </c>
      <c r="V592" s="53">
        <f t="shared" si="206"/>
        <v>0</v>
      </c>
      <c r="W592" s="53" t="str">
        <f t="shared" si="217"/>
        <v>0</v>
      </c>
      <c r="X592" s="53">
        <f t="shared" si="207"/>
        <v>0</v>
      </c>
      <c r="Y592" s="53" t="str">
        <f t="shared" si="218"/>
        <v>0</v>
      </c>
      <c r="Z592" s="53">
        <f t="shared" si="208"/>
        <v>0</v>
      </c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85">
        <f>Parâmetros!A582</f>
        <v>44129.166689814818</v>
      </c>
      <c r="B593" s="59">
        <f>Parâmetros!G582*0.04*46.0055</f>
        <v>0.86490339999999999</v>
      </c>
      <c r="C593" s="80">
        <f t="shared" si="219"/>
        <v>0.86490339999999999</v>
      </c>
      <c r="D593" s="84">
        <f t="shared" si="198"/>
        <v>0.17298068</v>
      </c>
      <c r="E593" s="42" t="str">
        <f t="shared" si="209"/>
        <v>1</v>
      </c>
      <c r="F593" s="51">
        <f t="shared" si="199"/>
        <v>-153.15671918499999</v>
      </c>
      <c r="G593" s="42" t="str">
        <f t="shared" si="210"/>
        <v>0</v>
      </c>
      <c r="H593" s="51">
        <f t="shared" si="200"/>
        <v>-35.578359592499993</v>
      </c>
      <c r="I593" s="42" t="str">
        <f t="shared" si="211"/>
        <v>0</v>
      </c>
      <c r="J593" s="51">
        <f t="shared" si="201"/>
        <v>89.874478232839508</v>
      </c>
      <c r="K593" s="42" t="str">
        <f t="shared" si="212"/>
        <v>0</v>
      </c>
      <c r="L593" s="51">
        <f t="shared" si="202"/>
        <v>81.444519183529422</v>
      </c>
      <c r="M593" s="55" t="str">
        <f t="shared" si="213"/>
        <v>0</v>
      </c>
      <c r="N593" s="129">
        <f t="shared" si="203"/>
        <v>0.17298068</v>
      </c>
      <c r="O593" s="59">
        <v>260</v>
      </c>
      <c r="Q593" s="53" t="str">
        <f t="shared" si="214"/>
        <v>1</v>
      </c>
      <c r="R593" s="53">
        <f t="shared" si="204"/>
        <v>1</v>
      </c>
      <c r="S593" s="53" t="str">
        <f t="shared" si="215"/>
        <v>0</v>
      </c>
      <c r="T593" s="53">
        <f t="shared" si="205"/>
        <v>0</v>
      </c>
      <c r="U593" s="53" t="str">
        <f t="shared" si="216"/>
        <v>0</v>
      </c>
      <c r="V593" s="53">
        <f t="shared" si="206"/>
        <v>0</v>
      </c>
      <c r="W593" s="53" t="str">
        <f t="shared" si="217"/>
        <v>0</v>
      </c>
      <c r="X593" s="53">
        <f t="shared" si="207"/>
        <v>0</v>
      </c>
      <c r="Y593" s="53" t="str">
        <f t="shared" si="218"/>
        <v>0</v>
      </c>
      <c r="Z593" s="53">
        <f t="shared" si="208"/>
        <v>0</v>
      </c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85">
        <f>Parâmetros!A583</f>
        <v>44129.208356481482</v>
      </c>
      <c r="B594" s="59">
        <f>Parâmetros!G583*0.04*46.0055</f>
        <v>0.79129459999999996</v>
      </c>
      <c r="C594" s="80">
        <f t="shared" si="219"/>
        <v>0.79129459999999996</v>
      </c>
      <c r="D594" s="84">
        <f t="shared" si="198"/>
        <v>0.15825891999999997</v>
      </c>
      <c r="E594" s="42" t="str">
        <f t="shared" si="209"/>
        <v>1</v>
      </c>
      <c r="F594" s="51">
        <f t="shared" si="199"/>
        <v>-153.22848776500004</v>
      </c>
      <c r="G594" s="42" t="str">
        <f t="shared" si="210"/>
        <v>0</v>
      </c>
      <c r="H594" s="51">
        <f t="shared" si="200"/>
        <v>-35.61424388250002</v>
      </c>
      <c r="I594" s="42" t="str">
        <f t="shared" si="211"/>
        <v>0</v>
      </c>
      <c r="J594" s="51">
        <f t="shared" si="201"/>
        <v>89.86729910296296</v>
      </c>
      <c r="K594" s="42" t="str">
        <f t="shared" si="212"/>
        <v>0</v>
      </c>
      <c r="L594" s="51">
        <f t="shared" si="202"/>
        <v>81.43672531058823</v>
      </c>
      <c r="M594" s="55" t="str">
        <f t="shared" si="213"/>
        <v>0</v>
      </c>
      <c r="N594" s="129">
        <f t="shared" si="203"/>
        <v>0.15825891999999997</v>
      </c>
      <c r="O594" s="59">
        <v>260</v>
      </c>
      <c r="Q594" s="53" t="str">
        <f t="shared" si="214"/>
        <v>1</v>
      </c>
      <c r="R594" s="53">
        <f t="shared" si="204"/>
        <v>1</v>
      </c>
      <c r="S594" s="53" t="str">
        <f t="shared" si="215"/>
        <v>0</v>
      </c>
      <c r="T594" s="53">
        <f t="shared" si="205"/>
        <v>0</v>
      </c>
      <c r="U594" s="53" t="str">
        <f t="shared" si="216"/>
        <v>0</v>
      </c>
      <c r="V594" s="53">
        <f t="shared" si="206"/>
        <v>0</v>
      </c>
      <c r="W594" s="53" t="str">
        <f t="shared" si="217"/>
        <v>0</v>
      </c>
      <c r="X594" s="53">
        <f t="shared" si="207"/>
        <v>0</v>
      </c>
      <c r="Y594" s="53" t="str">
        <f t="shared" si="218"/>
        <v>0</v>
      </c>
      <c r="Z594" s="53">
        <f t="shared" si="208"/>
        <v>0</v>
      </c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85">
        <f>Parâmetros!A584</f>
        <v>44129.250023148146</v>
      </c>
      <c r="B595" s="59">
        <f>Parâmetros!G584*0.04*46.0055</f>
        <v>2.9995585999999994</v>
      </c>
      <c r="C595" s="80">
        <f t="shared" si="219"/>
        <v>2.9995585999999994</v>
      </c>
      <c r="D595" s="84">
        <f t="shared" si="198"/>
        <v>0.59991171999999993</v>
      </c>
      <c r="E595" s="42" t="str">
        <f t="shared" si="209"/>
        <v>1</v>
      </c>
      <c r="F595" s="51">
        <f t="shared" si="199"/>
        <v>-151.07543036499999</v>
      </c>
      <c r="G595" s="42" t="str">
        <f t="shared" si="210"/>
        <v>0</v>
      </c>
      <c r="H595" s="51">
        <f t="shared" si="200"/>
        <v>-34.537715182499994</v>
      </c>
      <c r="I595" s="42" t="str">
        <f t="shared" si="211"/>
        <v>0</v>
      </c>
      <c r="J595" s="51">
        <f t="shared" si="201"/>
        <v>90.082672999259259</v>
      </c>
      <c r="K595" s="42" t="str">
        <f t="shared" si="212"/>
        <v>0</v>
      </c>
      <c r="L595" s="51">
        <f t="shared" si="202"/>
        <v>81.670541498823525</v>
      </c>
      <c r="M595" s="55" t="str">
        <f t="shared" si="213"/>
        <v>0</v>
      </c>
      <c r="N595" s="129">
        <f t="shared" si="203"/>
        <v>0.59991171999999993</v>
      </c>
      <c r="O595" s="59">
        <v>260</v>
      </c>
      <c r="Q595" s="53" t="str">
        <f t="shared" si="214"/>
        <v>1</v>
      </c>
      <c r="R595" s="53">
        <f t="shared" si="204"/>
        <v>1</v>
      </c>
      <c r="S595" s="53" t="str">
        <f t="shared" si="215"/>
        <v>0</v>
      </c>
      <c r="T595" s="53">
        <f t="shared" si="205"/>
        <v>0</v>
      </c>
      <c r="U595" s="53" t="str">
        <f t="shared" si="216"/>
        <v>0</v>
      </c>
      <c r="V595" s="53">
        <f t="shared" si="206"/>
        <v>0</v>
      </c>
      <c r="W595" s="53" t="str">
        <f t="shared" si="217"/>
        <v>0</v>
      </c>
      <c r="X595" s="53">
        <f t="shared" si="207"/>
        <v>0</v>
      </c>
      <c r="Y595" s="53" t="str">
        <f t="shared" si="218"/>
        <v>0</v>
      </c>
      <c r="Z595" s="53">
        <f t="shared" si="208"/>
        <v>0</v>
      </c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85">
        <f>Parâmetros!A585</f>
        <v>44129.291689814818</v>
      </c>
      <c r="B596" s="59">
        <f>Parâmetros!G585*0.04*46.0055</f>
        <v>6.1095303999999997</v>
      </c>
      <c r="C596" s="80">
        <f t="shared" si="219"/>
        <v>6.1095303999999997</v>
      </c>
      <c r="D596" s="84">
        <f t="shared" si="198"/>
        <v>1.2219060799999999</v>
      </c>
      <c r="E596" s="42" t="str">
        <f t="shared" si="209"/>
        <v>1</v>
      </c>
      <c r="F596" s="51">
        <f t="shared" si="199"/>
        <v>-148.04320786</v>
      </c>
      <c r="G596" s="42" t="str">
        <f t="shared" si="210"/>
        <v>0</v>
      </c>
      <c r="H596" s="51">
        <f t="shared" si="200"/>
        <v>-33.021603929999998</v>
      </c>
      <c r="I596" s="42" t="str">
        <f t="shared" si="211"/>
        <v>0</v>
      </c>
      <c r="J596" s="51">
        <f t="shared" si="201"/>
        <v>90.385991236543205</v>
      </c>
      <c r="K596" s="42" t="str">
        <f t="shared" si="212"/>
        <v>0</v>
      </c>
      <c r="L596" s="51">
        <f t="shared" si="202"/>
        <v>81.999832630588244</v>
      </c>
      <c r="M596" s="55" t="str">
        <f t="shared" si="213"/>
        <v>0</v>
      </c>
      <c r="N596" s="129">
        <f t="shared" si="203"/>
        <v>1.2219060799999999</v>
      </c>
      <c r="O596" s="59">
        <v>260</v>
      </c>
      <c r="Q596" s="53" t="str">
        <f t="shared" si="214"/>
        <v>1</v>
      </c>
      <c r="R596" s="53">
        <f t="shared" si="204"/>
        <v>1</v>
      </c>
      <c r="S596" s="53" t="str">
        <f t="shared" si="215"/>
        <v>0</v>
      </c>
      <c r="T596" s="53">
        <f t="shared" si="205"/>
        <v>0</v>
      </c>
      <c r="U596" s="53" t="str">
        <f t="shared" si="216"/>
        <v>0</v>
      </c>
      <c r="V596" s="53">
        <f t="shared" si="206"/>
        <v>0</v>
      </c>
      <c r="W596" s="53" t="str">
        <f t="shared" si="217"/>
        <v>0</v>
      </c>
      <c r="X596" s="53">
        <f t="shared" si="207"/>
        <v>0</v>
      </c>
      <c r="Y596" s="53" t="str">
        <f t="shared" si="218"/>
        <v>0</v>
      </c>
      <c r="Z596" s="53">
        <f t="shared" si="208"/>
        <v>0</v>
      </c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85">
        <f>Parâmetros!A586</f>
        <v>44129.333356481482</v>
      </c>
      <c r="B597" s="59">
        <f>Parâmetros!G586*0.04*46.0055</f>
        <v>3.4412114000000003</v>
      </c>
      <c r="C597" s="80">
        <f t="shared" si="219"/>
        <v>3.4412114000000003</v>
      </c>
      <c r="D597" s="84">
        <f t="shared" si="198"/>
        <v>0.68824227999999998</v>
      </c>
      <c r="E597" s="42" t="str">
        <f t="shared" si="209"/>
        <v>1</v>
      </c>
      <c r="F597" s="51">
        <f t="shared" si="199"/>
        <v>-150.64481888500001</v>
      </c>
      <c r="G597" s="42" t="str">
        <f t="shared" si="210"/>
        <v>0</v>
      </c>
      <c r="H597" s="51">
        <f t="shared" si="200"/>
        <v>-34.322409442500003</v>
      </c>
      <c r="I597" s="42" t="str">
        <f t="shared" si="211"/>
        <v>0</v>
      </c>
      <c r="J597" s="51">
        <f t="shared" si="201"/>
        <v>90.125747778518516</v>
      </c>
      <c r="K597" s="42" t="str">
        <f t="shared" si="212"/>
        <v>0</v>
      </c>
      <c r="L597" s="51">
        <f t="shared" si="202"/>
        <v>81.717304736470581</v>
      </c>
      <c r="M597" s="55" t="str">
        <f t="shared" si="213"/>
        <v>0</v>
      </c>
      <c r="N597" s="129">
        <f t="shared" si="203"/>
        <v>0.68824227999999998</v>
      </c>
      <c r="O597" s="59">
        <v>260</v>
      </c>
      <c r="Q597" s="53" t="str">
        <f t="shared" si="214"/>
        <v>1</v>
      </c>
      <c r="R597" s="53">
        <f t="shared" si="204"/>
        <v>1</v>
      </c>
      <c r="S597" s="53" t="str">
        <f t="shared" si="215"/>
        <v>0</v>
      </c>
      <c r="T597" s="53">
        <f t="shared" si="205"/>
        <v>0</v>
      </c>
      <c r="U597" s="53" t="str">
        <f t="shared" si="216"/>
        <v>0</v>
      </c>
      <c r="V597" s="53">
        <f t="shared" si="206"/>
        <v>0</v>
      </c>
      <c r="W597" s="53" t="str">
        <f t="shared" si="217"/>
        <v>0</v>
      </c>
      <c r="X597" s="53">
        <f t="shared" si="207"/>
        <v>0</v>
      </c>
      <c r="Y597" s="53" t="str">
        <f t="shared" si="218"/>
        <v>0</v>
      </c>
      <c r="Z597" s="53">
        <f t="shared" si="208"/>
        <v>0</v>
      </c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85">
        <f>Parâmetros!A587</f>
        <v>44129.375023148146</v>
      </c>
      <c r="B598" s="59">
        <f>Parâmetros!G587*0.04*46.0055</f>
        <v>2.5026991999999999</v>
      </c>
      <c r="C598" s="80">
        <f t="shared" si="219"/>
        <v>2.5026991999999999</v>
      </c>
      <c r="D598" s="84">
        <f t="shared" si="198"/>
        <v>0.50053983999999996</v>
      </c>
      <c r="E598" s="42" t="str">
        <f t="shared" si="209"/>
        <v>1</v>
      </c>
      <c r="F598" s="51">
        <f t="shared" si="199"/>
        <v>-151.55986827999999</v>
      </c>
      <c r="G598" s="42" t="str">
        <f t="shared" si="210"/>
        <v>0</v>
      </c>
      <c r="H598" s="51">
        <f t="shared" si="200"/>
        <v>-34.779934139999995</v>
      </c>
      <c r="I598" s="42" t="str">
        <f t="shared" si="211"/>
        <v>0</v>
      </c>
      <c r="J598" s="51">
        <f t="shared" si="201"/>
        <v>90.034213872592588</v>
      </c>
      <c r="K598" s="42" t="str">
        <f t="shared" si="212"/>
        <v>0</v>
      </c>
      <c r="L598" s="51">
        <f t="shared" si="202"/>
        <v>81.617932856470588</v>
      </c>
      <c r="M598" s="55" t="str">
        <f t="shared" si="213"/>
        <v>0</v>
      </c>
      <c r="N598" s="129">
        <f t="shared" si="203"/>
        <v>0.50053983999999996</v>
      </c>
      <c r="O598" s="59">
        <v>260</v>
      </c>
      <c r="Q598" s="53" t="str">
        <f t="shared" si="214"/>
        <v>1</v>
      </c>
      <c r="R598" s="53">
        <f t="shared" si="204"/>
        <v>1</v>
      </c>
      <c r="S598" s="53" t="str">
        <f t="shared" si="215"/>
        <v>0</v>
      </c>
      <c r="T598" s="53">
        <f t="shared" si="205"/>
        <v>0</v>
      </c>
      <c r="U598" s="53" t="str">
        <f t="shared" si="216"/>
        <v>0</v>
      </c>
      <c r="V598" s="53">
        <f t="shared" si="206"/>
        <v>0</v>
      </c>
      <c r="W598" s="53" t="str">
        <f t="shared" si="217"/>
        <v>0</v>
      </c>
      <c r="X598" s="53">
        <f t="shared" si="207"/>
        <v>0</v>
      </c>
      <c r="Y598" s="53" t="str">
        <f t="shared" si="218"/>
        <v>0</v>
      </c>
      <c r="Z598" s="53">
        <f t="shared" si="208"/>
        <v>0</v>
      </c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85">
        <f>Parâmetros!A588</f>
        <v>44129.416689814818</v>
      </c>
      <c r="B599" s="59">
        <f>Parâmetros!G588*0.04*46.0055</f>
        <v>1.5089803999999998</v>
      </c>
      <c r="C599" s="80">
        <f t="shared" si="219"/>
        <v>1.5089803999999998</v>
      </c>
      <c r="D599" s="84">
        <f t="shared" si="198"/>
        <v>0.30179607999999997</v>
      </c>
      <c r="E599" s="42" t="str">
        <f t="shared" si="209"/>
        <v>1</v>
      </c>
      <c r="F599" s="51">
        <f t="shared" si="199"/>
        <v>-152.52874410999999</v>
      </c>
      <c r="G599" s="42" t="str">
        <f t="shared" si="210"/>
        <v>0</v>
      </c>
      <c r="H599" s="51">
        <f t="shared" si="200"/>
        <v>-35.264372054999995</v>
      </c>
      <c r="I599" s="42" t="str">
        <f t="shared" si="211"/>
        <v>0</v>
      </c>
      <c r="J599" s="51">
        <f t="shared" si="201"/>
        <v>89.93729561925926</v>
      </c>
      <c r="K599" s="42" t="str">
        <f t="shared" si="212"/>
        <v>0</v>
      </c>
      <c r="L599" s="51">
        <f t="shared" si="202"/>
        <v>81.512715571764701</v>
      </c>
      <c r="M599" s="55" t="str">
        <f t="shared" si="213"/>
        <v>0</v>
      </c>
      <c r="N599" s="129">
        <f t="shared" si="203"/>
        <v>0.30179607999999997</v>
      </c>
      <c r="O599" s="59">
        <v>260</v>
      </c>
      <c r="Q599" s="53" t="str">
        <f t="shared" si="214"/>
        <v>1</v>
      </c>
      <c r="R599" s="53">
        <f t="shared" si="204"/>
        <v>1</v>
      </c>
      <c r="S599" s="53" t="str">
        <f t="shared" si="215"/>
        <v>0</v>
      </c>
      <c r="T599" s="53">
        <f t="shared" si="205"/>
        <v>0</v>
      </c>
      <c r="U599" s="53" t="str">
        <f t="shared" si="216"/>
        <v>0</v>
      </c>
      <c r="V599" s="53">
        <f t="shared" si="206"/>
        <v>0</v>
      </c>
      <c r="W599" s="53" t="str">
        <f t="shared" si="217"/>
        <v>0</v>
      </c>
      <c r="X599" s="53">
        <f t="shared" si="207"/>
        <v>0</v>
      </c>
      <c r="Y599" s="53" t="str">
        <f t="shared" si="218"/>
        <v>0</v>
      </c>
      <c r="Z599" s="53">
        <f t="shared" si="208"/>
        <v>0</v>
      </c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85">
        <f>Parâmetros!A589</f>
        <v>44129.458356481482</v>
      </c>
      <c r="B600" s="59">
        <f>Parâmetros!G589*0.04*46.0055</f>
        <v>1.5457847999999998</v>
      </c>
      <c r="C600" s="80">
        <f t="shared" si="219"/>
        <v>1.5457847999999998</v>
      </c>
      <c r="D600" s="84">
        <f t="shared" si="198"/>
        <v>0.30915695999999998</v>
      </c>
      <c r="E600" s="42" t="str">
        <f t="shared" si="209"/>
        <v>1</v>
      </c>
      <c r="F600" s="51">
        <f t="shared" si="199"/>
        <v>-152.49285981999998</v>
      </c>
      <c r="G600" s="42" t="str">
        <f t="shared" si="210"/>
        <v>0</v>
      </c>
      <c r="H600" s="51">
        <f t="shared" si="200"/>
        <v>-35.246429909999989</v>
      </c>
      <c r="I600" s="42" t="str">
        <f t="shared" si="211"/>
        <v>0</v>
      </c>
      <c r="J600" s="51">
        <f t="shared" si="201"/>
        <v>89.940885184197526</v>
      </c>
      <c r="K600" s="42" t="str">
        <f t="shared" si="212"/>
        <v>0</v>
      </c>
      <c r="L600" s="51">
        <f t="shared" si="202"/>
        <v>81.516612508235298</v>
      </c>
      <c r="M600" s="55" t="str">
        <f t="shared" si="213"/>
        <v>0</v>
      </c>
      <c r="N600" s="129">
        <f t="shared" si="203"/>
        <v>0.30915695999999998</v>
      </c>
      <c r="O600" s="59">
        <v>260</v>
      </c>
      <c r="Q600" s="53" t="str">
        <f t="shared" si="214"/>
        <v>1</v>
      </c>
      <c r="R600" s="53">
        <f t="shared" si="204"/>
        <v>1</v>
      </c>
      <c r="S600" s="53" t="str">
        <f t="shared" si="215"/>
        <v>0</v>
      </c>
      <c r="T600" s="53">
        <f t="shared" si="205"/>
        <v>0</v>
      </c>
      <c r="U600" s="53" t="str">
        <f t="shared" si="216"/>
        <v>0</v>
      </c>
      <c r="V600" s="53">
        <f t="shared" si="206"/>
        <v>0</v>
      </c>
      <c r="W600" s="53" t="str">
        <f t="shared" si="217"/>
        <v>0</v>
      </c>
      <c r="X600" s="53">
        <f t="shared" si="207"/>
        <v>0</v>
      </c>
      <c r="Y600" s="53" t="str">
        <f t="shared" si="218"/>
        <v>0</v>
      </c>
      <c r="Z600" s="53">
        <f t="shared" si="208"/>
        <v>0</v>
      </c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85">
        <f>Parâmetros!A590</f>
        <v>44129.500023148146</v>
      </c>
      <c r="B601" s="59">
        <f>Parâmetros!G590*0.04*46.0055</f>
        <v>1.6561980000000001</v>
      </c>
      <c r="C601" s="80">
        <f t="shared" si="219"/>
        <v>1.6561980000000001</v>
      </c>
      <c r="D601" s="84">
        <f t="shared" si="198"/>
        <v>0.33123960000000002</v>
      </c>
      <c r="E601" s="42" t="str">
        <f t="shared" si="209"/>
        <v>1</v>
      </c>
      <c r="F601" s="51">
        <f t="shared" si="199"/>
        <v>-152.38520695000003</v>
      </c>
      <c r="G601" s="42" t="str">
        <f t="shared" si="210"/>
        <v>0</v>
      </c>
      <c r="H601" s="51">
        <f t="shared" si="200"/>
        <v>-35.192603475000013</v>
      </c>
      <c r="I601" s="42" t="str">
        <f t="shared" si="211"/>
        <v>0</v>
      </c>
      <c r="J601" s="51">
        <f t="shared" si="201"/>
        <v>89.951653879012341</v>
      </c>
      <c r="K601" s="42" t="str">
        <f t="shared" si="212"/>
        <v>0</v>
      </c>
      <c r="L601" s="51">
        <f t="shared" si="202"/>
        <v>81.528303317647058</v>
      </c>
      <c r="M601" s="55" t="str">
        <f t="shared" si="213"/>
        <v>0</v>
      </c>
      <c r="N601" s="129">
        <f t="shared" si="203"/>
        <v>0.33123960000000002</v>
      </c>
      <c r="O601" s="59">
        <v>260</v>
      </c>
      <c r="Q601" s="53" t="str">
        <f t="shared" si="214"/>
        <v>1</v>
      </c>
      <c r="R601" s="53">
        <f t="shared" si="204"/>
        <v>1</v>
      </c>
      <c r="S601" s="53" t="str">
        <f t="shared" si="215"/>
        <v>0</v>
      </c>
      <c r="T601" s="53">
        <f t="shared" si="205"/>
        <v>0</v>
      </c>
      <c r="U601" s="53" t="str">
        <f t="shared" si="216"/>
        <v>0</v>
      </c>
      <c r="V601" s="53">
        <f t="shared" si="206"/>
        <v>0</v>
      </c>
      <c r="W601" s="53" t="str">
        <f t="shared" si="217"/>
        <v>0</v>
      </c>
      <c r="X601" s="53">
        <f t="shared" si="207"/>
        <v>0</v>
      </c>
      <c r="Y601" s="53" t="str">
        <f t="shared" si="218"/>
        <v>0</v>
      </c>
      <c r="Z601" s="53">
        <f t="shared" si="208"/>
        <v>0</v>
      </c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85">
        <f>Parâmetros!A591</f>
        <v>44129.541689814818</v>
      </c>
      <c r="B602" s="59">
        <f>Parâmetros!G591*0.04*46.0055</f>
        <v>1.3433606</v>
      </c>
      <c r="C602" s="80">
        <f t="shared" si="219"/>
        <v>1.3433606</v>
      </c>
      <c r="D602" s="84">
        <f t="shared" si="198"/>
        <v>0.26867212000000001</v>
      </c>
      <c r="E602" s="42" t="str">
        <f t="shared" si="209"/>
        <v>1</v>
      </c>
      <c r="F602" s="51">
        <f t="shared" si="199"/>
        <v>-152.69022341499996</v>
      </c>
      <c r="G602" s="42" t="str">
        <f t="shared" si="210"/>
        <v>0</v>
      </c>
      <c r="H602" s="51">
        <f t="shared" si="200"/>
        <v>-35.345111707499981</v>
      </c>
      <c r="I602" s="42" t="str">
        <f t="shared" si="211"/>
        <v>0</v>
      </c>
      <c r="J602" s="51">
        <f t="shared" si="201"/>
        <v>89.921142577037031</v>
      </c>
      <c r="K602" s="42" t="str">
        <f t="shared" si="212"/>
        <v>0</v>
      </c>
      <c r="L602" s="51">
        <f t="shared" si="202"/>
        <v>81.495179357647061</v>
      </c>
      <c r="M602" s="55" t="str">
        <f t="shared" si="213"/>
        <v>0</v>
      </c>
      <c r="N602" s="129">
        <f t="shared" si="203"/>
        <v>0.26867212000000001</v>
      </c>
      <c r="O602" s="59">
        <v>260</v>
      </c>
      <c r="Q602" s="53" t="str">
        <f t="shared" si="214"/>
        <v>1</v>
      </c>
      <c r="R602" s="53">
        <f t="shared" si="204"/>
        <v>1</v>
      </c>
      <c r="S602" s="53" t="str">
        <f t="shared" si="215"/>
        <v>0</v>
      </c>
      <c r="T602" s="53">
        <f t="shared" si="205"/>
        <v>0</v>
      </c>
      <c r="U602" s="53" t="str">
        <f t="shared" si="216"/>
        <v>0</v>
      </c>
      <c r="V602" s="53">
        <f t="shared" si="206"/>
        <v>0</v>
      </c>
      <c r="W602" s="53" t="str">
        <f t="shared" si="217"/>
        <v>0</v>
      </c>
      <c r="X602" s="53">
        <f t="shared" si="207"/>
        <v>0</v>
      </c>
      <c r="Y602" s="53" t="str">
        <f t="shared" si="218"/>
        <v>0</v>
      </c>
      <c r="Z602" s="53">
        <f t="shared" si="208"/>
        <v>0</v>
      </c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85">
        <f>Parâmetros!A592</f>
        <v>44129.583356481482</v>
      </c>
      <c r="B603" s="59">
        <f>Parâmetros!G592*0.04*46.0055</f>
        <v>0.97531659999999998</v>
      </c>
      <c r="C603" s="80">
        <f t="shared" si="219"/>
        <v>0.97531659999999998</v>
      </c>
      <c r="D603" s="84">
        <f t="shared" si="198"/>
        <v>0.19506332000000001</v>
      </c>
      <c r="E603" s="42" t="str">
        <f t="shared" si="209"/>
        <v>1</v>
      </c>
      <c r="F603" s="51">
        <f t="shared" si="199"/>
        <v>-153.04906631499998</v>
      </c>
      <c r="G603" s="42" t="str">
        <f t="shared" si="210"/>
        <v>0</v>
      </c>
      <c r="H603" s="51">
        <f t="shared" si="200"/>
        <v>-35.524533157499988</v>
      </c>
      <c r="I603" s="42" t="str">
        <f t="shared" si="211"/>
        <v>0</v>
      </c>
      <c r="J603" s="51">
        <f t="shared" si="201"/>
        <v>89.885246927654322</v>
      </c>
      <c r="K603" s="42" t="str">
        <f t="shared" si="212"/>
        <v>0</v>
      </c>
      <c r="L603" s="51">
        <f t="shared" si="202"/>
        <v>81.456209992941183</v>
      </c>
      <c r="M603" s="55" t="str">
        <f t="shared" si="213"/>
        <v>0</v>
      </c>
      <c r="N603" s="129">
        <f t="shared" si="203"/>
        <v>0.19506332000000001</v>
      </c>
      <c r="O603" s="59">
        <v>260</v>
      </c>
      <c r="Q603" s="53" t="str">
        <f t="shared" si="214"/>
        <v>1</v>
      </c>
      <c r="R603" s="53">
        <f t="shared" si="204"/>
        <v>1</v>
      </c>
      <c r="S603" s="53" t="str">
        <f t="shared" si="215"/>
        <v>0</v>
      </c>
      <c r="T603" s="53">
        <f t="shared" si="205"/>
        <v>0</v>
      </c>
      <c r="U603" s="53" t="str">
        <f t="shared" si="216"/>
        <v>0</v>
      </c>
      <c r="V603" s="53">
        <f t="shared" si="206"/>
        <v>0</v>
      </c>
      <c r="W603" s="53" t="str">
        <f t="shared" si="217"/>
        <v>0</v>
      </c>
      <c r="X603" s="53">
        <f t="shared" si="207"/>
        <v>0</v>
      </c>
      <c r="Y603" s="53" t="str">
        <f t="shared" si="218"/>
        <v>0</v>
      </c>
      <c r="Z603" s="53">
        <f t="shared" si="208"/>
        <v>0</v>
      </c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85">
        <f>Parâmetros!A593</f>
        <v>44129.625023148146</v>
      </c>
      <c r="B604" s="59">
        <f>Parâmetros!G593*0.04*46.0055</f>
        <v>1.2513496</v>
      </c>
      <c r="C604" s="80">
        <f t="shared" si="219"/>
        <v>1.2513496</v>
      </c>
      <c r="D604" s="84">
        <f t="shared" si="198"/>
        <v>0.25026991999999998</v>
      </c>
      <c r="E604" s="42" t="str">
        <f t="shared" si="209"/>
        <v>1</v>
      </c>
      <c r="F604" s="51">
        <f t="shared" si="199"/>
        <v>-152.77993413999999</v>
      </c>
      <c r="G604" s="42" t="str">
        <f t="shared" si="210"/>
        <v>0</v>
      </c>
      <c r="H604" s="51">
        <f t="shared" si="200"/>
        <v>-35.389967069999997</v>
      </c>
      <c r="I604" s="42" t="str">
        <f t="shared" si="211"/>
        <v>0</v>
      </c>
      <c r="J604" s="51">
        <f t="shared" si="201"/>
        <v>89.912168664691364</v>
      </c>
      <c r="K604" s="42" t="str">
        <f t="shared" si="212"/>
        <v>0</v>
      </c>
      <c r="L604" s="51">
        <f t="shared" si="202"/>
        <v>81.48543701647057</v>
      </c>
      <c r="M604" s="55" t="str">
        <f t="shared" si="213"/>
        <v>0</v>
      </c>
      <c r="N604" s="129">
        <f t="shared" si="203"/>
        <v>0.25026991999999998</v>
      </c>
      <c r="O604" s="59">
        <v>260</v>
      </c>
      <c r="Q604" s="53" t="str">
        <f t="shared" si="214"/>
        <v>1</v>
      </c>
      <c r="R604" s="53">
        <f t="shared" si="204"/>
        <v>1</v>
      </c>
      <c r="S604" s="53" t="str">
        <f t="shared" si="215"/>
        <v>0</v>
      </c>
      <c r="T604" s="53">
        <f t="shared" si="205"/>
        <v>0</v>
      </c>
      <c r="U604" s="53" t="str">
        <f t="shared" si="216"/>
        <v>0</v>
      </c>
      <c r="V604" s="53">
        <f t="shared" si="206"/>
        <v>0</v>
      </c>
      <c r="W604" s="53" t="str">
        <f t="shared" si="217"/>
        <v>0</v>
      </c>
      <c r="X604" s="53">
        <f t="shared" si="207"/>
        <v>0</v>
      </c>
      <c r="Y604" s="53" t="str">
        <f t="shared" si="218"/>
        <v>0</v>
      </c>
      <c r="Z604" s="53">
        <f t="shared" si="208"/>
        <v>0</v>
      </c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85">
        <f>Parâmetros!A594</f>
        <v>44129.666689814818</v>
      </c>
      <c r="B605" s="59">
        <f>Parâmetros!G594*0.04*46.0055</f>
        <v>1.2697517999999999</v>
      </c>
      <c r="C605" s="80">
        <f t="shared" si="219"/>
        <v>1.2697517999999999</v>
      </c>
      <c r="D605" s="84">
        <f t="shared" si="198"/>
        <v>0.25395035999999993</v>
      </c>
      <c r="E605" s="42" t="str">
        <f t="shared" si="209"/>
        <v>1</v>
      </c>
      <c r="F605" s="51">
        <f t="shared" si="199"/>
        <v>-152.76199199500002</v>
      </c>
      <c r="G605" s="42" t="str">
        <f t="shared" si="210"/>
        <v>0</v>
      </c>
      <c r="H605" s="51">
        <f t="shared" si="200"/>
        <v>-35.380995997500008</v>
      </c>
      <c r="I605" s="42" t="str">
        <f t="shared" si="211"/>
        <v>0</v>
      </c>
      <c r="J605" s="51">
        <f t="shared" si="201"/>
        <v>89.913963447160498</v>
      </c>
      <c r="K605" s="42" t="str">
        <f t="shared" si="212"/>
        <v>0</v>
      </c>
      <c r="L605" s="51">
        <f t="shared" si="202"/>
        <v>81.487385484705882</v>
      </c>
      <c r="M605" s="55" t="str">
        <f t="shared" si="213"/>
        <v>0</v>
      </c>
      <c r="N605" s="129">
        <f t="shared" si="203"/>
        <v>0.25395035999999993</v>
      </c>
      <c r="O605" s="59">
        <v>260</v>
      </c>
      <c r="Q605" s="53" t="str">
        <f t="shared" si="214"/>
        <v>1</v>
      </c>
      <c r="R605" s="53">
        <f t="shared" si="204"/>
        <v>1</v>
      </c>
      <c r="S605" s="53" t="str">
        <f t="shared" si="215"/>
        <v>0</v>
      </c>
      <c r="T605" s="53">
        <f t="shared" si="205"/>
        <v>0</v>
      </c>
      <c r="U605" s="53" t="str">
        <f t="shared" si="216"/>
        <v>0</v>
      </c>
      <c r="V605" s="53">
        <f t="shared" si="206"/>
        <v>0</v>
      </c>
      <c r="W605" s="53" t="str">
        <f t="shared" si="217"/>
        <v>0</v>
      </c>
      <c r="X605" s="53">
        <f t="shared" si="207"/>
        <v>0</v>
      </c>
      <c r="Y605" s="53" t="str">
        <f t="shared" si="218"/>
        <v>0</v>
      </c>
      <c r="Z605" s="53">
        <f t="shared" si="208"/>
        <v>0</v>
      </c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85">
        <f>Parâmetros!A595</f>
        <v>44129.708356481482</v>
      </c>
      <c r="B606" s="59">
        <f>Parâmetros!G595*0.04*46.0055</f>
        <v>1.4169693999999999</v>
      </c>
      <c r="C606" s="80">
        <f t="shared" si="219"/>
        <v>1.4169693999999999</v>
      </c>
      <c r="D606" s="84">
        <f t="shared" si="198"/>
        <v>0.28339387999999999</v>
      </c>
      <c r="E606" s="42" t="str">
        <f t="shared" si="209"/>
        <v>1</v>
      </c>
      <c r="F606" s="51">
        <f t="shared" si="199"/>
        <v>-152.61845483499999</v>
      </c>
      <c r="G606" s="42" t="str">
        <f t="shared" si="210"/>
        <v>0</v>
      </c>
      <c r="H606" s="51">
        <f t="shared" si="200"/>
        <v>-35.309227417499997</v>
      </c>
      <c r="I606" s="42" t="str">
        <f t="shared" si="211"/>
        <v>0</v>
      </c>
      <c r="J606" s="51">
        <f t="shared" si="201"/>
        <v>89.928321706913579</v>
      </c>
      <c r="K606" s="42" t="str">
        <f t="shared" si="212"/>
        <v>0</v>
      </c>
      <c r="L606" s="51">
        <f t="shared" si="202"/>
        <v>81.502973230588225</v>
      </c>
      <c r="M606" s="55" t="str">
        <f t="shared" si="213"/>
        <v>0</v>
      </c>
      <c r="N606" s="129">
        <f t="shared" si="203"/>
        <v>0.28339387999999999</v>
      </c>
      <c r="O606" s="59">
        <v>260</v>
      </c>
      <c r="Q606" s="53" t="str">
        <f t="shared" si="214"/>
        <v>1</v>
      </c>
      <c r="R606" s="53">
        <f t="shared" si="204"/>
        <v>1</v>
      </c>
      <c r="S606" s="53" t="str">
        <f t="shared" si="215"/>
        <v>0</v>
      </c>
      <c r="T606" s="53">
        <f t="shared" si="205"/>
        <v>0</v>
      </c>
      <c r="U606" s="53" t="str">
        <f t="shared" si="216"/>
        <v>0</v>
      </c>
      <c r="V606" s="53">
        <f t="shared" si="206"/>
        <v>0</v>
      </c>
      <c r="W606" s="53" t="str">
        <f t="shared" si="217"/>
        <v>0</v>
      </c>
      <c r="X606" s="53">
        <f t="shared" si="207"/>
        <v>0</v>
      </c>
      <c r="Y606" s="53" t="str">
        <f t="shared" si="218"/>
        <v>0</v>
      </c>
      <c r="Z606" s="53">
        <f t="shared" si="208"/>
        <v>0</v>
      </c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85">
        <f>Parâmetros!A596</f>
        <v>44129.750023148146</v>
      </c>
      <c r="B607" s="59">
        <f>Parâmetros!G596*0.04*46.0055</f>
        <v>1.7298068</v>
      </c>
      <c r="C607" s="80">
        <f t="shared" si="219"/>
        <v>1.7298068</v>
      </c>
      <c r="D607" s="84">
        <f t="shared" si="198"/>
        <v>0.34596136</v>
      </c>
      <c r="E607" s="42" t="str">
        <f t="shared" si="209"/>
        <v>1</v>
      </c>
      <c r="F607" s="51">
        <f t="shared" si="199"/>
        <v>-152.31343836999997</v>
      </c>
      <c r="G607" s="42" t="str">
        <f t="shared" si="210"/>
        <v>0</v>
      </c>
      <c r="H607" s="51">
        <f t="shared" si="200"/>
        <v>-35.156719184999986</v>
      </c>
      <c r="I607" s="42" t="str">
        <f t="shared" si="211"/>
        <v>0</v>
      </c>
      <c r="J607" s="51">
        <f t="shared" si="201"/>
        <v>89.958833008888888</v>
      </c>
      <c r="K607" s="42" t="str">
        <f t="shared" si="212"/>
        <v>0</v>
      </c>
      <c r="L607" s="51">
        <f t="shared" si="202"/>
        <v>81.536097190588237</v>
      </c>
      <c r="M607" s="55" t="str">
        <f t="shared" si="213"/>
        <v>0</v>
      </c>
      <c r="N607" s="129">
        <f t="shared" si="203"/>
        <v>0.34596136</v>
      </c>
      <c r="O607" s="59">
        <v>260</v>
      </c>
      <c r="Q607" s="53" t="str">
        <f t="shared" si="214"/>
        <v>1</v>
      </c>
      <c r="R607" s="53">
        <f t="shared" si="204"/>
        <v>1</v>
      </c>
      <c r="S607" s="53" t="str">
        <f t="shared" si="215"/>
        <v>0</v>
      </c>
      <c r="T607" s="53">
        <f t="shared" si="205"/>
        <v>0</v>
      </c>
      <c r="U607" s="53" t="str">
        <f t="shared" si="216"/>
        <v>0</v>
      </c>
      <c r="V607" s="53">
        <f t="shared" si="206"/>
        <v>0</v>
      </c>
      <c r="W607" s="53" t="str">
        <f t="shared" si="217"/>
        <v>0</v>
      </c>
      <c r="X607" s="53">
        <f t="shared" si="207"/>
        <v>0</v>
      </c>
      <c r="Y607" s="53" t="str">
        <f t="shared" si="218"/>
        <v>0</v>
      </c>
      <c r="Z607" s="53">
        <f t="shared" si="208"/>
        <v>0</v>
      </c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85">
        <f>Parâmetros!A597</f>
        <v>44129.791689814818</v>
      </c>
      <c r="B608" s="59">
        <f>Parâmetros!G597*0.04*46.0055</f>
        <v>3.4964179999999998</v>
      </c>
      <c r="C608" s="80">
        <f t="shared" si="219"/>
        <v>3.4964179999999998</v>
      </c>
      <c r="D608" s="84">
        <f t="shared" si="198"/>
        <v>0.69928360000000001</v>
      </c>
      <c r="E608" s="42" t="str">
        <f t="shared" si="209"/>
        <v>1</v>
      </c>
      <c r="F608" s="51">
        <f t="shared" si="199"/>
        <v>-150.59099244999999</v>
      </c>
      <c r="G608" s="42" t="str">
        <f t="shared" si="210"/>
        <v>0</v>
      </c>
      <c r="H608" s="51">
        <f t="shared" si="200"/>
        <v>-34.295496224999994</v>
      </c>
      <c r="I608" s="42" t="str">
        <f t="shared" si="211"/>
        <v>0</v>
      </c>
      <c r="J608" s="51">
        <f t="shared" si="201"/>
        <v>90.13113212592593</v>
      </c>
      <c r="K608" s="42" t="str">
        <f t="shared" si="212"/>
        <v>0</v>
      </c>
      <c r="L608" s="51">
        <f t="shared" si="202"/>
        <v>81.723150141176461</v>
      </c>
      <c r="M608" s="55" t="str">
        <f t="shared" si="213"/>
        <v>0</v>
      </c>
      <c r="N608" s="129">
        <f t="shared" si="203"/>
        <v>0.69928360000000001</v>
      </c>
      <c r="O608" s="59">
        <v>260</v>
      </c>
      <c r="Q608" s="53" t="str">
        <f t="shared" si="214"/>
        <v>1</v>
      </c>
      <c r="R608" s="53">
        <f t="shared" si="204"/>
        <v>1</v>
      </c>
      <c r="S608" s="53" t="str">
        <f t="shared" si="215"/>
        <v>0</v>
      </c>
      <c r="T608" s="53">
        <f t="shared" si="205"/>
        <v>0</v>
      </c>
      <c r="U608" s="53" t="str">
        <f t="shared" si="216"/>
        <v>0</v>
      </c>
      <c r="V608" s="53">
        <f t="shared" si="206"/>
        <v>0</v>
      </c>
      <c r="W608" s="53" t="str">
        <f t="shared" si="217"/>
        <v>0</v>
      </c>
      <c r="X608" s="53">
        <f t="shared" si="207"/>
        <v>0</v>
      </c>
      <c r="Y608" s="53" t="str">
        <f t="shared" si="218"/>
        <v>0</v>
      </c>
      <c r="Z608" s="53">
        <f t="shared" si="208"/>
        <v>0</v>
      </c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85">
        <f>Parâmetros!A598</f>
        <v>44129.833356481482</v>
      </c>
      <c r="B609" s="59">
        <f>Parâmetros!G598*0.04*46.0055</f>
        <v>3.4596136</v>
      </c>
      <c r="C609" s="80">
        <f t="shared" si="219"/>
        <v>3.4596136</v>
      </c>
      <c r="D609" s="84">
        <f t="shared" si="198"/>
        <v>0.69192271999999999</v>
      </c>
      <c r="E609" s="42" t="str">
        <f t="shared" si="209"/>
        <v>1</v>
      </c>
      <c r="F609" s="51">
        <f t="shared" si="199"/>
        <v>-150.62687674</v>
      </c>
      <c r="G609" s="42" t="str">
        <f t="shared" si="210"/>
        <v>0</v>
      </c>
      <c r="H609" s="51">
        <f t="shared" si="200"/>
        <v>-34.31343837</v>
      </c>
      <c r="I609" s="42" t="str">
        <f t="shared" si="211"/>
        <v>0</v>
      </c>
      <c r="J609" s="51">
        <f t="shared" si="201"/>
        <v>90.127542560987649</v>
      </c>
      <c r="K609" s="42" t="str">
        <f t="shared" si="212"/>
        <v>0</v>
      </c>
      <c r="L609" s="51">
        <f t="shared" si="202"/>
        <v>81.719253204705893</v>
      </c>
      <c r="M609" s="55" t="str">
        <f t="shared" si="213"/>
        <v>0</v>
      </c>
      <c r="N609" s="129">
        <f t="shared" si="203"/>
        <v>0.69192271999999999</v>
      </c>
      <c r="O609" s="59">
        <v>260</v>
      </c>
      <c r="Q609" s="53" t="str">
        <f t="shared" si="214"/>
        <v>1</v>
      </c>
      <c r="R609" s="53">
        <f t="shared" si="204"/>
        <v>1</v>
      </c>
      <c r="S609" s="53" t="str">
        <f t="shared" si="215"/>
        <v>0</v>
      </c>
      <c r="T609" s="53">
        <f t="shared" si="205"/>
        <v>0</v>
      </c>
      <c r="U609" s="53" t="str">
        <f t="shared" si="216"/>
        <v>0</v>
      </c>
      <c r="V609" s="53">
        <f t="shared" si="206"/>
        <v>0</v>
      </c>
      <c r="W609" s="53" t="str">
        <f t="shared" si="217"/>
        <v>0</v>
      </c>
      <c r="X609" s="53">
        <f t="shared" si="207"/>
        <v>0</v>
      </c>
      <c r="Y609" s="53" t="str">
        <f t="shared" si="218"/>
        <v>0</v>
      </c>
      <c r="Z609" s="53">
        <f t="shared" si="208"/>
        <v>0</v>
      </c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85">
        <f>Parâmetros!A599</f>
        <v>44129.875023148146</v>
      </c>
      <c r="B610" s="59">
        <f>Parâmetros!G599*0.04*46.0055</f>
        <v>2.7787321999999999</v>
      </c>
      <c r="C610" s="80">
        <f t="shared" si="219"/>
        <v>2.7787321999999999</v>
      </c>
      <c r="D610" s="84">
        <f t="shared" si="198"/>
        <v>0.55574643999999995</v>
      </c>
      <c r="E610" s="42" t="str">
        <f t="shared" si="209"/>
        <v>1</v>
      </c>
      <c r="F610" s="51">
        <f t="shared" si="199"/>
        <v>-151.29073610500001</v>
      </c>
      <c r="G610" s="42" t="str">
        <f t="shared" si="210"/>
        <v>0</v>
      </c>
      <c r="H610" s="51">
        <f t="shared" si="200"/>
        <v>-34.645368052500004</v>
      </c>
      <c r="I610" s="42" t="str">
        <f t="shared" si="211"/>
        <v>0</v>
      </c>
      <c r="J610" s="51">
        <f t="shared" si="201"/>
        <v>90.06113560962963</v>
      </c>
      <c r="K610" s="42" t="str">
        <f t="shared" si="212"/>
        <v>0</v>
      </c>
      <c r="L610" s="51">
        <f t="shared" si="202"/>
        <v>81.64715987999999</v>
      </c>
      <c r="M610" s="55" t="str">
        <f t="shared" si="213"/>
        <v>0</v>
      </c>
      <c r="N610" s="129">
        <f t="shared" si="203"/>
        <v>0.55574643999999995</v>
      </c>
      <c r="O610" s="59">
        <v>260</v>
      </c>
      <c r="Q610" s="53" t="str">
        <f t="shared" si="214"/>
        <v>1</v>
      </c>
      <c r="R610" s="53">
        <f t="shared" si="204"/>
        <v>1</v>
      </c>
      <c r="S610" s="53" t="str">
        <f t="shared" si="215"/>
        <v>0</v>
      </c>
      <c r="T610" s="53">
        <f t="shared" si="205"/>
        <v>0</v>
      </c>
      <c r="U610" s="53" t="str">
        <f t="shared" si="216"/>
        <v>0</v>
      </c>
      <c r="V610" s="53">
        <f t="shared" si="206"/>
        <v>0</v>
      </c>
      <c r="W610" s="53" t="str">
        <f t="shared" si="217"/>
        <v>0</v>
      </c>
      <c r="X610" s="53">
        <f t="shared" si="207"/>
        <v>0</v>
      </c>
      <c r="Y610" s="53" t="str">
        <f t="shared" si="218"/>
        <v>0</v>
      </c>
      <c r="Z610" s="53">
        <f t="shared" si="208"/>
        <v>0</v>
      </c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85">
        <f>Parâmetros!A600</f>
        <v>44129.916689814818</v>
      </c>
      <c r="B611" s="59">
        <f>Parâmetros!G600*0.04*46.0055</f>
        <v>1.9690354000000001</v>
      </c>
      <c r="C611" s="80">
        <f t="shared" si="219"/>
        <v>1.9690354000000001</v>
      </c>
      <c r="D611" s="84">
        <f t="shared" si="198"/>
        <v>0.39380707999999998</v>
      </c>
      <c r="E611" s="42" t="str">
        <f t="shared" si="209"/>
        <v>1</v>
      </c>
      <c r="F611" s="51">
        <f t="shared" si="199"/>
        <v>-152.080190485</v>
      </c>
      <c r="G611" s="42" t="str">
        <f t="shared" si="210"/>
        <v>0</v>
      </c>
      <c r="H611" s="51">
        <f t="shared" si="200"/>
        <v>-35.040095242500001</v>
      </c>
      <c r="I611" s="42" t="str">
        <f t="shared" si="211"/>
        <v>0</v>
      </c>
      <c r="J611" s="51">
        <f t="shared" si="201"/>
        <v>89.98216518098765</v>
      </c>
      <c r="K611" s="42" t="str">
        <f t="shared" si="212"/>
        <v>0</v>
      </c>
      <c r="L611" s="51">
        <f t="shared" si="202"/>
        <v>81.561427277647041</v>
      </c>
      <c r="M611" s="55" t="str">
        <f t="shared" si="213"/>
        <v>0</v>
      </c>
      <c r="N611" s="129">
        <f t="shared" si="203"/>
        <v>0.39380707999999998</v>
      </c>
      <c r="O611" s="59">
        <v>260</v>
      </c>
      <c r="Q611" s="53" t="str">
        <f t="shared" si="214"/>
        <v>1</v>
      </c>
      <c r="R611" s="53">
        <f t="shared" si="204"/>
        <v>1</v>
      </c>
      <c r="S611" s="53" t="str">
        <f t="shared" si="215"/>
        <v>0</v>
      </c>
      <c r="T611" s="53">
        <f t="shared" si="205"/>
        <v>0</v>
      </c>
      <c r="U611" s="53" t="str">
        <f t="shared" si="216"/>
        <v>0</v>
      </c>
      <c r="V611" s="53">
        <f t="shared" si="206"/>
        <v>0</v>
      </c>
      <c r="W611" s="53" t="str">
        <f t="shared" si="217"/>
        <v>0</v>
      </c>
      <c r="X611" s="53">
        <f t="shared" si="207"/>
        <v>0</v>
      </c>
      <c r="Y611" s="53" t="str">
        <f t="shared" si="218"/>
        <v>0</v>
      </c>
      <c r="Z611" s="53">
        <f t="shared" si="208"/>
        <v>0</v>
      </c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85">
        <f>Parâmetros!A601</f>
        <v>44129.958356481482</v>
      </c>
      <c r="B612" s="59">
        <f>Parâmetros!G601*0.04*46.0055</f>
        <v>1.6746002</v>
      </c>
      <c r="C612" s="80">
        <f t="shared" si="219"/>
        <v>1.6746002</v>
      </c>
      <c r="D612" s="84">
        <f t="shared" si="198"/>
        <v>0.33492003999999997</v>
      </c>
      <c r="E612" s="42" t="str">
        <f t="shared" si="209"/>
        <v>1</v>
      </c>
      <c r="F612" s="51">
        <f t="shared" si="199"/>
        <v>-152.36726480499999</v>
      </c>
      <c r="G612" s="42" t="str">
        <f t="shared" si="210"/>
        <v>0</v>
      </c>
      <c r="H612" s="51">
        <f t="shared" si="200"/>
        <v>-35.183632402499995</v>
      </c>
      <c r="I612" s="42" t="str">
        <f t="shared" si="211"/>
        <v>0</v>
      </c>
      <c r="J612" s="51">
        <f t="shared" si="201"/>
        <v>89.953448661481474</v>
      </c>
      <c r="K612" s="42" t="str">
        <f t="shared" si="212"/>
        <v>0</v>
      </c>
      <c r="L612" s="51">
        <f t="shared" si="202"/>
        <v>81.530251785882342</v>
      </c>
      <c r="M612" s="55" t="str">
        <f t="shared" si="213"/>
        <v>0</v>
      </c>
      <c r="N612" s="129">
        <f t="shared" si="203"/>
        <v>0.33492003999999997</v>
      </c>
      <c r="O612" s="59">
        <v>260</v>
      </c>
      <c r="Q612" s="53" t="str">
        <f t="shared" si="214"/>
        <v>1</v>
      </c>
      <c r="R612" s="53">
        <f t="shared" si="204"/>
        <v>1</v>
      </c>
      <c r="S612" s="53" t="str">
        <f t="shared" si="215"/>
        <v>0</v>
      </c>
      <c r="T612" s="53">
        <f t="shared" si="205"/>
        <v>0</v>
      </c>
      <c r="U612" s="53" t="str">
        <f t="shared" si="216"/>
        <v>0</v>
      </c>
      <c r="V612" s="53">
        <f t="shared" si="206"/>
        <v>0</v>
      </c>
      <c r="W612" s="53" t="str">
        <f t="shared" si="217"/>
        <v>0</v>
      </c>
      <c r="X612" s="53">
        <f t="shared" si="207"/>
        <v>0</v>
      </c>
      <c r="Y612" s="53" t="str">
        <f t="shared" si="218"/>
        <v>0</v>
      </c>
      <c r="Z612" s="53">
        <f t="shared" si="208"/>
        <v>0</v>
      </c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85">
        <f>Parâmetros!A602</f>
        <v>44130.000023148146</v>
      </c>
      <c r="B613" s="59">
        <f>Parâmetros!G602*0.04*46.0055</f>
        <v>1.6377957999999999</v>
      </c>
      <c r="C613" s="80">
        <f t="shared" si="219"/>
        <v>1.6377957999999999</v>
      </c>
      <c r="D613" s="84">
        <f t="shared" si="198"/>
        <v>0.32755915999999996</v>
      </c>
      <c r="E613" s="42" t="str">
        <f t="shared" si="209"/>
        <v>1</v>
      </c>
      <c r="F613" s="51">
        <f t="shared" si="199"/>
        <v>-152.403149095</v>
      </c>
      <c r="G613" s="42" t="str">
        <f t="shared" si="210"/>
        <v>0</v>
      </c>
      <c r="H613" s="51">
        <f t="shared" si="200"/>
        <v>-35.201574547500002</v>
      </c>
      <c r="I613" s="42" t="str">
        <f t="shared" si="211"/>
        <v>0</v>
      </c>
      <c r="J613" s="51">
        <f t="shared" si="201"/>
        <v>89.949859096543207</v>
      </c>
      <c r="K613" s="42" t="str">
        <f t="shared" si="212"/>
        <v>0</v>
      </c>
      <c r="L613" s="51">
        <f t="shared" si="202"/>
        <v>81.526354849411774</v>
      </c>
      <c r="M613" s="55" t="str">
        <f t="shared" si="213"/>
        <v>0</v>
      </c>
      <c r="N613" s="129">
        <f t="shared" si="203"/>
        <v>0.32755915999999996</v>
      </c>
      <c r="O613" s="59">
        <v>260</v>
      </c>
      <c r="Q613" s="53" t="str">
        <f t="shared" si="214"/>
        <v>1</v>
      </c>
      <c r="R613" s="53">
        <f t="shared" si="204"/>
        <v>1</v>
      </c>
      <c r="S613" s="53" t="str">
        <f t="shared" si="215"/>
        <v>0</v>
      </c>
      <c r="T613" s="53">
        <f t="shared" si="205"/>
        <v>0</v>
      </c>
      <c r="U613" s="53" t="str">
        <f t="shared" si="216"/>
        <v>0</v>
      </c>
      <c r="V613" s="53">
        <f t="shared" si="206"/>
        <v>0</v>
      </c>
      <c r="W613" s="53" t="str">
        <f t="shared" si="217"/>
        <v>0</v>
      </c>
      <c r="X613" s="53">
        <f t="shared" si="207"/>
        <v>0</v>
      </c>
      <c r="Y613" s="53" t="str">
        <f t="shared" si="218"/>
        <v>0</v>
      </c>
      <c r="Z613" s="53">
        <f t="shared" si="208"/>
        <v>0</v>
      </c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85">
        <f>Parâmetros!A603</f>
        <v>44130.041701388887</v>
      </c>
      <c r="B614" s="59">
        <f>Parâmetros!G603*0.04*46.0055</f>
        <v>1.2513496</v>
      </c>
      <c r="C614" s="80">
        <f t="shared" si="219"/>
        <v>1.2513496</v>
      </c>
      <c r="D614" s="84">
        <f t="shared" si="198"/>
        <v>0.25026991999999998</v>
      </c>
      <c r="E614" s="42" t="str">
        <f t="shared" si="209"/>
        <v>1</v>
      </c>
      <c r="F614" s="51">
        <f t="shared" si="199"/>
        <v>-152.77993413999999</v>
      </c>
      <c r="G614" s="42" t="str">
        <f t="shared" si="210"/>
        <v>0</v>
      </c>
      <c r="H614" s="51">
        <f t="shared" si="200"/>
        <v>-35.389967069999997</v>
      </c>
      <c r="I614" s="42" t="str">
        <f t="shared" si="211"/>
        <v>0</v>
      </c>
      <c r="J614" s="51">
        <f t="shared" si="201"/>
        <v>89.912168664691364</v>
      </c>
      <c r="K614" s="42" t="str">
        <f t="shared" si="212"/>
        <v>0</v>
      </c>
      <c r="L614" s="51">
        <f t="shared" si="202"/>
        <v>81.48543701647057</v>
      </c>
      <c r="M614" s="55" t="str">
        <f t="shared" si="213"/>
        <v>0</v>
      </c>
      <c r="N614" s="129">
        <f t="shared" si="203"/>
        <v>0.25026991999999998</v>
      </c>
      <c r="O614" s="59">
        <v>260</v>
      </c>
      <c r="Q614" s="53" t="str">
        <f t="shared" si="214"/>
        <v>1</v>
      </c>
      <c r="R614" s="53">
        <f t="shared" si="204"/>
        <v>1</v>
      </c>
      <c r="S614" s="53" t="str">
        <f t="shared" si="215"/>
        <v>0</v>
      </c>
      <c r="T614" s="53">
        <f t="shared" si="205"/>
        <v>0</v>
      </c>
      <c r="U614" s="53" t="str">
        <f t="shared" si="216"/>
        <v>0</v>
      </c>
      <c r="V614" s="53">
        <f t="shared" si="206"/>
        <v>0</v>
      </c>
      <c r="W614" s="53" t="str">
        <f t="shared" si="217"/>
        <v>0</v>
      </c>
      <c r="X614" s="53">
        <f t="shared" si="207"/>
        <v>0</v>
      </c>
      <c r="Y614" s="53" t="str">
        <f t="shared" si="218"/>
        <v>0</v>
      </c>
      <c r="Z614" s="53">
        <f t="shared" si="208"/>
        <v>0</v>
      </c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85">
        <f>Parâmetros!A604</f>
        <v>44130.083368055559</v>
      </c>
      <c r="B615" s="59">
        <f>Parâmetros!G604*0.04*46.0055</f>
        <v>1.0857298</v>
      </c>
      <c r="C615" s="80">
        <f t="shared" si="219"/>
        <v>1.0857298</v>
      </c>
      <c r="D615" s="84">
        <f t="shared" si="198"/>
        <v>0.21714596</v>
      </c>
      <c r="E615" s="42" t="str">
        <f t="shared" si="209"/>
        <v>1</v>
      </c>
      <c r="F615" s="51">
        <f t="shared" si="199"/>
        <v>-152.94141344500002</v>
      </c>
      <c r="G615" s="42" t="str">
        <f t="shared" si="210"/>
        <v>0</v>
      </c>
      <c r="H615" s="51">
        <f t="shared" si="200"/>
        <v>-35.470706722500012</v>
      </c>
      <c r="I615" s="42" t="str">
        <f t="shared" si="211"/>
        <v>0</v>
      </c>
      <c r="J615" s="51">
        <f t="shared" si="201"/>
        <v>89.896015622469136</v>
      </c>
      <c r="K615" s="42" t="str">
        <f t="shared" si="212"/>
        <v>0</v>
      </c>
      <c r="L615" s="51">
        <f t="shared" si="202"/>
        <v>81.467900802352958</v>
      </c>
      <c r="M615" s="55" t="str">
        <f t="shared" si="213"/>
        <v>0</v>
      </c>
      <c r="N615" s="129">
        <f t="shared" si="203"/>
        <v>0.21714596</v>
      </c>
      <c r="O615" s="59">
        <v>260</v>
      </c>
      <c r="Q615" s="53" t="str">
        <f t="shared" si="214"/>
        <v>1</v>
      </c>
      <c r="R615" s="53">
        <f t="shared" si="204"/>
        <v>1</v>
      </c>
      <c r="S615" s="53" t="str">
        <f t="shared" si="215"/>
        <v>0</v>
      </c>
      <c r="T615" s="53">
        <f t="shared" si="205"/>
        <v>0</v>
      </c>
      <c r="U615" s="53" t="str">
        <f t="shared" si="216"/>
        <v>0</v>
      </c>
      <c r="V615" s="53">
        <f t="shared" si="206"/>
        <v>0</v>
      </c>
      <c r="W615" s="53" t="str">
        <f t="shared" si="217"/>
        <v>0</v>
      </c>
      <c r="X615" s="53">
        <f t="shared" si="207"/>
        <v>0</v>
      </c>
      <c r="Y615" s="53" t="str">
        <f t="shared" si="218"/>
        <v>0</v>
      </c>
      <c r="Z615" s="53">
        <f t="shared" si="208"/>
        <v>0</v>
      </c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85">
        <f>Parâmetros!A605</f>
        <v>44130.125034722223</v>
      </c>
      <c r="B616" s="59">
        <f>Parâmetros!G605*0.04*46.0055</f>
        <v>0.5152616000000001</v>
      </c>
      <c r="C616" s="80">
        <f t="shared" si="219"/>
        <v>0.5152616000000001</v>
      </c>
      <c r="D616" s="84">
        <f t="shared" si="198"/>
        <v>0.10305232000000003</v>
      </c>
      <c r="E616" s="42" t="str">
        <f t="shared" si="209"/>
        <v>1</v>
      </c>
      <c r="F616" s="51">
        <f t="shared" si="199"/>
        <v>-153.49761993999999</v>
      </c>
      <c r="G616" s="42" t="str">
        <f t="shared" si="210"/>
        <v>0</v>
      </c>
      <c r="H616" s="51">
        <f t="shared" si="200"/>
        <v>-35.748809969999996</v>
      </c>
      <c r="I616" s="42" t="str">
        <f t="shared" si="211"/>
        <v>0</v>
      </c>
      <c r="J616" s="51">
        <f t="shared" si="201"/>
        <v>89.840377365925917</v>
      </c>
      <c r="K616" s="42" t="str">
        <f t="shared" si="212"/>
        <v>0</v>
      </c>
      <c r="L616" s="51">
        <f t="shared" si="202"/>
        <v>81.407498287058829</v>
      </c>
      <c r="M616" s="55" t="str">
        <f t="shared" si="213"/>
        <v>0</v>
      </c>
      <c r="N616" s="129">
        <f t="shared" si="203"/>
        <v>0.10305232000000003</v>
      </c>
      <c r="O616" s="59">
        <v>260</v>
      </c>
      <c r="Q616" s="53" t="str">
        <f t="shared" si="214"/>
        <v>1</v>
      </c>
      <c r="R616" s="53">
        <f t="shared" si="204"/>
        <v>1</v>
      </c>
      <c r="S616" s="53" t="str">
        <f t="shared" si="215"/>
        <v>0</v>
      </c>
      <c r="T616" s="53">
        <f t="shared" si="205"/>
        <v>0</v>
      </c>
      <c r="U616" s="53" t="str">
        <f t="shared" si="216"/>
        <v>0</v>
      </c>
      <c r="V616" s="53">
        <f t="shared" si="206"/>
        <v>0</v>
      </c>
      <c r="W616" s="53" t="str">
        <f t="shared" si="217"/>
        <v>0</v>
      </c>
      <c r="X616" s="53">
        <f t="shared" si="207"/>
        <v>0</v>
      </c>
      <c r="Y616" s="53" t="str">
        <f t="shared" si="218"/>
        <v>0</v>
      </c>
      <c r="Z616" s="53">
        <f t="shared" si="208"/>
        <v>0</v>
      </c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85">
        <f>Parâmetros!A606</f>
        <v>44130.166701388887</v>
      </c>
      <c r="B617" s="59">
        <f>Parâmetros!G606*0.04*46.0055</f>
        <v>0.60727260000000005</v>
      </c>
      <c r="C617" s="80">
        <f t="shared" si="219"/>
        <v>0.60727260000000005</v>
      </c>
      <c r="D617" s="84">
        <f t="shared" si="198"/>
        <v>0.12145452000000001</v>
      </c>
      <c r="E617" s="42" t="str">
        <f t="shared" si="209"/>
        <v>1</v>
      </c>
      <c r="F617" s="51">
        <f t="shared" si="199"/>
        <v>-153.40790921499999</v>
      </c>
      <c r="G617" s="42" t="str">
        <f t="shared" si="210"/>
        <v>0</v>
      </c>
      <c r="H617" s="51">
        <f t="shared" si="200"/>
        <v>-35.703954607499995</v>
      </c>
      <c r="I617" s="42" t="str">
        <f t="shared" si="211"/>
        <v>0</v>
      </c>
      <c r="J617" s="51">
        <f t="shared" si="201"/>
        <v>89.849351278271598</v>
      </c>
      <c r="K617" s="42" t="str">
        <f t="shared" si="212"/>
        <v>0</v>
      </c>
      <c r="L617" s="51">
        <f t="shared" si="202"/>
        <v>81.417240628235291</v>
      </c>
      <c r="M617" s="55" t="str">
        <f t="shared" si="213"/>
        <v>0</v>
      </c>
      <c r="N617" s="129">
        <f t="shared" si="203"/>
        <v>0.12145452000000001</v>
      </c>
      <c r="O617" s="59">
        <v>260</v>
      </c>
      <c r="Q617" s="53" t="str">
        <f t="shared" si="214"/>
        <v>1</v>
      </c>
      <c r="R617" s="53">
        <f t="shared" si="204"/>
        <v>1</v>
      </c>
      <c r="S617" s="53" t="str">
        <f t="shared" si="215"/>
        <v>0</v>
      </c>
      <c r="T617" s="53">
        <f t="shared" si="205"/>
        <v>0</v>
      </c>
      <c r="U617" s="53" t="str">
        <f t="shared" si="216"/>
        <v>0</v>
      </c>
      <c r="V617" s="53">
        <f t="shared" si="206"/>
        <v>0</v>
      </c>
      <c r="W617" s="53" t="str">
        <f t="shared" si="217"/>
        <v>0</v>
      </c>
      <c r="X617" s="53">
        <f t="shared" si="207"/>
        <v>0</v>
      </c>
      <c r="Y617" s="53" t="str">
        <f t="shared" si="218"/>
        <v>0</v>
      </c>
      <c r="Z617" s="53">
        <f t="shared" si="208"/>
        <v>0</v>
      </c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85">
        <f>Parâmetros!A607</f>
        <v>44130.208368055559</v>
      </c>
      <c r="B618" s="59">
        <f>Parâmetros!G607*0.04*46.0055</f>
        <v>1.1225342</v>
      </c>
      <c r="C618" s="80">
        <f t="shared" si="219"/>
        <v>1.1225342</v>
      </c>
      <c r="D618" s="84">
        <f t="shared" si="198"/>
        <v>0.22450684000000001</v>
      </c>
      <c r="E618" s="42" t="str">
        <f t="shared" si="209"/>
        <v>1</v>
      </c>
      <c r="F618" s="51">
        <f t="shared" si="199"/>
        <v>-152.90552915500001</v>
      </c>
      <c r="G618" s="42" t="str">
        <f t="shared" si="210"/>
        <v>0</v>
      </c>
      <c r="H618" s="51">
        <f t="shared" si="200"/>
        <v>-35.452764577500005</v>
      </c>
      <c r="I618" s="42" t="str">
        <f t="shared" si="211"/>
        <v>0</v>
      </c>
      <c r="J618" s="51">
        <f t="shared" si="201"/>
        <v>89.899605187407417</v>
      </c>
      <c r="K618" s="42" t="str">
        <f t="shared" si="212"/>
        <v>0</v>
      </c>
      <c r="L618" s="51">
        <f t="shared" si="202"/>
        <v>81.471797738823525</v>
      </c>
      <c r="M618" s="55" t="str">
        <f t="shared" si="213"/>
        <v>0</v>
      </c>
      <c r="N618" s="129">
        <f t="shared" si="203"/>
        <v>0.22450684000000001</v>
      </c>
      <c r="O618" s="59">
        <v>260</v>
      </c>
      <c r="Q618" s="53" t="str">
        <f t="shared" si="214"/>
        <v>1</v>
      </c>
      <c r="R618" s="53">
        <f t="shared" si="204"/>
        <v>1</v>
      </c>
      <c r="S618" s="53" t="str">
        <f t="shared" si="215"/>
        <v>0</v>
      </c>
      <c r="T618" s="53">
        <f t="shared" si="205"/>
        <v>0</v>
      </c>
      <c r="U618" s="53" t="str">
        <f t="shared" si="216"/>
        <v>0</v>
      </c>
      <c r="V618" s="53">
        <f t="shared" si="206"/>
        <v>0</v>
      </c>
      <c r="W618" s="53" t="str">
        <f t="shared" si="217"/>
        <v>0</v>
      </c>
      <c r="X618" s="53">
        <f t="shared" si="207"/>
        <v>0</v>
      </c>
      <c r="Y618" s="53" t="str">
        <f t="shared" si="218"/>
        <v>0</v>
      </c>
      <c r="Z618" s="53">
        <f t="shared" si="208"/>
        <v>0</v>
      </c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85">
        <f>Parâmetros!A608</f>
        <v>44130.250034722223</v>
      </c>
      <c r="B619" s="59">
        <f>Parâmetros!G608*0.04*46.0055</f>
        <v>3.6252333999999995</v>
      </c>
      <c r="C619" s="80">
        <f t="shared" si="219"/>
        <v>3.6252333999999995</v>
      </c>
      <c r="D619" s="84">
        <f t="shared" si="198"/>
        <v>0.72504667999999994</v>
      </c>
      <c r="E619" s="42" t="str">
        <f t="shared" si="209"/>
        <v>1</v>
      </c>
      <c r="F619" s="51">
        <f t="shared" si="199"/>
        <v>-150.46539743499997</v>
      </c>
      <c r="G619" s="42" t="str">
        <f t="shared" si="210"/>
        <v>0</v>
      </c>
      <c r="H619" s="51">
        <f t="shared" si="200"/>
        <v>-34.232698717499986</v>
      </c>
      <c r="I619" s="42" t="str">
        <f t="shared" si="211"/>
        <v>0</v>
      </c>
      <c r="J619" s="51">
        <f t="shared" si="201"/>
        <v>90.143695603209878</v>
      </c>
      <c r="K619" s="42" t="str">
        <f t="shared" si="212"/>
        <v>0</v>
      </c>
      <c r="L619" s="51">
        <f t="shared" si="202"/>
        <v>81.736789418823534</v>
      </c>
      <c r="M619" s="55" t="str">
        <f t="shared" si="213"/>
        <v>0</v>
      </c>
      <c r="N619" s="129">
        <f t="shared" si="203"/>
        <v>0.72504667999999994</v>
      </c>
      <c r="O619" s="59">
        <v>260</v>
      </c>
      <c r="Q619" s="53" t="str">
        <f t="shared" si="214"/>
        <v>1</v>
      </c>
      <c r="R619" s="53">
        <f t="shared" si="204"/>
        <v>1</v>
      </c>
      <c r="S619" s="53" t="str">
        <f t="shared" si="215"/>
        <v>0</v>
      </c>
      <c r="T619" s="53">
        <f t="shared" si="205"/>
        <v>0</v>
      </c>
      <c r="U619" s="53" t="str">
        <f t="shared" si="216"/>
        <v>0</v>
      </c>
      <c r="V619" s="53">
        <f t="shared" si="206"/>
        <v>0</v>
      </c>
      <c r="W619" s="53" t="str">
        <f t="shared" si="217"/>
        <v>0</v>
      </c>
      <c r="X619" s="53">
        <f t="shared" si="207"/>
        <v>0</v>
      </c>
      <c r="Y619" s="53" t="str">
        <f t="shared" si="218"/>
        <v>0</v>
      </c>
      <c r="Z619" s="53">
        <f t="shared" si="208"/>
        <v>0</v>
      </c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85">
        <f>Parâmetros!A609</f>
        <v>44130.291701388887</v>
      </c>
      <c r="B620" s="59">
        <f>Parâmetros!G609*0.04*46.0055</f>
        <v>5.1894203999999995</v>
      </c>
      <c r="C620" s="80">
        <f t="shared" si="219"/>
        <v>5.1894203999999995</v>
      </c>
      <c r="D620" s="84">
        <f t="shared" si="198"/>
        <v>1.0378840799999998</v>
      </c>
      <c r="E620" s="42" t="str">
        <f t="shared" si="209"/>
        <v>1</v>
      </c>
      <c r="F620" s="51">
        <f t="shared" si="199"/>
        <v>-148.94031511</v>
      </c>
      <c r="G620" s="42" t="str">
        <f t="shared" si="210"/>
        <v>0</v>
      </c>
      <c r="H620" s="51">
        <f t="shared" si="200"/>
        <v>-33.470157555</v>
      </c>
      <c r="I620" s="42" t="str">
        <f t="shared" si="211"/>
        <v>0</v>
      </c>
      <c r="J620" s="51">
        <f t="shared" si="201"/>
        <v>90.296252113086425</v>
      </c>
      <c r="K620" s="42" t="str">
        <f t="shared" si="212"/>
        <v>0</v>
      </c>
      <c r="L620" s="51">
        <f t="shared" si="202"/>
        <v>81.902409218823536</v>
      </c>
      <c r="M620" s="55" t="str">
        <f t="shared" si="213"/>
        <v>0</v>
      </c>
      <c r="N620" s="129">
        <f t="shared" si="203"/>
        <v>1.0378840799999998</v>
      </c>
      <c r="O620" s="59">
        <v>260</v>
      </c>
      <c r="Q620" s="53" t="str">
        <f t="shared" si="214"/>
        <v>1</v>
      </c>
      <c r="R620" s="53">
        <f t="shared" si="204"/>
        <v>1</v>
      </c>
      <c r="S620" s="53" t="str">
        <f t="shared" si="215"/>
        <v>0</v>
      </c>
      <c r="T620" s="53">
        <f t="shared" si="205"/>
        <v>0</v>
      </c>
      <c r="U620" s="53" t="str">
        <f t="shared" si="216"/>
        <v>0</v>
      </c>
      <c r="V620" s="53">
        <f t="shared" si="206"/>
        <v>0</v>
      </c>
      <c r="W620" s="53" t="str">
        <f t="shared" si="217"/>
        <v>0</v>
      </c>
      <c r="X620" s="53">
        <f t="shared" si="207"/>
        <v>0</v>
      </c>
      <c r="Y620" s="53" t="str">
        <f t="shared" si="218"/>
        <v>0</v>
      </c>
      <c r="Z620" s="53">
        <f t="shared" si="208"/>
        <v>0</v>
      </c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85">
        <f>Parâmetros!A610</f>
        <v>44130.333368055559</v>
      </c>
      <c r="B621" s="59">
        <f>Parâmetros!G610*0.04*46.0055</f>
        <v>4.3613214000000005</v>
      </c>
      <c r="C621" s="80">
        <f t="shared" si="219"/>
        <v>4.3613214000000005</v>
      </c>
      <c r="D621" s="84">
        <f t="shared" si="198"/>
        <v>0.87226428000000011</v>
      </c>
      <c r="E621" s="42" t="str">
        <f t="shared" si="209"/>
        <v>1</v>
      </c>
      <c r="F621" s="51">
        <f t="shared" si="199"/>
        <v>-149.74771163499997</v>
      </c>
      <c r="G621" s="42" t="str">
        <f t="shared" si="210"/>
        <v>0</v>
      </c>
      <c r="H621" s="51">
        <f t="shared" si="200"/>
        <v>-33.873855817499987</v>
      </c>
      <c r="I621" s="42" t="str">
        <f t="shared" si="211"/>
        <v>0</v>
      </c>
      <c r="J621" s="51">
        <f t="shared" si="201"/>
        <v>90.215486901975311</v>
      </c>
      <c r="K621" s="42" t="str">
        <f t="shared" si="212"/>
        <v>0</v>
      </c>
      <c r="L621" s="51">
        <f t="shared" si="202"/>
        <v>81.814728148235289</v>
      </c>
      <c r="M621" s="55" t="str">
        <f t="shared" si="213"/>
        <v>0</v>
      </c>
      <c r="N621" s="129">
        <f t="shared" si="203"/>
        <v>0.87226428000000011</v>
      </c>
      <c r="O621" s="59">
        <v>260</v>
      </c>
      <c r="Q621" s="53" t="str">
        <f t="shared" si="214"/>
        <v>1</v>
      </c>
      <c r="R621" s="53">
        <f t="shared" si="204"/>
        <v>1</v>
      </c>
      <c r="S621" s="53" t="str">
        <f t="shared" si="215"/>
        <v>0</v>
      </c>
      <c r="T621" s="53">
        <f t="shared" si="205"/>
        <v>0</v>
      </c>
      <c r="U621" s="53" t="str">
        <f t="shared" si="216"/>
        <v>0</v>
      </c>
      <c r="V621" s="53">
        <f t="shared" si="206"/>
        <v>0</v>
      </c>
      <c r="W621" s="53" t="str">
        <f t="shared" si="217"/>
        <v>0</v>
      </c>
      <c r="X621" s="53">
        <f t="shared" si="207"/>
        <v>0</v>
      </c>
      <c r="Y621" s="53" t="str">
        <f t="shared" si="218"/>
        <v>0</v>
      </c>
      <c r="Z621" s="53">
        <f t="shared" si="208"/>
        <v>0</v>
      </c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85">
        <f>Parâmetros!A611</f>
        <v>44130.375034722223</v>
      </c>
      <c r="B622" s="59">
        <f>Parâmetros!G611*0.04*46.0055</f>
        <v>4.2693103999999993</v>
      </c>
      <c r="C622" s="80">
        <f t="shared" si="219"/>
        <v>4.2693103999999993</v>
      </c>
      <c r="D622" s="84">
        <f t="shared" si="198"/>
        <v>0.85386207999999986</v>
      </c>
      <c r="E622" s="42" t="str">
        <f t="shared" si="209"/>
        <v>1</v>
      </c>
      <c r="F622" s="51">
        <f t="shared" si="199"/>
        <v>-149.83742236000001</v>
      </c>
      <c r="G622" s="42" t="str">
        <f t="shared" si="210"/>
        <v>0</v>
      </c>
      <c r="H622" s="51">
        <f t="shared" si="200"/>
        <v>-33.918711180000003</v>
      </c>
      <c r="I622" s="42" t="str">
        <f t="shared" si="211"/>
        <v>0</v>
      </c>
      <c r="J622" s="51">
        <f t="shared" si="201"/>
        <v>90.20651298962963</v>
      </c>
      <c r="K622" s="42" t="str">
        <f t="shared" si="212"/>
        <v>0</v>
      </c>
      <c r="L622" s="51">
        <f t="shared" si="202"/>
        <v>81.804985807058813</v>
      </c>
      <c r="M622" s="55" t="str">
        <f t="shared" si="213"/>
        <v>0</v>
      </c>
      <c r="N622" s="129">
        <f t="shared" si="203"/>
        <v>0.85386207999999986</v>
      </c>
      <c r="O622" s="59">
        <v>260</v>
      </c>
      <c r="Q622" s="53" t="str">
        <f t="shared" si="214"/>
        <v>1</v>
      </c>
      <c r="R622" s="53">
        <f t="shared" si="204"/>
        <v>1</v>
      </c>
      <c r="S622" s="53" t="str">
        <f t="shared" si="215"/>
        <v>0</v>
      </c>
      <c r="T622" s="53">
        <f t="shared" si="205"/>
        <v>0</v>
      </c>
      <c r="U622" s="53" t="str">
        <f t="shared" si="216"/>
        <v>0</v>
      </c>
      <c r="V622" s="53">
        <f t="shared" si="206"/>
        <v>0</v>
      </c>
      <c r="W622" s="53" t="str">
        <f t="shared" si="217"/>
        <v>0</v>
      </c>
      <c r="X622" s="53">
        <f t="shared" si="207"/>
        <v>0</v>
      </c>
      <c r="Y622" s="53" t="str">
        <f t="shared" si="218"/>
        <v>0</v>
      </c>
      <c r="Z622" s="53">
        <f t="shared" si="208"/>
        <v>0</v>
      </c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85">
        <f>Parâmetros!A612</f>
        <v>44130.416701388887</v>
      </c>
      <c r="B623" s="59">
        <f>Parâmetros!G612*0.04*46.0055</f>
        <v>2.7971344</v>
      </c>
      <c r="C623" s="80">
        <f t="shared" si="219"/>
        <v>2.7971344</v>
      </c>
      <c r="D623" s="84">
        <f t="shared" si="198"/>
        <v>0.55942687999999996</v>
      </c>
      <c r="E623" s="42" t="str">
        <f t="shared" si="209"/>
        <v>1</v>
      </c>
      <c r="F623" s="51">
        <f t="shared" si="199"/>
        <v>-151.27279395999997</v>
      </c>
      <c r="G623" s="42" t="str">
        <f t="shared" si="210"/>
        <v>0</v>
      </c>
      <c r="H623" s="51">
        <f t="shared" si="200"/>
        <v>-34.636396979999986</v>
      </c>
      <c r="I623" s="42" t="str">
        <f t="shared" si="211"/>
        <v>0</v>
      </c>
      <c r="J623" s="51">
        <f t="shared" si="201"/>
        <v>90.062930392098764</v>
      </c>
      <c r="K623" s="42" t="str">
        <f t="shared" si="212"/>
        <v>0</v>
      </c>
      <c r="L623" s="51">
        <f t="shared" si="202"/>
        <v>81.649108348235302</v>
      </c>
      <c r="M623" s="55" t="str">
        <f t="shared" si="213"/>
        <v>0</v>
      </c>
      <c r="N623" s="129">
        <f t="shared" si="203"/>
        <v>0.55942687999999996</v>
      </c>
      <c r="O623" s="59">
        <v>260</v>
      </c>
      <c r="Q623" s="53" t="str">
        <f t="shared" si="214"/>
        <v>1</v>
      </c>
      <c r="R623" s="53">
        <f t="shared" si="204"/>
        <v>1</v>
      </c>
      <c r="S623" s="53" t="str">
        <f t="shared" si="215"/>
        <v>0</v>
      </c>
      <c r="T623" s="53">
        <f t="shared" si="205"/>
        <v>0</v>
      </c>
      <c r="U623" s="53" t="str">
        <f t="shared" si="216"/>
        <v>0</v>
      </c>
      <c r="V623" s="53">
        <f t="shared" si="206"/>
        <v>0</v>
      </c>
      <c r="W623" s="53" t="str">
        <f t="shared" si="217"/>
        <v>0</v>
      </c>
      <c r="X623" s="53">
        <f t="shared" si="207"/>
        <v>0</v>
      </c>
      <c r="Y623" s="53" t="str">
        <f t="shared" si="218"/>
        <v>0</v>
      </c>
      <c r="Z623" s="53">
        <f t="shared" si="208"/>
        <v>0</v>
      </c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85">
        <f>Parâmetros!A613</f>
        <v>44130.458368055559</v>
      </c>
      <c r="B624" s="59">
        <f>Parâmetros!G613*0.04*46.0055</f>
        <v>3.6252333999999995</v>
      </c>
      <c r="C624" s="80">
        <f t="shared" si="219"/>
        <v>3.6252333999999995</v>
      </c>
      <c r="D624" s="84">
        <f t="shared" si="198"/>
        <v>0.72504667999999994</v>
      </c>
      <c r="E624" s="42" t="str">
        <f t="shared" si="209"/>
        <v>1</v>
      </c>
      <c r="F624" s="51">
        <f t="shared" si="199"/>
        <v>-150.46539743499997</v>
      </c>
      <c r="G624" s="42" t="str">
        <f t="shared" si="210"/>
        <v>0</v>
      </c>
      <c r="H624" s="51">
        <f t="shared" si="200"/>
        <v>-34.232698717499986</v>
      </c>
      <c r="I624" s="42" t="str">
        <f t="shared" si="211"/>
        <v>0</v>
      </c>
      <c r="J624" s="51">
        <f t="shared" si="201"/>
        <v>90.143695603209878</v>
      </c>
      <c r="K624" s="42" t="str">
        <f t="shared" si="212"/>
        <v>0</v>
      </c>
      <c r="L624" s="51">
        <f t="shared" si="202"/>
        <v>81.736789418823534</v>
      </c>
      <c r="M624" s="55" t="str">
        <f t="shared" si="213"/>
        <v>0</v>
      </c>
      <c r="N624" s="129">
        <f t="shared" si="203"/>
        <v>0.72504667999999994</v>
      </c>
      <c r="O624" s="59">
        <v>260</v>
      </c>
      <c r="Q624" s="53" t="str">
        <f t="shared" si="214"/>
        <v>1</v>
      </c>
      <c r="R624" s="53">
        <f t="shared" si="204"/>
        <v>1</v>
      </c>
      <c r="S624" s="53" t="str">
        <f t="shared" si="215"/>
        <v>0</v>
      </c>
      <c r="T624" s="53">
        <f t="shared" si="205"/>
        <v>0</v>
      </c>
      <c r="U624" s="53" t="str">
        <f t="shared" si="216"/>
        <v>0</v>
      </c>
      <c r="V624" s="53">
        <f t="shared" si="206"/>
        <v>0</v>
      </c>
      <c r="W624" s="53" t="str">
        <f t="shared" si="217"/>
        <v>0</v>
      </c>
      <c r="X624" s="53">
        <f t="shared" si="207"/>
        <v>0</v>
      </c>
      <c r="Y624" s="53" t="str">
        <f t="shared" si="218"/>
        <v>0</v>
      </c>
      <c r="Z624" s="53">
        <f t="shared" si="208"/>
        <v>0</v>
      </c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85">
        <f>Parâmetros!A614</f>
        <v>44130.500034722223</v>
      </c>
      <c r="B625" s="59">
        <f>Parâmetros!G614*0.04*46.0055</f>
        <v>3.7356465999999995</v>
      </c>
      <c r="C625" s="80">
        <f t="shared" si="219"/>
        <v>3.7356465999999995</v>
      </c>
      <c r="D625" s="84">
        <f t="shared" si="198"/>
        <v>0.74712931999999999</v>
      </c>
      <c r="E625" s="42" t="str">
        <f t="shared" si="209"/>
        <v>1</v>
      </c>
      <c r="F625" s="51">
        <f t="shared" si="199"/>
        <v>-150.35774456500002</v>
      </c>
      <c r="G625" s="42" t="str">
        <f t="shared" si="210"/>
        <v>0</v>
      </c>
      <c r="H625" s="51">
        <f t="shared" si="200"/>
        <v>-34.178872282500009</v>
      </c>
      <c r="I625" s="42" t="str">
        <f t="shared" si="211"/>
        <v>0</v>
      </c>
      <c r="J625" s="51">
        <f t="shared" si="201"/>
        <v>90.154464298024692</v>
      </c>
      <c r="K625" s="42" t="str">
        <f t="shared" si="212"/>
        <v>0</v>
      </c>
      <c r="L625" s="51">
        <f t="shared" si="202"/>
        <v>81.748480228235309</v>
      </c>
      <c r="M625" s="55" t="str">
        <f t="shared" si="213"/>
        <v>0</v>
      </c>
      <c r="N625" s="129">
        <f t="shared" si="203"/>
        <v>0.74712931999999999</v>
      </c>
      <c r="O625" s="59">
        <v>260</v>
      </c>
      <c r="Q625" s="53" t="str">
        <f t="shared" si="214"/>
        <v>1</v>
      </c>
      <c r="R625" s="53">
        <f t="shared" si="204"/>
        <v>1</v>
      </c>
      <c r="S625" s="53" t="str">
        <f t="shared" si="215"/>
        <v>0</v>
      </c>
      <c r="T625" s="53">
        <f t="shared" si="205"/>
        <v>0</v>
      </c>
      <c r="U625" s="53" t="str">
        <f t="shared" si="216"/>
        <v>0</v>
      </c>
      <c r="V625" s="53">
        <f t="shared" si="206"/>
        <v>0</v>
      </c>
      <c r="W625" s="53" t="str">
        <f t="shared" si="217"/>
        <v>0</v>
      </c>
      <c r="X625" s="53">
        <f t="shared" si="207"/>
        <v>0</v>
      </c>
      <c r="Y625" s="53" t="str">
        <f t="shared" si="218"/>
        <v>0</v>
      </c>
      <c r="Z625" s="53">
        <f t="shared" si="208"/>
        <v>0</v>
      </c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85">
        <f>Parâmetros!A615</f>
        <v>44130.541701388887</v>
      </c>
      <c r="B626" s="59">
        <f>Parâmetros!G615*0.04*46.0055</f>
        <v>2.2634705999999998</v>
      </c>
      <c r="C626" s="80">
        <f t="shared" si="219"/>
        <v>2.2634705999999998</v>
      </c>
      <c r="D626" s="84">
        <f t="shared" si="198"/>
        <v>0.45269411999999998</v>
      </c>
      <c r="E626" s="42" t="str">
        <f t="shared" si="209"/>
        <v>1</v>
      </c>
      <c r="F626" s="51">
        <f t="shared" si="199"/>
        <v>-151.79311616499999</v>
      </c>
      <c r="G626" s="42" t="str">
        <f t="shared" si="210"/>
        <v>0</v>
      </c>
      <c r="H626" s="51">
        <f t="shared" si="200"/>
        <v>-34.896558082499993</v>
      </c>
      <c r="I626" s="42" t="str">
        <f t="shared" si="211"/>
        <v>0</v>
      </c>
      <c r="J626" s="51">
        <f t="shared" si="201"/>
        <v>90.010881700493826</v>
      </c>
      <c r="K626" s="42" t="str">
        <f t="shared" si="212"/>
        <v>0</v>
      </c>
      <c r="L626" s="51">
        <f t="shared" si="202"/>
        <v>81.592602769411741</v>
      </c>
      <c r="M626" s="55" t="str">
        <f t="shared" si="213"/>
        <v>0</v>
      </c>
      <c r="N626" s="129">
        <f t="shared" si="203"/>
        <v>0.45269411999999998</v>
      </c>
      <c r="O626" s="59">
        <v>260</v>
      </c>
      <c r="Q626" s="53" t="str">
        <f t="shared" si="214"/>
        <v>1</v>
      </c>
      <c r="R626" s="53">
        <f t="shared" si="204"/>
        <v>1</v>
      </c>
      <c r="S626" s="53" t="str">
        <f t="shared" si="215"/>
        <v>0</v>
      </c>
      <c r="T626" s="53">
        <f t="shared" si="205"/>
        <v>0</v>
      </c>
      <c r="U626" s="53" t="str">
        <f t="shared" si="216"/>
        <v>0</v>
      </c>
      <c r="V626" s="53">
        <f t="shared" si="206"/>
        <v>0</v>
      </c>
      <c r="W626" s="53" t="str">
        <f t="shared" si="217"/>
        <v>0</v>
      </c>
      <c r="X626" s="53">
        <f t="shared" si="207"/>
        <v>0</v>
      </c>
      <c r="Y626" s="53" t="str">
        <f t="shared" si="218"/>
        <v>0</v>
      </c>
      <c r="Z626" s="53">
        <f t="shared" si="208"/>
        <v>0</v>
      </c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85">
        <f>Parâmetros!A616</f>
        <v>44130.583368055559</v>
      </c>
      <c r="B627" s="59">
        <f>Parâmetros!G616*0.04*46.0055</f>
        <v>3.3123960000000001</v>
      </c>
      <c r="C627" s="80">
        <f t="shared" si="219"/>
        <v>3.3123960000000001</v>
      </c>
      <c r="D627" s="84">
        <f t="shared" si="198"/>
        <v>0.66247920000000005</v>
      </c>
      <c r="E627" s="42" t="str">
        <f t="shared" si="209"/>
        <v>1</v>
      </c>
      <c r="F627" s="51">
        <f t="shared" si="199"/>
        <v>-150.77041389999999</v>
      </c>
      <c r="G627" s="42" t="str">
        <f t="shared" si="210"/>
        <v>0</v>
      </c>
      <c r="H627" s="51">
        <f t="shared" si="200"/>
        <v>-34.385206949999997</v>
      </c>
      <c r="I627" s="42" t="str">
        <f t="shared" si="211"/>
        <v>0</v>
      </c>
      <c r="J627" s="51">
        <f t="shared" si="201"/>
        <v>90.113184301234568</v>
      </c>
      <c r="K627" s="42" t="str">
        <f t="shared" si="212"/>
        <v>0</v>
      </c>
      <c r="L627" s="51">
        <f t="shared" si="202"/>
        <v>81.703665458823536</v>
      </c>
      <c r="M627" s="55" t="str">
        <f t="shared" si="213"/>
        <v>0</v>
      </c>
      <c r="N627" s="129">
        <f t="shared" si="203"/>
        <v>0.66247920000000005</v>
      </c>
      <c r="O627" s="59">
        <v>260</v>
      </c>
      <c r="Q627" s="53" t="str">
        <f t="shared" si="214"/>
        <v>1</v>
      </c>
      <c r="R627" s="53">
        <f t="shared" si="204"/>
        <v>1</v>
      </c>
      <c r="S627" s="53" t="str">
        <f t="shared" si="215"/>
        <v>0</v>
      </c>
      <c r="T627" s="53">
        <f t="shared" si="205"/>
        <v>0</v>
      </c>
      <c r="U627" s="53" t="str">
        <f t="shared" si="216"/>
        <v>0</v>
      </c>
      <c r="V627" s="53">
        <f t="shared" si="206"/>
        <v>0</v>
      </c>
      <c r="W627" s="53" t="str">
        <f t="shared" si="217"/>
        <v>0</v>
      </c>
      <c r="X627" s="53">
        <f t="shared" si="207"/>
        <v>0</v>
      </c>
      <c r="Y627" s="53" t="str">
        <f t="shared" si="218"/>
        <v>0</v>
      </c>
      <c r="Z627" s="53">
        <f t="shared" si="208"/>
        <v>0</v>
      </c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85">
        <f>Parâmetros!A617</f>
        <v>44130.625034722223</v>
      </c>
      <c r="B628" s="59">
        <f>Parâmetros!G617*0.04*46.0055</f>
        <v>3.2755915999999998</v>
      </c>
      <c r="C628" s="80">
        <f t="shared" si="219"/>
        <v>3.2755915999999998</v>
      </c>
      <c r="D628" s="84">
        <f t="shared" si="198"/>
        <v>0.65511831999999992</v>
      </c>
      <c r="E628" s="42" t="str">
        <f t="shared" si="209"/>
        <v>1</v>
      </c>
      <c r="F628" s="51">
        <f t="shared" si="199"/>
        <v>-150.80629819000001</v>
      </c>
      <c r="G628" s="42" t="str">
        <f t="shared" si="210"/>
        <v>0</v>
      </c>
      <c r="H628" s="51">
        <f t="shared" si="200"/>
        <v>-34.403149095000003</v>
      </c>
      <c r="I628" s="42" t="str">
        <f t="shared" si="211"/>
        <v>0</v>
      </c>
      <c r="J628" s="51">
        <f t="shared" si="201"/>
        <v>90.109594736296287</v>
      </c>
      <c r="K628" s="42" t="str">
        <f t="shared" si="212"/>
        <v>0</v>
      </c>
      <c r="L628" s="51">
        <f t="shared" si="202"/>
        <v>81.69976852235294</v>
      </c>
      <c r="M628" s="55" t="str">
        <f t="shared" si="213"/>
        <v>0</v>
      </c>
      <c r="N628" s="129">
        <f t="shared" si="203"/>
        <v>0.65511831999999992</v>
      </c>
      <c r="O628" s="59">
        <v>260</v>
      </c>
      <c r="Q628" s="53" t="str">
        <f t="shared" si="214"/>
        <v>1</v>
      </c>
      <c r="R628" s="53">
        <f t="shared" si="204"/>
        <v>1</v>
      </c>
      <c r="S628" s="53" t="str">
        <f t="shared" si="215"/>
        <v>0</v>
      </c>
      <c r="T628" s="53">
        <f t="shared" si="205"/>
        <v>0</v>
      </c>
      <c r="U628" s="53" t="str">
        <f t="shared" si="216"/>
        <v>0</v>
      </c>
      <c r="V628" s="53">
        <f t="shared" si="206"/>
        <v>0</v>
      </c>
      <c r="W628" s="53" t="str">
        <f t="shared" si="217"/>
        <v>0</v>
      </c>
      <c r="X628" s="53">
        <f t="shared" si="207"/>
        <v>0</v>
      </c>
      <c r="Y628" s="53" t="str">
        <f t="shared" si="218"/>
        <v>0</v>
      </c>
      <c r="Z628" s="53">
        <f t="shared" si="208"/>
        <v>0</v>
      </c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85">
        <f>Parâmetros!A618</f>
        <v>44130.666701388887</v>
      </c>
      <c r="B629" s="59">
        <f>Parâmetros!G618*0.04*46.0055</f>
        <v>3.6068311999999998</v>
      </c>
      <c r="C629" s="80">
        <f t="shared" si="219"/>
        <v>3.6068311999999998</v>
      </c>
      <c r="D629" s="84">
        <f t="shared" si="198"/>
        <v>0.72136623999999994</v>
      </c>
      <c r="E629" s="42" t="str">
        <f t="shared" si="209"/>
        <v>1</v>
      </c>
      <c r="F629" s="51">
        <f t="shared" si="199"/>
        <v>-150.48333958000003</v>
      </c>
      <c r="G629" s="42" t="str">
        <f t="shared" si="210"/>
        <v>0</v>
      </c>
      <c r="H629" s="51">
        <f t="shared" si="200"/>
        <v>-34.241669790000017</v>
      </c>
      <c r="I629" s="42" t="str">
        <f t="shared" si="211"/>
        <v>0</v>
      </c>
      <c r="J629" s="51">
        <f t="shared" si="201"/>
        <v>90.141900820740744</v>
      </c>
      <c r="K629" s="42" t="str">
        <f t="shared" si="212"/>
        <v>0</v>
      </c>
      <c r="L629" s="51">
        <f t="shared" si="202"/>
        <v>81.734840950588236</v>
      </c>
      <c r="M629" s="55" t="str">
        <f t="shared" si="213"/>
        <v>0</v>
      </c>
      <c r="N629" s="129">
        <f t="shared" si="203"/>
        <v>0.72136623999999994</v>
      </c>
      <c r="O629" s="59">
        <v>260</v>
      </c>
      <c r="Q629" s="53" t="str">
        <f t="shared" si="214"/>
        <v>1</v>
      </c>
      <c r="R629" s="53">
        <f t="shared" si="204"/>
        <v>1</v>
      </c>
      <c r="S629" s="53" t="str">
        <f t="shared" si="215"/>
        <v>0</v>
      </c>
      <c r="T629" s="53">
        <f t="shared" si="205"/>
        <v>0</v>
      </c>
      <c r="U629" s="53" t="str">
        <f t="shared" si="216"/>
        <v>0</v>
      </c>
      <c r="V629" s="53">
        <f t="shared" si="206"/>
        <v>0</v>
      </c>
      <c r="W629" s="53" t="str">
        <f t="shared" si="217"/>
        <v>0</v>
      </c>
      <c r="X629" s="53">
        <f t="shared" si="207"/>
        <v>0</v>
      </c>
      <c r="Y629" s="53" t="str">
        <f t="shared" si="218"/>
        <v>0</v>
      </c>
      <c r="Z629" s="53">
        <f t="shared" si="208"/>
        <v>0</v>
      </c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85">
        <f>Parâmetros!A619</f>
        <v>44130.708368055559</v>
      </c>
      <c r="B630" s="59">
        <f>Parâmetros!G619*0.04*46.0055</f>
        <v>4.7845719999999998</v>
      </c>
      <c r="C630" s="80">
        <f t="shared" si="219"/>
        <v>4.7845719999999998</v>
      </c>
      <c r="D630" s="84">
        <f t="shared" si="198"/>
        <v>0.95691440000000005</v>
      </c>
      <c r="E630" s="42" t="str">
        <f t="shared" si="209"/>
        <v>1</v>
      </c>
      <c r="F630" s="51">
        <f t="shared" si="199"/>
        <v>-149.3350423</v>
      </c>
      <c r="G630" s="42" t="str">
        <f t="shared" si="210"/>
        <v>0</v>
      </c>
      <c r="H630" s="51">
        <f t="shared" si="200"/>
        <v>-33.667521149999999</v>
      </c>
      <c r="I630" s="42" t="str">
        <f t="shared" si="211"/>
        <v>0</v>
      </c>
      <c r="J630" s="51">
        <f t="shared" si="201"/>
        <v>90.256766898765434</v>
      </c>
      <c r="K630" s="42" t="str">
        <f t="shared" si="212"/>
        <v>0</v>
      </c>
      <c r="L630" s="51">
        <f t="shared" si="202"/>
        <v>81.859542917647062</v>
      </c>
      <c r="M630" s="55" t="str">
        <f t="shared" si="213"/>
        <v>0</v>
      </c>
      <c r="N630" s="129">
        <f t="shared" si="203"/>
        <v>0.95691440000000005</v>
      </c>
      <c r="O630" s="59">
        <v>260</v>
      </c>
      <c r="Q630" s="53" t="str">
        <f t="shared" si="214"/>
        <v>1</v>
      </c>
      <c r="R630" s="53">
        <f t="shared" si="204"/>
        <v>1</v>
      </c>
      <c r="S630" s="53" t="str">
        <f t="shared" si="215"/>
        <v>0</v>
      </c>
      <c r="T630" s="53">
        <f t="shared" si="205"/>
        <v>0</v>
      </c>
      <c r="U630" s="53" t="str">
        <f t="shared" si="216"/>
        <v>0</v>
      </c>
      <c r="V630" s="53">
        <f t="shared" si="206"/>
        <v>0</v>
      </c>
      <c r="W630" s="53" t="str">
        <f t="shared" si="217"/>
        <v>0</v>
      </c>
      <c r="X630" s="53">
        <f t="shared" si="207"/>
        <v>0</v>
      </c>
      <c r="Y630" s="53" t="str">
        <f t="shared" si="218"/>
        <v>0</v>
      </c>
      <c r="Z630" s="53">
        <f t="shared" si="208"/>
        <v>0</v>
      </c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85">
        <f>Parâmetros!A620</f>
        <v>44130.750034722223</v>
      </c>
      <c r="B631" s="59">
        <f>Parâmetros!G620*0.04*46.0055</f>
        <v>8.0049569999999992</v>
      </c>
      <c r="C631" s="80">
        <f t="shared" si="219"/>
        <v>8.0049569999999992</v>
      </c>
      <c r="D631" s="84">
        <f t="shared" si="198"/>
        <v>1.6009913999999998</v>
      </c>
      <c r="E631" s="42" t="str">
        <f t="shared" si="209"/>
        <v>1</v>
      </c>
      <c r="F631" s="51">
        <f t="shared" si="199"/>
        <v>-146.19516692500002</v>
      </c>
      <c r="G631" s="42" t="str">
        <f t="shared" si="210"/>
        <v>0</v>
      </c>
      <c r="H631" s="51">
        <f t="shared" si="200"/>
        <v>-32.097583462500012</v>
      </c>
      <c r="I631" s="42" t="str">
        <f t="shared" si="211"/>
        <v>0</v>
      </c>
      <c r="J631" s="51">
        <f t="shared" si="201"/>
        <v>90.570853830864195</v>
      </c>
      <c r="K631" s="42" t="str">
        <f t="shared" si="212"/>
        <v>0</v>
      </c>
      <c r="L631" s="51">
        <f t="shared" si="202"/>
        <v>82.200524858823556</v>
      </c>
      <c r="M631" s="55" t="str">
        <f t="shared" si="213"/>
        <v>0</v>
      </c>
      <c r="N631" s="129">
        <f t="shared" si="203"/>
        <v>1.6009913999999998</v>
      </c>
      <c r="O631" s="59">
        <v>260</v>
      </c>
      <c r="Q631" s="53" t="str">
        <f t="shared" si="214"/>
        <v>1</v>
      </c>
      <c r="R631" s="53">
        <f t="shared" si="204"/>
        <v>1</v>
      </c>
      <c r="S631" s="53" t="str">
        <f t="shared" si="215"/>
        <v>0</v>
      </c>
      <c r="T631" s="53">
        <f t="shared" si="205"/>
        <v>0</v>
      </c>
      <c r="U631" s="53" t="str">
        <f t="shared" si="216"/>
        <v>0</v>
      </c>
      <c r="V631" s="53">
        <f t="shared" si="206"/>
        <v>0</v>
      </c>
      <c r="W631" s="53" t="str">
        <f t="shared" si="217"/>
        <v>0</v>
      </c>
      <c r="X631" s="53">
        <f t="shared" si="207"/>
        <v>0</v>
      </c>
      <c r="Y631" s="53" t="str">
        <f t="shared" si="218"/>
        <v>0</v>
      </c>
      <c r="Z631" s="53">
        <f t="shared" si="208"/>
        <v>0</v>
      </c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85">
        <f>Parâmetros!A621</f>
        <v>44130.791701388887</v>
      </c>
      <c r="B632" s="59">
        <f>Parâmetros!G621*0.04*46.0055</f>
        <v>7.9865547999999995</v>
      </c>
      <c r="C632" s="80">
        <f t="shared" si="219"/>
        <v>7.9865547999999995</v>
      </c>
      <c r="D632" s="84">
        <f t="shared" si="198"/>
        <v>1.5973109599999999</v>
      </c>
      <c r="E632" s="42" t="str">
        <f t="shared" si="209"/>
        <v>1</v>
      </c>
      <c r="F632" s="51">
        <f t="shared" si="199"/>
        <v>-146.21310907</v>
      </c>
      <c r="G632" s="42" t="str">
        <f t="shared" si="210"/>
        <v>0</v>
      </c>
      <c r="H632" s="51">
        <f t="shared" si="200"/>
        <v>-32.106554535000001</v>
      </c>
      <c r="I632" s="42" t="str">
        <f t="shared" si="211"/>
        <v>0</v>
      </c>
      <c r="J632" s="51">
        <f t="shared" si="201"/>
        <v>90.569059048395061</v>
      </c>
      <c r="K632" s="42" t="str">
        <f t="shared" si="212"/>
        <v>0</v>
      </c>
      <c r="L632" s="51">
        <f t="shared" si="202"/>
        <v>82.198576390588244</v>
      </c>
      <c r="M632" s="55" t="str">
        <f t="shared" si="213"/>
        <v>0</v>
      </c>
      <c r="N632" s="129">
        <f t="shared" si="203"/>
        <v>1.5973109599999999</v>
      </c>
      <c r="O632" s="59">
        <v>260</v>
      </c>
      <c r="Q632" s="53" t="str">
        <f t="shared" si="214"/>
        <v>1</v>
      </c>
      <c r="R632" s="53">
        <f t="shared" si="204"/>
        <v>1</v>
      </c>
      <c r="S632" s="53" t="str">
        <f t="shared" si="215"/>
        <v>0</v>
      </c>
      <c r="T632" s="53">
        <f t="shared" si="205"/>
        <v>0</v>
      </c>
      <c r="U632" s="53" t="str">
        <f t="shared" si="216"/>
        <v>0</v>
      </c>
      <c r="V632" s="53">
        <f t="shared" si="206"/>
        <v>0</v>
      </c>
      <c r="W632" s="53" t="str">
        <f t="shared" si="217"/>
        <v>0</v>
      </c>
      <c r="X632" s="53">
        <f t="shared" si="207"/>
        <v>0</v>
      </c>
      <c r="Y632" s="53" t="str">
        <f t="shared" si="218"/>
        <v>0</v>
      </c>
      <c r="Z632" s="53">
        <f t="shared" si="208"/>
        <v>0</v>
      </c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85">
        <f>Parâmetros!A622</f>
        <v>44130.833368055559</v>
      </c>
      <c r="B633" s="59">
        <f>Parâmetros!G622*0.04*46.0055</f>
        <v>7.1768579999999993</v>
      </c>
      <c r="C633" s="80">
        <f t="shared" si="219"/>
        <v>7.1768579999999993</v>
      </c>
      <c r="D633" s="84">
        <f t="shared" si="198"/>
        <v>1.4353715999999999</v>
      </c>
      <c r="E633" s="42" t="str">
        <f t="shared" si="209"/>
        <v>1</v>
      </c>
      <c r="F633" s="51">
        <f t="shared" si="199"/>
        <v>-147.00256345</v>
      </c>
      <c r="G633" s="42" t="str">
        <f t="shared" si="210"/>
        <v>0</v>
      </c>
      <c r="H633" s="51">
        <f t="shared" si="200"/>
        <v>-32.501281724999998</v>
      </c>
      <c r="I633" s="42" t="str">
        <f t="shared" si="211"/>
        <v>0</v>
      </c>
      <c r="J633" s="51">
        <f t="shared" si="201"/>
        <v>90.490088619753081</v>
      </c>
      <c r="K633" s="42" t="str">
        <f t="shared" si="212"/>
        <v>0</v>
      </c>
      <c r="L633" s="51">
        <f t="shared" si="202"/>
        <v>82.112843788235296</v>
      </c>
      <c r="M633" s="55" t="str">
        <f t="shared" si="213"/>
        <v>0</v>
      </c>
      <c r="N633" s="129">
        <f t="shared" si="203"/>
        <v>1.4353715999999999</v>
      </c>
      <c r="O633" s="59">
        <v>260</v>
      </c>
      <c r="Q633" s="53" t="str">
        <f t="shared" si="214"/>
        <v>1</v>
      </c>
      <c r="R633" s="53">
        <f t="shared" si="204"/>
        <v>1</v>
      </c>
      <c r="S633" s="53" t="str">
        <f t="shared" si="215"/>
        <v>0</v>
      </c>
      <c r="T633" s="53">
        <f t="shared" si="205"/>
        <v>0</v>
      </c>
      <c r="U633" s="53" t="str">
        <f t="shared" si="216"/>
        <v>0</v>
      </c>
      <c r="V633" s="53">
        <f t="shared" si="206"/>
        <v>0</v>
      </c>
      <c r="W633" s="53" t="str">
        <f t="shared" si="217"/>
        <v>0</v>
      </c>
      <c r="X633" s="53">
        <f t="shared" si="207"/>
        <v>0</v>
      </c>
      <c r="Y633" s="53" t="str">
        <f t="shared" si="218"/>
        <v>0</v>
      </c>
      <c r="Z633" s="53">
        <f t="shared" si="208"/>
        <v>0</v>
      </c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85">
        <f>Parâmetros!A623</f>
        <v>44130.875034722223</v>
      </c>
      <c r="B634" s="59">
        <f>Parâmetros!G623*0.04*46.0055</f>
        <v>4.9869961999999992</v>
      </c>
      <c r="C634" s="80">
        <f t="shared" si="219"/>
        <v>4.9869961999999992</v>
      </c>
      <c r="D634" s="84">
        <f t="shared" si="198"/>
        <v>0.9973992399999998</v>
      </c>
      <c r="E634" s="42" t="str">
        <f t="shared" si="209"/>
        <v>1</v>
      </c>
      <c r="F634" s="51">
        <f t="shared" si="199"/>
        <v>-149.13767870500001</v>
      </c>
      <c r="G634" s="42" t="str">
        <f t="shared" si="210"/>
        <v>0</v>
      </c>
      <c r="H634" s="51">
        <f t="shared" si="200"/>
        <v>-33.568839352500007</v>
      </c>
      <c r="I634" s="42" t="str">
        <f t="shared" si="211"/>
        <v>0</v>
      </c>
      <c r="J634" s="51">
        <f t="shared" si="201"/>
        <v>90.276509505925929</v>
      </c>
      <c r="K634" s="42" t="str">
        <f t="shared" si="212"/>
        <v>0</v>
      </c>
      <c r="L634" s="51">
        <f t="shared" si="202"/>
        <v>81.880976068235285</v>
      </c>
      <c r="M634" s="55" t="str">
        <f t="shared" si="213"/>
        <v>0</v>
      </c>
      <c r="N634" s="129">
        <f t="shared" si="203"/>
        <v>0.9973992399999998</v>
      </c>
      <c r="O634" s="59">
        <v>260</v>
      </c>
      <c r="Q634" s="53" t="str">
        <f t="shared" si="214"/>
        <v>1</v>
      </c>
      <c r="R634" s="53">
        <f t="shared" si="204"/>
        <v>1</v>
      </c>
      <c r="S634" s="53" t="str">
        <f t="shared" si="215"/>
        <v>0</v>
      </c>
      <c r="T634" s="53">
        <f t="shared" si="205"/>
        <v>0</v>
      </c>
      <c r="U634" s="53" t="str">
        <f t="shared" si="216"/>
        <v>0</v>
      </c>
      <c r="V634" s="53">
        <f t="shared" si="206"/>
        <v>0</v>
      </c>
      <c r="W634" s="53" t="str">
        <f t="shared" si="217"/>
        <v>0</v>
      </c>
      <c r="X634" s="53">
        <f t="shared" si="207"/>
        <v>0</v>
      </c>
      <c r="Y634" s="53" t="str">
        <f t="shared" si="218"/>
        <v>0</v>
      </c>
      <c r="Z634" s="53">
        <f t="shared" si="208"/>
        <v>0</v>
      </c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85">
        <f>Parâmetros!A624</f>
        <v>44130.916701388887</v>
      </c>
      <c r="B635" s="59">
        <f>Parâmetros!G624*0.04*46.0055</f>
        <v>7.1400535999999999</v>
      </c>
      <c r="C635" s="80">
        <f t="shared" si="219"/>
        <v>7.1400535999999999</v>
      </c>
      <c r="D635" s="84">
        <f t="shared" si="198"/>
        <v>1.4280107200000001</v>
      </c>
      <c r="E635" s="42" t="str">
        <f t="shared" si="209"/>
        <v>1</v>
      </c>
      <c r="F635" s="51">
        <f t="shared" si="199"/>
        <v>-147.03844774000001</v>
      </c>
      <c r="G635" s="42" t="str">
        <f t="shared" si="210"/>
        <v>0</v>
      </c>
      <c r="H635" s="51">
        <f t="shared" si="200"/>
        <v>-32.519223870000005</v>
      </c>
      <c r="I635" s="42" t="str">
        <f t="shared" si="211"/>
        <v>0</v>
      </c>
      <c r="J635" s="51">
        <f t="shared" si="201"/>
        <v>90.486499054814814</v>
      </c>
      <c r="K635" s="42" t="str">
        <f t="shared" si="212"/>
        <v>0</v>
      </c>
      <c r="L635" s="51">
        <f t="shared" si="202"/>
        <v>82.108946851764728</v>
      </c>
      <c r="M635" s="55" t="str">
        <f t="shared" si="213"/>
        <v>0</v>
      </c>
      <c r="N635" s="129">
        <f t="shared" si="203"/>
        <v>1.4280107200000001</v>
      </c>
      <c r="O635" s="59">
        <v>260</v>
      </c>
      <c r="Q635" s="53" t="str">
        <f t="shared" si="214"/>
        <v>1</v>
      </c>
      <c r="R635" s="53">
        <f t="shared" si="204"/>
        <v>1</v>
      </c>
      <c r="S635" s="53" t="str">
        <f t="shared" si="215"/>
        <v>0</v>
      </c>
      <c r="T635" s="53">
        <f t="shared" si="205"/>
        <v>0</v>
      </c>
      <c r="U635" s="53" t="str">
        <f t="shared" si="216"/>
        <v>0</v>
      </c>
      <c r="V635" s="53">
        <f t="shared" si="206"/>
        <v>0</v>
      </c>
      <c r="W635" s="53" t="str">
        <f t="shared" si="217"/>
        <v>0</v>
      </c>
      <c r="X635" s="53">
        <f t="shared" si="207"/>
        <v>0</v>
      </c>
      <c r="Y635" s="53" t="str">
        <f t="shared" si="218"/>
        <v>0</v>
      </c>
      <c r="Z635" s="53">
        <f t="shared" si="208"/>
        <v>0</v>
      </c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85">
        <f>Parâmetros!A625</f>
        <v>44130.958368055559</v>
      </c>
      <c r="B636" s="59">
        <f>Parâmetros!G625*0.04*46.0055</f>
        <v>7.6001085999999987</v>
      </c>
      <c r="C636" s="80">
        <f t="shared" si="219"/>
        <v>7.6001085999999987</v>
      </c>
      <c r="D636" s="84">
        <f t="shared" si="198"/>
        <v>1.5200217199999997</v>
      </c>
      <c r="E636" s="42" t="str">
        <f t="shared" si="209"/>
        <v>1</v>
      </c>
      <c r="F636" s="51">
        <f t="shared" si="199"/>
        <v>-146.58989411499999</v>
      </c>
      <c r="G636" s="42" t="str">
        <f t="shared" si="210"/>
        <v>0</v>
      </c>
      <c r="H636" s="51">
        <f t="shared" si="200"/>
        <v>-32.294947057499996</v>
      </c>
      <c r="I636" s="42" t="str">
        <f t="shared" si="211"/>
        <v>0</v>
      </c>
      <c r="J636" s="51">
        <f t="shared" si="201"/>
        <v>90.531368616543205</v>
      </c>
      <c r="K636" s="42" t="str">
        <f t="shared" si="212"/>
        <v>0</v>
      </c>
      <c r="L636" s="51">
        <f t="shared" si="202"/>
        <v>82.157658557647068</v>
      </c>
      <c r="M636" s="55" t="str">
        <f t="shared" si="213"/>
        <v>0</v>
      </c>
      <c r="N636" s="129">
        <f t="shared" si="203"/>
        <v>1.5200217199999997</v>
      </c>
      <c r="O636" s="59">
        <v>260</v>
      </c>
      <c r="Q636" s="53" t="str">
        <f t="shared" si="214"/>
        <v>1</v>
      </c>
      <c r="R636" s="53">
        <f t="shared" si="204"/>
        <v>1</v>
      </c>
      <c r="S636" s="53" t="str">
        <f t="shared" si="215"/>
        <v>0</v>
      </c>
      <c r="T636" s="53">
        <f t="shared" si="205"/>
        <v>0</v>
      </c>
      <c r="U636" s="53" t="str">
        <f t="shared" si="216"/>
        <v>0</v>
      </c>
      <c r="V636" s="53">
        <f t="shared" si="206"/>
        <v>0</v>
      </c>
      <c r="W636" s="53" t="str">
        <f t="shared" si="217"/>
        <v>0</v>
      </c>
      <c r="X636" s="53">
        <f t="shared" si="207"/>
        <v>0</v>
      </c>
      <c r="Y636" s="53" t="str">
        <f t="shared" si="218"/>
        <v>0</v>
      </c>
      <c r="Z636" s="53">
        <f t="shared" si="208"/>
        <v>0</v>
      </c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85">
        <f>Parâmetros!A626</f>
        <v>44131.000034722223</v>
      </c>
      <c r="B637" s="59">
        <f>Parâmetros!G626*0.04*46.0055</f>
        <v>5.6862797999999994</v>
      </c>
      <c r="C637" s="80">
        <f t="shared" si="219"/>
        <v>5.6862797999999994</v>
      </c>
      <c r="D637" s="84">
        <f t="shared" si="198"/>
        <v>1.1372559599999998</v>
      </c>
      <c r="E637" s="42" t="str">
        <f t="shared" si="209"/>
        <v>1</v>
      </c>
      <c r="F637" s="51">
        <f t="shared" si="199"/>
        <v>-148.455877195</v>
      </c>
      <c r="G637" s="42" t="str">
        <f t="shared" si="210"/>
        <v>0</v>
      </c>
      <c r="H637" s="51">
        <f t="shared" si="200"/>
        <v>-33.2279385975</v>
      </c>
      <c r="I637" s="42" t="str">
        <f t="shared" si="211"/>
        <v>0</v>
      </c>
      <c r="J637" s="51">
        <f t="shared" si="201"/>
        <v>90.344711239753082</v>
      </c>
      <c r="K637" s="42" t="str">
        <f t="shared" si="212"/>
        <v>0</v>
      </c>
      <c r="L637" s="51">
        <f t="shared" si="202"/>
        <v>81.955017861176472</v>
      </c>
      <c r="M637" s="55" t="str">
        <f t="shared" si="213"/>
        <v>0</v>
      </c>
      <c r="N637" s="129">
        <f t="shared" si="203"/>
        <v>1.1372559599999998</v>
      </c>
      <c r="O637" s="59">
        <v>260</v>
      </c>
      <c r="Q637" s="53" t="str">
        <f t="shared" si="214"/>
        <v>1</v>
      </c>
      <c r="R637" s="53">
        <f t="shared" si="204"/>
        <v>1</v>
      </c>
      <c r="S637" s="53" t="str">
        <f t="shared" si="215"/>
        <v>0</v>
      </c>
      <c r="T637" s="53">
        <f t="shared" si="205"/>
        <v>0</v>
      </c>
      <c r="U637" s="53" t="str">
        <f t="shared" si="216"/>
        <v>0</v>
      </c>
      <c r="V637" s="53">
        <f t="shared" si="206"/>
        <v>0</v>
      </c>
      <c r="W637" s="53" t="str">
        <f t="shared" si="217"/>
        <v>0</v>
      </c>
      <c r="X637" s="53">
        <f t="shared" si="207"/>
        <v>0</v>
      </c>
      <c r="Y637" s="53" t="str">
        <f t="shared" si="218"/>
        <v>0</v>
      </c>
      <c r="Z637" s="53">
        <f t="shared" si="208"/>
        <v>0</v>
      </c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85">
        <f>Parâmetros!A627</f>
        <v>44131.041701388887</v>
      </c>
      <c r="B638" s="59">
        <f>Parâmetros!G627*0.04*46.0055</f>
        <v>3.5700267999999999</v>
      </c>
      <c r="C638" s="80">
        <f t="shared" si="219"/>
        <v>3.5700267999999999</v>
      </c>
      <c r="D638" s="84">
        <f t="shared" si="198"/>
        <v>0.71400536000000003</v>
      </c>
      <c r="E638" s="42" t="str">
        <f t="shared" si="209"/>
        <v>1</v>
      </c>
      <c r="F638" s="51">
        <f t="shared" si="199"/>
        <v>-150.51922386999999</v>
      </c>
      <c r="G638" s="42" t="str">
        <f t="shared" si="210"/>
        <v>0</v>
      </c>
      <c r="H638" s="51">
        <f t="shared" si="200"/>
        <v>-34.259611934999995</v>
      </c>
      <c r="I638" s="42" t="str">
        <f t="shared" si="211"/>
        <v>0</v>
      </c>
      <c r="J638" s="51">
        <f t="shared" si="201"/>
        <v>90.138311255802464</v>
      </c>
      <c r="K638" s="42" t="str">
        <f t="shared" si="212"/>
        <v>0</v>
      </c>
      <c r="L638" s="51">
        <f t="shared" si="202"/>
        <v>81.730944014117654</v>
      </c>
      <c r="M638" s="55" t="str">
        <f t="shared" si="213"/>
        <v>0</v>
      </c>
      <c r="N638" s="129">
        <f t="shared" si="203"/>
        <v>0.71400536000000003</v>
      </c>
      <c r="O638" s="59">
        <v>260</v>
      </c>
      <c r="Q638" s="53" t="str">
        <f t="shared" si="214"/>
        <v>1</v>
      </c>
      <c r="R638" s="53">
        <f t="shared" si="204"/>
        <v>1</v>
      </c>
      <c r="S638" s="53" t="str">
        <f t="shared" si="215"/>
        <v>0</v>
      </c>
      <c r="T638" s="53">
        <f t="shared" si="205"/>
        <v>0</v>
      </c>
      <c r="U638" s="53" t="str">
        <f t="shared" si="216"/>
        <v>0</v>
      </c>
      <c r="V638" s="53">
        <f t="shared" si="206"/>
        <v>0</v>
      </c>
      <c r="W638" s="53" t="str">
        <f t="shared" si="217"/>
        <v>0</v>
      </c>
      <c r="X638" s="53">
        <f t="shared" si="207"/>
        <v>0</v>
      </c>
      <c r="Y638" s="53" t="str">
        <f t="shared" si="218"/>
        <v>0</v>
      </c>
      <c r="Z638" s="53">
        <f t="shared" si="208"/>
        <v>0</v>
      </c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85">
        <f>Parâmetros!A628</f>
        <v>44131.083368055559</v>
      </c>
      <c r="B639" s="59">
        <f>Parâmetros!G628*0.04*46.0055</f>
        <v>2.5026991999999999</v>
      </c>
      <c r="C639" s="80">
        <f t="shared" si="219"/>
        <v>2.5026991999999999</v>
      </c>
      <c r="D639" s="84">
        <f t="shared" si="198"/>
        <v>0.50053983999999996</v>
      </c>
      <c r="E639" s="42" t="str">
        <f t="shared" si="209"/>
        <v>1</v>
      </c>
      <c r="F639" s="51">
        <f t="shared" si="199"/>
        <v>-151.55986827999999</v>
      </c>
      <c r="G639" s="42" t="str">
        <f t="shared" si="210"/>
        <v>0</v>
      </c>
      <c r="H639" s="51">
        <f t="shared" si="200"/>
        <v>-34.779934139999995</v>
      </c>
      <c r="I639" s="42" t="str">
        <f t="shared" si="211"/>
        <v>0</v>
      </c>
      <c r="J639" s="51">
        <f t="shared" si="201"/>
        <v>90.034213872592588</v>
      </c>
      <c r="K639" s="42" t="str">
        <f t="shared" si="212"/>
        <v>0</v>
      </c>
      <c r="L639" s="51">
        <f t="shared" si="202"/>
        <v>81.617932856470588</v>
      </c>
      <c r="M639" s="55" t="str">
        <f t="shared" si="213"/>
        <v>0</v>
      </c>
      <c r="N639" s="129">
        <f t="shared" si="203"/>
        <v>0.50053983999999996</v>
      </c>
      <c r="O639" s="59">
        <v>260</v>
      </c>
      <c r="Q639" s="53" t="str">
        <f t="shared" si="214"/>
        <v>1</v>
      </c>
      <c r="R639" s="53">
        <f t="shared" si="204"/>
        <v>1</v>
      </c>
      <c r="S639" s="53" t="str">
        <f t="shared" si="215"/>
        <v>0</v>
      </c>
      <c r="T639" s="53">
        <f t="shared" si="205"/>
        <v>0</v>
      </c>
      <c r="U639" s="53" t="str">
        <f t="shared" si="216"/>
        <v>0</v>
      </c>
      <c r="V639" s="53">
        <f t="shared" si="206"/>
        <v>0</v>
      </c>
      <c r="W639" s="53" t="str">
        <f t="shared" si="217"/>
        <v>0</v>
      </c>
      <c r="X639" s="53">
        <f t="shared" si="207"/>
        <v>0</v>
      </c>
      <c r="Y639" s="53" t="str">
        <f t="shared" si="218"/>
        <v>0</v>
      </c>
      <c r="Z639" s="53">
        <f t="shared" si="208"/>
        <v>0</v>
      </c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85">
        <f>Parâmetros!A629</f>
        <v>44131.125034722223</v>
      </c>
      <c r="B640" s="59">
        <f>Parâmetros!G629*0.04*46.0055</f>
        <v>2.4842970000000002</v>
      </c>
      <c r="C640" s="80">
        <f t="shared" si="219"/>
        <v>2.4842970000000002</v>
      </c>
      <c r="D640" s="84">
        <f t="shared" si="198"/>
        <v>0.49685940000000006</v>
      </c>
      <c r="E640" s="42" t="str">
        <f t="shared" si="209"/>
        <v>1</v>
      </c>
      <c r="F640" s="51">
        <f t="shared" si="199"/>
        <v>-151.577810425</v>
      </c>
      <c r="G640" s="42" t="str">
        <f t="shared" si="210"/>
        <v>0</v>
      </c>
      <c r="H640" s="51">
        <f t="shared" si="200"/>
        <v>-34.788905212499998</v>
      </c>
      <c r="I640" s="42" t="str">
        <f t="shared" si="211"/>
        <v>0</v>
      </c>
      <c r="J640" s="51">
        <f t="shared" si="201"/>
        <v>90.032419090123454</v>
      </c>
      <c r="K640" s="42" t="str">
        <f t="shared" si="212"/>
        <v>0</v>
      </c>
      <c r="L640" s="51">
        <f t="shared" si="202"/>
        <v>81.61598438823529</v>
      </c>
      <c r="M640" s="55" t="str">
        <f t="shared" si="213"/>
        <v>0</v>
      </c>
      <c r="N640" s="129">
        <f t="shared" si="203"/>
        <v>0.49685940000000006</v>
      </c>
      <c r="O640" s="59">
        <v>260</v>
      </c>
      <c r="Q640" s="53" t="str">
        <f t="shared" si="214"/>
        <v>1</v>
      </c>
      <c r="R640" s="53">
        <f t="shared" si="204"/>
        <v>1</v>
      </c>
      <c r="S640" s="53" t="str">
        <f t="shared" si="215"/>
        <v>0</v>
      </c>
      <c r="T640" s="53">
        <f t="shared" si="205"/>
        <v>0</v>
      </c>
      <c r="U640" s="53" t="str">
        <f t="shared" si="216"/>
        <v>0</v>
      </c>
      <c r="V640" s="53">
        <f t="shared" si="206"/>
        <v>0</v>
      </c>
      <c r="W640" s="53" t="str">
        <f t="shared" si="217"/>
        <v>0</v>
      </c>
      <c r="X640" s="53">
        <f t="shared" si="207"/>
        <v>0</v>
      </c>
      <c r="Y640" s="53" t="str">
        <f t="shared" si="218"/>
        <v>0</v>
      </c>
      <c r="Z640" s="53">
        <f t="shared" si="208"/>
        <v>0</v>
      </c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85">
        <f>Parâmetros!A630</f>
        <v>44131.166701388887</v>
      </c>
      <c r="B641" s="59">
        <f>Parâmetros!G630*0.04*46.0055</f>
        <v>2.9811564000000002</v>
      </c>
      <c r="C641" s="80">
        <f t="shared" si="219"/>
        <v>2.9811564000000002</v>
      </c>
      <c r="D641" s="84">
        <f t="shared" si="198"/>
        <v>0.59623128000000003</v>
      </c>
      <c r="E641" s="42" t="str">
        <f t="shared" si="209"/>
        <v>1</v>
      </c>
      <c r="F641" s="51">
        <f t="shared" si="199"/>
        <v>-151.09337251000002</v>
      </c>
      <c r="G641" s="42" t="str">
        <f t="shared" si="210"/>
        <v>0</v>
      </c>
      <c r="H641" s="51">
        <f t="shared" si="200"/>
        <v>-34.546686255000012</v>
      </c>
      <c r="I641" s="42" t="str">
        <f t="shared" si="211"/>
        <v>0</v>
      </c>
      <c r="J641" s="51">
        <f t="shared" si="201"/>
        <v>90.080878216790126</v>
      </c>
      <c r="K641" s="42" t="str">
        <f t="shared" si="212"/>
        <v>0</v>
      </c>
      <c r="L641" s="51">
        <f t="shared" si="202"/>
        <v>81.668593030588227</v>
      </c>
      <c r="M641" s="55" t="str">
        <f t="shared" si="213"/>
        <v>0</v>
      </c>
      <c r="N641" s="129">
        <f t="shared" si="203"/>
        <v>0.59623128000000003</v>
      </c>
      <c r="O641" s="59">
        <v>260</v>
      </c>
      <c r="Q641" s="53" t="str">
        <f t="shared" si="214"/>
        <v>1</v>
      </c>
      <c r="R641" s="53">
        <f t="shared" si="204"/>
        <v>1</v>
      </c>
      <c r="S641" s="53" t="str">
        <f t="shared" si="215"/>
        <v>0</v>
      </c>
      <c r="T641" s="53">
        <f t="shared" si="205"/>
        <v>0</v>
      </c>
      <c r="U641" s="53" t="str">
        <f t="shared" si="216"/>
        <v>0</v>
      </c>
      <c r="V641" s="53">
        <f t="shared" si="206"/>
        <v>0</v>
      </c>
      <c r="W641" s="53" t="str">
        <f t="shared" si="217"/>
        <v>0</v>
      </c>
      <c r="X641" s="53">
        <f t="shared" si="207"/>
        <v>0</v>
      </c>
      <c r="Y641" s="53" t="str">
        <f t="shared" si="218"/>
        <v>0</v>
      </c>
      <c r="Z641" s="53">
        <f t="shared" si="208"/>
        <v>0</v>
      </c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85">
        <f>Parâmetros!A631</f>
        <v>44131.208368055559</v>
      </c>
      <c r="B642" s="59">
        <f>Parâmetros!G631*0.04*46.0055</f>
        <v>2.9811564000000002</v>
      </c>
      <c r="C642" s="80">
        <f t="shared" si="219"/>
        <v>2.9811564000000002</v>
      </c>
      <c r="D642" s="84">
        <f t="shared" si="198"/>
        <v>0.59623128000000003</v>
      </c>
      <c r="E642" s="42" t="str">
        <f t="shared" si="209"/>
        <v>1</v>
      </c>
      <c r="F642" s="51">
        <f t="shared" si="199"/>
        <v>-151.09337251000002</v>
      </c>
      <c r="G642" s="42" t="str">
        <f t="shared" si="210"/>
        <v>0</v>
      </c>
      <c r="H642" s="51">
        <f t="shared" si="200"/>
        <v>-34.546686255000012</v>
      </c>
      <c r="I642" s="42" t="str">
        <f t="shared" si="211"/>
        <v>0</v>
      </c>
      <c r="J642" s="51">
        <f t="shared" si="201"/>
        <v>90.080878216790126</v>
      </c>
      <c r="K642" s="42" t="str">
        <f t="shared" si="212"/>
        <v>0</v>
      </c>
      <c r="L642" s="51">
        <f t="shared" si="202"/>
        <v>81.668593030588227</v>
      </c>
      <c r="M642" s="55" t="str">
        <f t="shared" si="213"/>
        <v>0</v>
      </c>
      <c r="N642" s="129">
        <f t="shared" si="203"/>
        <v>0.59623128000000003</v>
      </c>
      <c r="O642" s="59">
        <v>260</v>
      </c>
      <c r="Q642" s="53" t="str">
        <f t="shared" si="214"/>
        <v>1</v>
      </c>
      <c r="R642" s="53">
        <f t="shared" si="204"/>
        <v>1</v>
      </c>
      <c r="S642" s="53" t="str">
        <f t="shared" si="215"/>
        <v>0</v>
      </c>
      <c r="T642" s="53">
        <f t="shared" si="205"/>
        <v>0</v>
      </c>
      <c r="U642" s="53" t="str">
        <f t="shared" si="216"/>
        <v>0</v>
      </c>
      <c r="V642" s="53">
        <f t="shared" si="206"/>
        <v>0</v>
      </c>
      <c r="W642" s="53" t="str">
        <f t="shared" si="217"/>
        <v>0</v>
      </c>
      <c r="X642" s="53">
        <f t="shared" si="207"/>
        <v>0</v>
      </c>
      <c r="Y642" s="53" t="str">
        <f t="shared" si="218"/>
        <v>0</v>
      </c>
      <c r="Z642" s="53">
        <f t="shared" si="208"/>
        <v>0</v>
      </c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85">
        <f>Parâmetros!A632</f>
        <v>44131.250034722223</v>
      </c>
      <c r="B643" s="59">
        <f>Parâmetros!G632*0.04*46.0055</f>
        <v>6.1647369999999997</v>
      </c>
      <c r="C643" s="80">
        <f t="shared" si="219"/>
        <v>6.1647369999999997</v>
      </c>
      <c r="D643" s="84">
        <f t="shared" si="198"/>
        <v>1.2329474</v>
      </c>
      <c r="E643" s="42" t="str">
        <f t="shared" si="209"/>
        <v>1</v>
      </c>
      <c r="F643" s="51">
        <f t="shared" si="199"/>
        <v>-147.989381425</v>
      </c>
      <c r="G643" s="42" t="str">
        <f t="shared" si="210"/>
        <v>0</v>
      </c>
      <c r="H643" s="51">
        <f t="shared" si="200"/>
        <v>-32.994690712500002</v>
      </c>
      <c r="I643" s="42" t="str">
        <f t="shared" si="211"/>
        <v>0</v>
      </c>
      <c r="J643" s="51">
        <f t="shared" si="201"/>
        <v>90.391375583950619</v>
      </c>
      <c r="K643" s="42" t="str">
        <f t="shared" si="212"/>
        <v>0</v>
      </c>
      <c r="L643" s="51">
        <f t="shared" si="202"/>
        <v>82.005678035294125</v>
      </c>
      <c r="M643" s="55" t="str">
        <f t="shared" si="213"/>
        <v>0</v>
      </c>
      <c r="N643" s="129">
        <f t="shared" si="203"/>
        <v>1.2329474</v>
      </c>
      <c r="O643" s="59">
        <v>260</v>
      </c>
      <c r="Q643" s="53" t="str">
        <f t="shared" si="214"/>
        <v>1</v>
      </c>
      <c r="R643" s="53">
        <f t="shared" si="204"/>
        <v>1</v>
      </c>
      <c r="S643" s="53" t="str">
        <f t="shared" si="215"/>
        <v>0</v>
      </c>
      <c r="T643" s="53">
        <f t="shared" si="205"/>
        <v>0</v>
      </c>
      <c r="U643" s="53" t="str">
        <f t="shared" si="216"/>
        <v>0</v>
      </c>
      <c r="V643" s="53">
        <f t="shared" si="206"/>
        <v>0</v>
      </c>
      <c r="W643" s="53" t="str">
        <f t="shared" si="217"/>
        <v>0</v>
      </c>
      <c r="X643" s="53">
        <f t="shared" si="207"/>
        <v>0</v>
      </c>
      <c r="Y643" s="53" t="str">
        <f t="shared" si="218"/>
        <v>0</v>
      </c>
      <c r="Z643" s="53">
        <f t="shared" si="208"/>
        <v>0</v>
      </c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85">
        <f>Parâmetros!A633</f>
        <v>44131.291701388887</v>
      </c>
      <c r="B644" s="59">
        <f>Parâmetros!G633*0.04*46.0055</f>
        <v>5.9439105999999997</v>
      </c>
      <c r="C644" s="80">
        <f t="shared" si="219"/>
        <v>5.9439105999999997</v>
      </c>
      <c r="D644" s="84">
        <f t="shared" si="198"/>
        <v>1.1887821199999999</v>
      </c>
      <c r="E644" s="42" t="str">
        <f t="shared" si="209"/>
        <v>1</v>
      </c>
      <c r="F644" s="51">
        <f t="shared" si="199"/>
        <v>-148.204687165</v>
      </c>
      <c r="G644" s="42" t="str">
        <f t="shared" si="210"/>
        <v>0</v>
      </c>
      <c r="H644" s="51">
        <f t="shared" si="200"/>
        <v>-33.102343582499998</v>
      </c>
      <c r="I644" s="42" t="str">
        <f t="shared" si="211"/>
        <v>0</v>
      </c>
      <c r="J644" s="51">
        <f t="shared" si="201"/>
        <v>90.369838194320991</v>
      </c>
      <c r="K644" s="42" t="str">
        <f t="shared" si="212"/>
        <v>0</v>
      </c>
      <c r="L644" s="51">
        <f t="shared" si="202"/>
        <v>81.982296416470589</v>
      </c>
      <c r="M644" s="55" t="str">
        <f t="shared" si="213"/>
        <v>0</v>
      </c>
      <c r="N644" s="129">
        <f t="shared" si="203"/>
        <v>1.1887821199999999</v>
      </c>
      <c r="O644" s="59">
        <v>260</v>
      </c>
      <c r="Q644" s="53" t="str">
        <f t="shared" si="214"/>
        <v>1</v>
      </c>
      <c r="R644" s="53">
        <f t="shared" si="204"/>
        <v>1</v>
      </c>
      <c r="S644" s="53" t="str">
        <f t="shared" si="215"/>
        <v>0</v>
      </c>
      <c r="T644" s="53">
        <f t="shared" si="205"/>
        <v>0</v>
      </c>
      <c r="U644" s="53" t="str">
        <f t="shared" si="216"/>
        <v>0</v>
      </c>
      <c r="V644" s="53">
        <f t="shared" si="206"/>
        <v>0</v>
      </c>
      <c r="W644" s="53" t="str">
        <f t="shared" si="217"/>
        <v>0</v>
      </c>
      <c r="X644" s="53">
        <f t="shared" si="207"/>
        <v>0</v>
      </c>
      <c r="Y644" s="53" t="str">
        <f t="shared" si="218"/>
        <v>0</v>
      </c>
      <c r="Z644" s="53">
        <f t="shared" si="208"/>
        <v>0</v>
      </c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85">
        <f>Parâmetros!A634</f>
        <v>44131.333368055559</v>
      </c>
      <c r="B645" s="59">
        <f>Parâmetros!G634*0.04*46.0055</f>
        <v>5.0422028000000001</v>
      </c>
      <c r="C645" s="80">
        <f t="shared" si="219"/>
        <v>5.0422028000000001</v>
      </c>
      <c r="D645" s="84">
        <f t="shared" si="198"/>
        <v>1.0084405599999999</v>
      </c>
      <c r="E645" s="42" t="str">
        <f t="shared" si="209"/>
        <v>1</v>
      </c>
      <c r="F645" s="51">
        <f t="shared" si="199"/>
        <v>-149.08385226999999</v>
      </c>
      <c r="G645" s="42" t="str">
        <f t="shared" si="210"/>
        <v>0</v>
      </c>
      <c r="H645" s="51">
        <f t="shared" si="200"/>
        <v>-33.541926134999997</v>
      </c>
      <c r="I645" s="42" t="str">
        <f t="shared" si="211"/>
        <v>0</v>
      </c>
      <c r="J645" s="51">
        <f t="shared" si="201"/>
        <v>90.28189385333333</v>
      </c>
      <c r="K645" s="42" t="str">
        <f t="shared" si="212"/>
        <v>0</v>
      </c>
      <c r="L645" s="51">
        <f t="shared" si="202"/>
        <v>81.886821472941193</v>
      </c>
      <c r="M645" s="55" t="str">
        <f t="shared" si="213"/>
        <v>0</v>
      </c>
      <c r="N645" s="129">
        <f t="shared" si="203"/>
        <v>1.0084405599999999</v>
      </c>
      <c r="O645" s="59">
        <v>260</v>
      </c>
      <c r="Q645" s="53" t="str">
        <f t="shared" si="214"/>
        <v>1</v>
      </c>
      <c r="R645" s="53">
        <f t="shared" si="204"/>
        <v>1</v>
      </c>
      <c r="S645" s="53" t="str">
        <f t="shared" si="215"/>
        <v>0</v>
      </c>
      <c r="T645" s="53">
        <f t="shared" si="205"/>
        <v>0</v>
      </c>
      <c r="U645" s="53" t="str">
        <f t="shared" si="216"/>
        <v>0</v>
      </c>
      <c r="V645" s="53">
        <f t="shared" si="206"/>
        <v>0</v>
      </c>
      <c r="W645" s="53" t="str">
        <f t="shared" si="217"/>
        <v>0</v>
      </c>
      <c r="X645" s="53">
        <f t="shared" si="207"/>
        <v>0</v>
      </c>
      <c r="Y645" s="53" t="str">
        <f t="shared" si="218"/>
        <v>0</v>
      </c>
      <c r="Z645" s="53">
        <f t="shared" si="208"/>
        <v>0</v>
      </c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85">
        <f>Parâmetros!A635</f>
        <v>44131.375034722223</v>
      </c>
      <c r="B646" s="59">
        <f>Parâmetros!G635*0.04*46.0055</f>
        <v>5.8334973999999997</v>
      </c>
      <c r="C646" s="80">
        <f t="shared" si="219"/>
        <v>5.8334973999999997</v>
      </c>
      <c r="D646" s="84">
        <f t="shared" si="198"/>
        <v>1.1666994799999999</v>
      </c>
      <c r="E646" s="42" t="str">
        <f t="shared" si="209"/>
        <v>1</v>
      </c>
      <c r="F646" s="51">
        <f t="shared" si="199"/>
        <v>-148.31234003500001</v>
      </c>
      <c r="G646" s="42" t="str">
        <f t="shared" si="210"/>
        <v>0</v>
      </c>
      <c r="H646" s="51">
        <f t="shared" si="200"/>
        <v>-33.156170017500003</v>
      </c>
      <c r="I646" s="42" t="str">
        <f t="shared" si="211"/>
        <v>0</v>
      </c>
      <c r="J646" s="51">
        <f t="shared" si="201"/>
        <v>90.359069499506177</v>
      </c>
      <c r="K646" s="42" t="str">
        <f t="shared" si="212"/>
        <v>0</v>
      </c>
      <c r="L646" s="51">
        <f t="shared" si="202"/>
        <v>81.970605607058829</v>
      </c>
      <c r="M646" s="55" t="str">
        <f t="shared" si="213"/>
        <v>0</v>
      </c>
      <c r="N646" s="129">
        <f t="shared" si="203"/>
        <v>1.1666994799999999</v>
      </c>
      <c r="O646" s="59">
        <v>260</v>
      </c>
      <c r="Q646" s="53" t="str">
        <f t="shared" si="214"/>
        <v>1</v>
      </c>
      <c r="R646" s="53">
        <f t="shared" si="204"/>
        <v>1</v>
      </c>
      <c r="S646" s="53" t="str">
        <f t="shared" si="215"/>
        <v>0</v>
      </c>
      <c r="T646" s="53">
        <f t="shared" si="205"/>
        <v>0</v>
      </c>
      <c r="U646" s="53" t="str">
        <f t="shared" si="216"/>
        <v>0</v>
      </c>
      <c r="V646" s="53">
        <f t="shared" si="206"/>
        <v>0</v>
      </c>
      <c r="W646" s="53" t="str">
        <f t="shared" si="217"/>
        <v>0</v>
      </c>
      <c r="X646" s="53">
        <f t="shared" si="207"/>
        <v>0</v>
      </c>
      <c r="Y646" s="53" t="str">
        <f t="shared" si="218"/>
        <v>0</v>
      </c>
      <c r="Z646" s="53">
        <f t="shared" si="208"/>
        <v>0</v>
      </c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85">
        <f>Parâmetros!A636</f>
        <v>44131.416701388887</v>
      </c>
      <c r="B647" s="59">
        <f>Parâmetros!G636*0.04*46.0055</f>
        <v>3.4228092000000001</v>
      </c>
      <c r="C647" s="80">
        <f t="shared" si="219"/>
        <v>3.4228092000000001</v>
      </c>
      <c r="D647" s="84">
        <f t="shared" si="198"/>
        <v>0.68456183999999998</v>
      </c>
      <c r="E647" s="42" t="str">
        <f t="shared" si="209"/>
        <v>1</v>
      </c>
      <c r="F647" s="51">
        <f t="shared" si="199"/>
        <v>-150.66276102999998</v>
      </c>
      <c r="G647" s="42" t="str">
        <f t="shared" si="210"/>
        <v>0</v>
      </c>
      <c r="H647" s="51">
        <f t="shared" si="200"/>
        <v>-34.331380514999992</v>
      </c>
      <c r="I647" s="42" t="str">
        <f t="shared" si="211"/>
        <v>0</v>
      </c>
      <c r="J647" s="51">
        <f t="shared" si="201"/>
        <v>90.123952996049383</v>
      </c>
      <c r="K647" s="42" t="str">
        <f t="shared" si="212"/>
        <v>0</v>
      </c>
      <c r="L647" s="51">
        <f t="shared" si="202"/>
        <v>81.715356268235297</v>
      </c>
      <c r="M647" s="55" t="str">
        <f t="shared" si="213"/>
        <v>0</v>
      </c>
      <c r="N647" s="129">
        <f t="shared" si="203"/>
        <v>0.68456183999999998</v>
      </c>
      <c r="O647" s="59">
        <v>260</v>
      </c>
      <c r="Q647" s="53" t="str">
        <f t="shared" si="214"/>
        <v>1</v>
      </c>
      <c r="R647" s="53">
        <f t="shared" si="204"/>
        <v>1</v>
      </c>
      <c r="S647" s="53" t="str">
        <f t="shared" si="215"/>
        <v>0</v>
      </c>
      <c r="T647" s="53">
        <f t="shared" si="205"/>
        <v>0</v>
      </c>
      <c r="U647" s="53" t="str">
        <f t="shared" si="216"/>
        <v>0</v>
      </c>
      <c r="V647" s="53">
        <f t="shared" si="206"/>
        <v>0</v>
      </c>
      <c r="W647" s="53" t="str">
        <f t="shared" si="217"/>
        <v>0</v>
      </c>
      <c r="X647" s="53">
        <f t="shared" si="207"/>
        <v>0</v>
      </c>
      <c r="Y647" s="53" t="str">
        <f t="shared" si="218"/>
        <v>0</v>
      </c>
      <c r="Z647" s="53">
        <f t="shared" si="208"/>
        <v>0</v>
      </c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85">
        <f>Parâmetros!A637</f>
        <v>44131.458368055559</v>
      </c>
      <c r="B648" s="59">
        <f>Parâmetros!G637*0.04*46.0055</f>
        <v>3.2203850000000003</v>
      </c>
      <c r="C648" s="80">
        <f t="shared" si="219"/>
        <v>3.2203850000000003</v>
      </c>
      <c r="D648" s="84">
        <f t="shared" si="198"/>
        <v>0.64407700000000012</v>
      </c>
      <c r="E648" s="42" t="str">
        <f t="shared" si="209"/>
        <v>1</v>
      </c>
      <c r="F648" s="51">
        <f t="shared" si="199"/>
        <v>-150.86012462500003</v>
      </c>
      <c r="G648" s="42" t="str">
        <f t="shared" si="210"/>
        <v>0</v>
      </c>
      <c r="H648" s="51">
        <f t="shared" si="200"/>
        <v>-34.430062312500013</v>
      </c>
      <c r="I648" s="42" t="str">
        <f t="shared" si="211"/>
        <v>0</v>
      </c>
      <c r="J648" s="51">
        <f t="shared" si="201"/>
        <v>90.104210388888887</v>
      </c>
      <c r="K648" s="42" t="str">
        <f t="shared" si="212"/>
        <v>0</v>
      </c>
      <c r="L648" s="51">
        <f t="shared" si="202"/>
        <v>81.69392311764706</v>
      </c>
      <c r="M648" s="55" t="str">
        <f t="shared" si="213"/>
        <v>0</v>
      </c>
      <c r="N648" s="129">
        <f t="shared" si="203"/>
        <v>0.64407700000000012</v>
      </c>
      <c r="O648" s="59">
        <v>260</v>
      </c>
      <c r="Q648" s="53" t="str">
        <f t="shared" si="214"/>
        <v>1</v>
      </c>
      <c r="R648" s="53">
        <f t="shared" si="204"/>
        <v>1</v>
      </c>
      <c r="S648" s="53" t="str">
        <f t="shared" si="215"/>
        <v>0</v>
      </c>
      <c r="T648" s="53">
        <f t="shared" si="205"/>
        <v>0</v>
      </c>
      <c r="U648" s="53" t="str">
        <f t="shared" si="216"/>
        <v>0</v>
      </c>
      <c r="V648" s="53">
        <f t="shared" si="206"/>
        <v>0</v>
      </c>
      <c r="W648" s="53" t="str">
        <f t="shared" si="217"/>
        <v>0</v>
      </c>
      <c r="X648" s="53">
        <f t="shared" si="207"/>
        <v>0</v>
      </c>
      <c r="Y648" s="53" t="str">
        <f t="shared" si="218"/>
        <v>0</v>
      </c>
      <c r="Z648" s="53">
        <f t="shared" si="208"/>
        <v>0</v>
      </c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85">
        <f>Parâmetros!A638</f>
        <v>44131.500034722223</v>
      </c>
      <c r="B649" s="59">
        <f>Parâmetros!G638*0.04*46.0055</f>
        <v>2.9259498000000002</v>
      </c>
      <c r="C649" s="80">
        <f t="shared" si="219"/>
        <v>2.9259498000000002</v>
      </c>
      <c r="D649" s="84">
        <f t="shared" si="198"/>
        <v>0.58518996000000001</v>
      </c>
      <c r="E649" s="42" t="str">
        <f t="shared" si="209"/>
        <v>1</v>
      </c>
      <c r="F649" s="51">
        <f t="shared" si="199"/>
        <v>-151.14719894499999</v>
      </c>
      <c r="G649" s="42" t="str">
        <f t="shared" si="210"/>
        <v>0</v>
      </c>
      <c r="H649" s="51">
        <f t="shared" si="200"/>
        <v>-34.573599472499993</v>
      </c>
      <c r="I649" s="42" t="str">
        <f t="shared" si="211"/>
        <v>0</v>
      </c>
      <c r="J649" s="51">
        <f t="shared" si="201"/>
        <v>90.075493869382711</v>
      </c>
      <c r="K649" s="42" t="str">
        <f t="shared" si="212"/>
        <v>0</v>
      </c>
      <c r="L649" s="51">
        <f t="shared" si="202"/>
        <v>81.662747625882346</v>
      </c>
      <c r="M649" s="55" t="str">
        <f t="shared" si="213"/>
        <v>0</v>
      </c>
      <c r="N649" s="129">
        <f t="shared" si="203"/>
        <v>0.58518996000000001</v>
      </c>
      <c r="O649" s="59">
        <v>260</v>
      </c>
      <c r="Q649" s="53" t="str">
        <f t="shared" si="214"/>
        <v>1</v>
      </c>
      <c r="R649" s="53">
        <f t="shared" si="204"/>
        <v>1</v>
      </c>
      <c r="S649" s="53" t="str">
        <f t="shared" si="215"/>
        <v>0</v>
      </c>
      <c r="T649" s="53">
        <f t="shared" si="205"/>
        <v>0</v>
      </c>
      <c r="U649" s="53" t="str">
        <f t="shared" si="216"/>
        <v>0</v>
      </c>
      <c r="V649" s="53">
        <f t="shared" si="206"/>
        <v>0</v>
      </c>
      <c r="W649" s="53" t="str">
        <f t="shared" si="217"/>
        <v>0</v>
      </c>
      <c r="X649" s="53">
        <f t="shared" si="207"/>
        <v>0</v>
      </c>
      <c r="Y649" s="53" t="str">
        <f t="shared" si="218"/>
        <v>0</v>
      </c>
      <c r="Z649" s="53">
        <f t="shared" si="208"/>
        <v>0</v>
      </c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85">
        <f>Parâmetros!A639</f>
        <v>44131.541701388887</v>
      </c>
      <c r="B650" s="59">
        <f>Parâmetros!G639*0.04*46.0055</f>
        <v>3.0547651999999998</v>
      </c>
      <c r="C650" s="80">
        <f t="shared" si="219"/>
        <v>3.0547651999999998</v>
      </c>
      <c r="D650" s="84">
        <f t="shared" si="198"/>
        <v>0.61095303999999995</v>
      </c>
      <c r="E650" s="42" t="str">
        <f t="shared" si="209"/>
        <v>1</v>
      </c>
      <c r="F650" s="51">
        <f t="shared" si="199"/>
        <v>-151.02160393</v>
      </c>
      <c r="G650" s="42" t="str">
        <f t="shared" si="210"/>
        <v>0</v>
      </c>
      <c r="H650" s="51">
        <f t="shared" si="200"/>
        <v>-34.510801964999999</v>
      </c>
      <c r="I650" s="42" t="str">
        <f t="shared" si="211"/>
        <v>0</v>
      </c>
      <c r="J650" s="51">
        <f t="shared" si="201"/>
        <v>90.088057346666673</v>
      </c>
      <c r="K650" s="42" t="str">
        <f t="shared" si="212"/>
        <v>0</v>
      </c>
      <c r="L650" s="51">
        <f t="shared" si="202"/>
        <v>81.676386903529405</v>
      </c>
      <c r="M650" s="55" t="str">
        <f t="shared" si="213"/>
        <v>0</v>
      </c>
      <c r="N650" s="129">
        <f t="shared" si="203"/>
        <v>0.61095303999999995</v>
      </c>
      <c r="O650" s="59">
        <v>260</v>
      </c>
      <c r="Q650" s="53" t="str">
        <f t="shared" si="214"/>
        <v>1</v>
      </c>
      <c r="R650" s="53">
        <f t="shared" si="204"/>
        <v>1</v>
      </c>
      <c r="S650" s="53" t="str">
        <f t="shared" si="215"/>
        <v>0</v>
      </c>
      <c r="T650" s="53">
        <f t="shared" si="205"/>
        <v>0</v>
      </c>
      <c r="U650" s="53" t="str">
        <f t="shared" si="216"/>
        <v>0</v>
      </c>
      <c r="V650" s="53">
        <f t="shared" si="206"/>
        <v>0</v>
      </c>
      <c r="W650" s="53" t="str">
        <f t="shared" si="217"/>
        <v>0</v>
      </c>
      <c r="X650" s="53">
        <f t="shared" si="207"/>
        <v>0</v>
      </c>
      <c r="Y650" s="53" t="str">
        <f t="shared" si="218"/>
        <v>0</v>
      </c>
      <c r="Z650" s="53">
        <f t="shared" si="208"/>
        <v>0</v>
      </c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85">
        <f>Parâmetros!A640</f>
        <v>44131.583368055559</v>
      </c>
      <c r="B651" s="59">
        <f>Parâmetros!G640*0.04*46.0055</f>
        <v>3.1099717999999994</v>
      </c>
      <c r="C651" s="80">
        <f t="shared" si="219"/>
        <v>3.1099717999999994</v>
      </c>
      <c r="D651" s="84">
        <f t="shared" si="198"/>
        <v>0.62199435999999986</v>
      </c>
      <c r="E651" s="42" t="str">
        <f t="shared" si="209"/>
        <v>1</v>
      </c>
      <c r="F651" s="51">
        <f t="shared" si="199"/>
        <v>-150.96777749499998</v>
      </c>
      <c r="G651" s="42" t="str">
        <f t="shared" si="210"/>
        <v>0</v>
      </c>
      <c r="H651" s="51">
        <f t="shared" si="200"/>
        <v>-34.483888747499989</v>
      </c>
      <c r="I651" s="42" t="str">
        <f t="shared" si="211"/>
        <v>0</v>
      </c>
      <c r="J651" s="51">
        <f t="shared" si="201"/>
        <v>90.093441694074073</v>
      </c>
      <c r="K651" s="42" t="str">
        <f t="shared" si="212"/>
        <v>0</v>
      </c>
      <c r="L651" s="51">
        <f t="shared" si="202"/>
        <v>81.682232308235314</v>
      </c>
      <c r="M651" s="55" t="str">
        <f t="shared" si="213"/>
        <v>0</v>
      </c>
      <c r="N651" s="129">
        <f t="shared" si="203"/>
        <v>0.62199435999999986</v>
      </c>
      <c r="O651" s="59">
        <v>260</v>
      </c>
      <c r="Q651" s="53" t="str">
        <f t="shared" si="214"/>
        <v>1</v>
      </c>
      <c r="R651" s="53">
        <f t="shared" si="204"/>
        <v>1</v>
      </c>
      <c r="S651" s="53" t="str">
        <f t="shared" si="215"/>
        <v>0</v>
      </c>
      <c r="T651" s="53">
        <f t="shared" si="205"/>
        <v>0</v>
      </c>
      <c r="U651" s="53" t="str">
        <f t="shared" si="216"/>
        <v>0</v>
      </c>
      <c r="V651" s="53">
        <f t="shared" si="206"/>
        <v>0</v>
      </c>
      <c r="W651" s="53" t="str">
        <f t="shared" si="217"/>
        <v>0</v>
      </c>
      <c r="X651" s="53">
        <f t="shared" si="207"/>
        <v>0</v>
      </c>
      <c r="Y651" s="53" t="str">
        <f t="shared" si="218"/>
        <v>0</v>
      </c>
      <c r="Z651" s="53">
        <f t="shared" si="208"/>
        <v>0</v>
      </c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85">
        <f>Parâmetros!A641</f>
        <v>44131.625034722223</v>
      </c>
      <c r="B652" s="59">
        <f>Parâmetros!G641*0.04*46.0055</f>
        <v>3.5148201999999995</v>
      </c>
      <c r="C652" s="80">
        <f t="shared" si="219"/>
        <v>3.5148201999999995</v>
      </c>
      <c r="D652" s="84">
        <f t="shared" si="198"/>
        <v>0.7029640399999999</v>
      </c>
      <c r="E652" s="42" t="str">
        <f t="shared" si="209"/>
        <v>1</v>
      </c>
      <c r="F652" s="51">
        <f t="shared" si="199"/>
        <v>-150.57305030500001</v>
      </c>
      <c r="G652" s="42" t="str">
        <f t="shared" si="210"/>
        <v>0</v>
      </c>
      <c r="H652" s="51">
        <f t="shared" si="200"/>
        <v>-34.286525152500005</v>
      </c>
      <c r="I652" s="42" t="str">
        <f t="shared" si="211"/>
        <v>0</v>
      </c>
      <c r="J652" s="51">
        <f t="shared" si="201"/>
        <v>90.132926908395063</v>
      </c>
      <c r="K652" s="42" t="str">
        <f t="shared" si="212"/>
        <v>0</v>
      </c>
      <c r="L652" s="51">
        <f t="shared" si="202"/>
        <v>81.725098609411774</v>
      </c>
      <c r="M652" s="55" t="str">
        <f t="shared" si="213"/>
        <v>0</v>
      </c>
      <c r="N652" s="129">
        <f t="shared" si="203"/>
        <v>0.7029640399999999</v>
      </c>
      <c r="O652" s="59">
        <v>260</v>
      </c>
      <c r="Q652" s="53" t="str">
        <f t="shared" si="214"/>
        <v>1</v>
      </c>
      <c r="R652" s="53">
        <f t="shared" si="204"/>
        <v>1</v>
      </c>
      <c r="S652" s="53" t="str">
        <f t="shared" si="215"/>
        <v>0</v>
      </c>
      <c r="T652" s="53">
        <f t="shared" si="205"/>
        <v>0</v>
      </c>
      <c r="U652" s="53" t="str">
        <f t="shared" si="216"/>
        <v>0</v>
      </c>
      <c r="V652" s="53">
        <f t="shared" si="206"/>
        <v>0</v>
      </c>
      <c r="W652" s="53" t="str">
        <f t="shared" si="217"/>
        <v>0</v>
      </c>
      <c r="X652" s="53">
        <f t="shared" si="207"/>
        <v>0</v>
      </c>
      <c r="Y652" s="53" t="str">
        <f t="shared" si="218"/>
        <v>0</v>
      </c>
      <c r="Z652" s="53">
        <f t="shared" si="208"/>
        <v>0</v>
      </c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85">
        <f>Parâmetros!A642</f>
        <v>44131.666701388887</v>
      </c>
      <c r="B653" s="59">
        <f>Parâmetros!G642*0.04*46.0055</f>
        <v>3.7356465999999995</v>
      </c>
      <c r="C653" s="80">
        <f t="shared" si="219"/>
        <v>3.7356465999999995</v>
      </c>
      <c r="D653" s="84">
        <f t="shared" ref="D653:D716" si="220">(((C653-$B$4)/($B$5-$B$4))*($B$7-$B$6))+$B$6</f>
        <v>0.74712931999999999</v>
      </c>
      <c r="E653" s="42" t="str">
        <f t="shared" si="209"/>
        <v>1</v>
      </c>
      <c r="F653" s="51">
        <f t="shared" ref="F653:F716" si="221">(((C653-$C$4)/($C$5-$C$4))*($C$7-$C$6))+$C$6</f>
        <v>-150.35774456500002</v>
      </c>
      <c r="G653" s="42" t="str">
        <f t="shared" si="210"/>
        <v>0</v>
      </c>
      <c r="H653" s="51">
        <f t="shared" ref="H653:H716" si="222">(((C653-$D$4)/($D$5-$D$4))*($D$7-$D$6))+$D$6</f>
        <v>-34.178872282500009</v>
      </c>
      <c r="I653" s="42" t="str">
        <f t="shared" si="211"/>
        <v>0</v>
      </c>
      <c r="J653" s="51">
        <f t="shared" ref="J653:J716" si="223">(((C653-$E$4)/($E$5-$E$4))*($E$7-$E$6))+$E$6</f>
        <v>90.154464298024692</v>
      </c>
      <c r="K653" s="42" t="str">
        <f t="shared" si="212"/>
        <v>0</v>
      </c>
      <c r="L653" s="51">
        <f t="shared" ref="L653:L716" si="224">(((C653-$F$4)/($F$5-$F$4))*($F$7-$F$6))+$F$6</f>
        <v>81.748480228235309</v>
      </c>
      <c r="M653" s="55" t="str">
        <f t="shared" si="213"/>
        <v>0</v>
      </c>
      <c r="N653" s="129">
        <f t="shared" ref="N653:N716" si="225">(D653*E653)+(F653*G653)+(H653*I653)+(J653*K653)+(L653*M653)</f>
        <v>0.74712931999999999</v>
      </c>
      <c r="O653" s="59">
        <v>260</v>
      </c>
      <c r="Q653" s="53" t="str">
        <f t="shared" si="214"/>
        <v>1</v>
      </c>
      <c r="R653" s="53">
        <f t="shared" ref="R653:R716" si="226">Q653*1</f>
        <v>1</v>
      </c>
      <c r="S653" s="53" t="str">
        <f t="shared" si="215"/>
        <v>0</v>
      </c>
      <c r="T653" s="53">
        <f t="shared" ref="T653:T716" si="227">S653*1</f>
        <v>0</v>
      </c>
      <c r="U653" s="53" t="str">
        <f t="shared" si="216"/>
        <v>0</v>
      </c>
      <c r="V653" s="53">
        <f t="shared" ref="V653:V716" si="228">U653*1</f>
        <v>0</v>
      </c>
      <c r="W653" s="53" t="str">
        <f t="shared" si="217"/>
        <v>0</v>
      </c>
      <c r="X653" s="53">
        <f t="shared" ref="X653:X716" si="229">W653*1</f>
        <v>0</v>
      </c>
      <c r="Y653" s="53" t="str">
        <f t="shared" si="218"/>
        <v>0</v>
      </c>
      <c r="Z653" s="53">
        <f t="shared" ref="Z653:Z716" si="230">Y653*1</f>
        <v>0</v>
      </c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85">
        <f>Parâmetros!A643</f>
        <v>44131.708368055559</v>
      </c>
      <c r="B654" s="59">
        <f>Parâmetros!G643*0.04*46.0055</f>
        <v>4.1772993999999999</v>
      </c>
      <c r="C654" s="80">
        <f t="shared" si="219"/>
        <v>4.1772993999999999</v>
      </c>
      <c r="D654" s="84">
        <f t="shared" si="220"/>
        <v>0.83545988000000004</v>
      </c>
      <c r="E654" s="42" t="str">
        <f t="shared" ref="E654:E717" si="231">IF(AND(D654&lt;=40,D654&gt;=0),"1","0")</f>
        <v>1</v>
      </c>
      <c r="F654" s="51">
        <f t="shared" si="221"/>
        <v>-149.92713308499998</v>
      </c>
      <c r="G654" s="42" t="str">
        <f t="shared" ref="G654:G717" si="232">IF(AND(F654&lt;=80,F654&gt;41),"1","0")</f>
        <v>0</v>
      </c>
      <c r="H654" s="51">
        <f t="shared" si="222"/>
        <v>-33.96356654249999</v>
      </c>
      <c r="I654" s="42" t="str">
        <f t="shared" ref="I654:I717" si="233">IF(AND(H654&lt;=120,H654&gt;81),"1","0")</f>
        <v>0</v>
      </c>
      <c r="J654" s="51">
        <f t="shared" si="223"/>
        <v>90.197539077283949</v>
      </c>
      <c r="K654" s="42" t="str">
        <f t="shared" ref="K654:K717" si="234">IF(AND(J654&lt;=200,J654&gt;121),"1","0")</f>
        <v>0</v>
      </c>
      <c r="L654" s="51">
        <f t="shared" si="224"/>
        <v>81.795243465882365</v>
      </c>
      <c r="M654" s="55" t="str">
        <f t="shared" ref="M654:M717" si="235">IF(AND(L654&lt;999,L654&gt;201),"1","0")</f>
        <v>0</v>
      </c>
      <c r="N654" s="129">
        <f t="shared" si="225"/>
        <v>0.83545988000000004</v>
      </c>
      <c r="O654" s="59">
        <v>260</v>
      </c>
      <c r="Q654" s="53" t="str">
        <f t="shared" ref="Q654:Q717" si="236">IF(AND(N654&lt;40.5,N654&gt;=0),"1","0")</f>
        <v>1</v>
      </c>
      <c r="R654" s="53">
        <f t="shared" si="226"/>
        <v>1</v>
      </c>
      <c r="S654" s="53" t="str">
        <f t="shared" ref="S654:S717" si="237">IF(AND(N654&lt;80.5,N654&gt;=40.5),"1","0")</f>
        <v>0</v>
      </c>
      <c r="T654" s="53">
        <f t="shared" si="227"/>
        <v>0</v>
      </c>
      <c r="U654" s="53" t="str">
        <f t="shared" ref="U654:U717" si="238">IF(AND(N654&lt;120.5,N654&gt;=80.5),"1","0")</f>
        <v>0</v>
      </c>
      <c r="V654" s="53">
        <f t="shared" si="228"/>
        <v>0</v>
      </c>
      <c r="W654" s="53" t="str">
        <f t="shared" ref="W654:W717" si="239">IF(AND(N654&lt;200.5,N654&gt;=120.5),"1","0")</f>
        <v>0</v>
      </c>
      <c r="X654" s="53">
        <f t="shared" si="229"/>
        <v>0</v>
      </c>
      <c r="Y654" s="53" t="str">
        <f t="shared" ref="Y654:Y717" si="240">IF(AND(N654&lt;999,N654&gt;=200.5),"1","0")</f>
        <v>0</v>
      </c>
      <c r="Z654" s="53">
        <f t="shared" si="230"/>
        <v>0</v>
      </c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85">
        <f>Parâmetros!A644</f>
        <v>44131.750034722223</v>
      </c>
      <c r="B655" s="59">
        <f>Parâmetros!G644*0.04*46.0055</f>
        <v>8.8698604000000003</v>
      </c>
      <c r="C655" s="80">
        <f t="shared" ref="C655:C718" si="241">B655</f>
        <v>8.8698604000000003</v>
      </c>
      <c r="D655" s="84">
        <f t="shared" si="220"/>
        <v>1.7739720800000001</v>
      </c>
      <c r="E655" s="42" t="str">
        <f t="shared" si="231"/>
        <v>1</v>
      </c>
      <c r="F655" s="51">
        <f t="shared" si="221"/>
        <v>-145.35188611000001</v>
      </c>
      <c r="G655" s="42" t="str">
        <f t="shared" si="232"/>
        <v>0</v>
      </c>
      <c r="H655" s="51">
        <f t="shared" si="222"/>
        <v>-31.675943055000005</v>
      </c>
      <c r="I655" s="42" t="str">
        <f t="shared" si="233"/>
        <v>0</v>
      </c>
      <c r="J655" s="51">
        <f t="shared" si="223"/>
        <v>90.655208606913575</v>
      </c>
      <c r="K655" s="42" t="str">
        <f t="shared" si="234"/>
        <v>0</v>
      </c>
      <c r="L655" s="51">
        <f t="shared" si="224"/>
        <v>82.292102865882356</v>
      </c>
      <c r="M655" s="55" t="str">
        <f t="shared" si="235"/>
        <v>0</v>
      </c>
      <c r="N655" s="129">
        <f t="shared" si="225"/>
        <v>1.7739720800000001</v>
      </c>
      <c r="O655" s="59">
        <v>260</v>
      </c>
      <c r="Q655" s="53" t="str">
        <f t="shared" si="236"/>
        <v>1</v>
      </c>
      <c r="R655" s="53">
        <f t="shared" si="226"/>
        <v>1</v>
      </c>
      <c r="S655" s="53" t="str">
        <f t="shared" si="237"/>
        <v>0</v>
      </c>
      <c r="T655" s="53">
        <f t="shared" si="227"/>
        <v>0</v>
      </c>
      <c r="U655" s="53" t="str">
        <f t="shared" si="238"/>
        <v>0</v>
      </c>
      <c r="V655" s="53">
        <f t="shared" si="228"/>
        <v>0</v>
      </c>
      <c r="W655" s="53" t="str">
        <f t="shared" si="239"/>
        <v>0</v>
      </c>
      <c r="X655" s="53">
        <f t="shared" si="229"/>
        <v>0</v>
      </c>
      <c r="Y655" s="53" t="str">
        <f t="shared" si="240"/>
        <v>0</v>
      </c>
      <c r="Z655" s="53">
        <f t="shared" si="230"/>
        <v>0</v>
      </c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85">
        <f>Parâmetros!A645</f>
        <v>44131.791701388887</v>
      </c>
      <c r="B656" s="59">
        <f>Parâmetros!G645*0.04*46.0055</f>
        <v>8.0601635999999992</v>
      </c>
      <c r="C656" s="80">
        <f t="shared" si="241"/>
        <v>8.0601635999999992</v>
      </c>
      <c r="D656" s="84">
        <f t="shared" si="220"/>
        <v>1.6120327199999998</v>
      </c>
      <c r="E656" s="42" t="str">
        <f t="shared" si="231"/>
        <v>1</v>
      </c>
      <c r="F656" s="51">
        <f t="shared" si="221"/>
        <v>-146.14134049</v>
      </c>
      <c r="G656" s="42" t="str">
        <f t="shared" si="232"/>
        <v>0</v>
      </c>
      <c r="H656" s="51">
        <f t="shared" si="222"/>
        <v>-32.070670245000002</v>
      </c>
      <c r="I656" s="42" t="str">
        <f t="shared" si="233"/>
        <v>0</v>
      </c>
      <c r="J656" s="51">
        <f t="shared" si="223"/>
        <v>90.576238178271609</v>
      </c>
      <c r="K656" s="42" t="str">
        <f t="shared" si="234"/>
        <v>0</v>
      </c>
      <c r="L656" s="51">
        <f t="shared" si="224"/>
        <v>82.206370263529408</v>
      </c>
      <c r="M656" s="55" t="str">
        <f t="shared" si="235"/>
        <v>0</v>
      </c>
      <c r="N656" s="129">
        <f t="shared" si="225"/>
        <v>1.6120327199999998</v>
      </c>
      <c r="O656" s="59">
        <v>260</v>
      </c>
      <c r="Q656" s="53" t="str">
        <f t="shared" si="236"/>
        <v>1</v>
      </c>
      <c r="R656" s="53">
        <f t="shared" si="226"/>
        <v>1</v>
      </c>
      <c r="S656" s="53" t="str">
        <f t="shared" si="237"/>
        <v>0</v>
      </c>
      <c r="T656" s="53">
        <f t="shared" si="227"/>
        <v>0</v>
      </c>
      <c r="U656" s="53" t="str">
        <f t="shared" si="238"/>
        <v>0</v>
      </c>
      <c r="V656" s="53">
        <f t="shared" si="228"/>
        <v>0</v>
      </c>
      <c r="W656" s="53" t="str">
        <f t="shared" si="239"/>
        <v>0</v>
      </c>
      <c r="X656" s="53">
        <f t="shared" si="229"/>
        <v>0</v>
      </c>
      <c r="Y656" s="53" t="str">
        <f t="shared" si="240"/>
        <v>0</v>
      </c>
      <c r="Z656" s="53">
        <f t="shared" si="230"/>
        <v>0</v>
      </c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85">
        <f>Parâmetros!A646</f>
        <v>44131.833368055559</v>
      </c>
      <c r="B657" s="59">
        <f>Parâmetros!G646*0.04*46.0055</f>
        <v>6.0911282000000009</v>
      </c>
      <c r="C657" s="80">
        <f t="shared" si="241"/>
        <v>6.0911282000000009</v>
      </c>
      <c r="D657" s="84">
        <f t="shared" si="220"/>
        <v>1.2182256400000002</v>
      </c>
      <c r="E657" s="42" t="str">
        <f t="shared" si="231"/>
        <v>1</v>
      </c>
      <c r="F657" s="51">
        <f t="shared" si="221"/>
        <v>-148.061150005</v>
      </c>
      <c r="G657" s="42" t="str">
        <f t="shared" si="232"/>
        <v>0</v>
      </c>
      <c r="H657" s="51">
        <f t="shared" si="222"/>
        <v>-33.030575002500001</v>
      </c>
      <c r="I657" s="42" t="str">
        <f t="shared" si="233"/>
        <v>0</v>
      </c>
      <c r="J657" s="51">
        <f t="shared" si="223"/>
        <v>90.384196454074072</v>
      </c>
      <c r="K657" s="42" t="str">
        <f t="shared" si="234"/>
        <v>0</v>
      </c>
      <c r="L657" s="51">
        <f t="shared" si="224"/>
        <v>81.997884162352932</v>
      </c>
      <c r="M657" s="55" t="str">
        <f t="shared" si="235"/>
        <v>0</v>
      </c>
      <c r="N657" s="129">
        <f t="shared" si="225"/>
        <v>1.2182256400000002</v>
      </c>
      <c r="O657" s="59">
        <v>260</v>
      </c>
      <c r="Q657" s="53" t="str">
        <f t="shared" si="236"/>
        <v>1</v>
      </c>
      <c r="R657" s="53">
        <f t="shared" si="226"/>
        <v>1</v>
      </c>
      <c r="S657" s="53" t="str">
        <f t="shared" si="237"/>
        <v>0</v>
      </c>
      <c r="T657" s="53">
        <f t="shared" si="227"/>
        <v>0</v>
      </c>
      <c r="U657" s="53" t="str">
        <f t="shared" si="238"/>
        <v>0</v>
      </c>
      <c r="V657" s="53">
        <f t="shared" si="228"/>
        <v>0</v>
      </c>
      <c r="W657" s="53" t="str">
        <f t="shared" si="239"/>
        <v>0</v>
      </c>
      <c r="X657" s="53">
        <f t="shared" si="229"/>
        <v>0</v>
      </c>
      <c r="Y657" s="53" t="str">
        <f t="shared" si="240"/>
        <v>0</v>
      </c>
      <c r="Z657" s="53">
        <f t="shared" si="230"/>
        <v>0</v>
      </c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85">
        <f>Parâmetros!A647</f>
        <v>44131.875034722223</v>
      </c>
      <c r="B658" s="59">
        <f>Parâmetros!G647*0.04*46.0055</f>
        <v>4.8213764000000001</v>
      </c>
      <c r="C658" s="80">
        <f t="shared" si="241"/>
        <v>4.8213764000000001</v>
      </c>
      <c r="D658" s="84">
        <f t="shared" si="220"/>
        <v>0.96427527999999996</v>
      </c>
      <c r="E658" s="42" t="str">
        <f t="shared" si="231"/>
        <v>1</v>
      </c>
      <c r="F658" s="51">
        <f t="shared" si="221"/>
        <v>-149.29915801000001</v>
      </c>
      <c r="G658" s="42" t="str">
        <f t="shared" si="232"/>
        <v>0</v>
      </c>
      <c r="H658" s="51">
        <f t="shared" si="222"/>
        <v>-33.649579005000007</v>
      </c>
      <c r="I658" s="42" t="str">
        <f t="shared" si="233"/>
        <v>0</v>
      </c>
      <c r="J658" s="51">
        <f t="shared" si="223"/>
        <v>90.260356463703701</v>
      </c>
      <c r="K658" s="42" t="str">
        <f t="shared" si="234"/>
        <v>0</v>
      </c>
      <c r="L658" s="51">
        <f t="shared" si="224"/>
        <v>81.863439854117644</v>
      </c>
      <c r="M658" s="55" t="str">
        <f t="shared" si="235"/>
        <v>0</v>
      </c>
      <c r="N658" s="129">
        <f t="shared" si="225"/>
        <v>0.96427527999999996</v>
      </c>
      <c r="O658" s="59">
        <v>260</v>
      </c>
      <c r="Q658" s="53" t="str">
        <f t="shared" si="236"/>
        <v>1</v>
      </c>
      <c r="R658" s="53">
        <f t="shared" si="226"/>
        <v>1</v>
      </c>
      <c r="S658" s="53" t="str">
        <f t="shared" si="237"/>
        <v>0</v>
      </c>
      <c r="T658" s="53">
        <f t="shared" si="227"/>
        <v>0</v>
      </c>
      <c r="U658" s="53" t="str">
        <f t="shared" si="238"/>
        <v>0</v>
      </c>
      <c r="V658" s="53">
        <f t="shared" si="228"/>
        <v>0</v>
      </c>
      <c r="W658" s="53" t="str">
        <f t="shared" si="239"/>
        <v>0</v>
      </c>
      <c r="X658" s="53">
        <f t="shared" si="229"/>
        <v>0</v>
      </c>
      <c r="Y658" s="53" t="str">
        <f t="shared" si="240"/>
        <v>0</v>
      </c>
      <c r="Z658" s="53">
        <f t="shared" si="230"/>
        <v>0</v>
      </c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85">
        <f>Parâmetros!A648</f>
        <v>44131.916701388887</v>
      </c>
      <c r="B659" s="59">
        <f>Parâmetros!G648*0.04*46.0055</f>
        <v>3.3307982000000003</v>
      </c>
      <c r="C659" s="80">
        <f t="shared" si="241"/>
        <v>3.3307982000000003</v>
      </c>
      <c r="D659" s="84">
        <f t="shared" si="220"/>
        <v>0.66615964000000005</v>
      </c>
      <c r="E659" s="42" t="str">
        <f t="shared" si="231"/>
        <v>1</v>
      </c>
      <c r="F659" s="51">
        <f t="shared" si="221"/>
        <v>-150.75247175499999</v>
      </c>
      <c r="G659" s="42" t="str">
        <f t="shared" si="232"/>
        <v>0</v>
      </c>
      <c r="H659" s="51">
        <f t="shared" si="222"/>
        <v>-34.376235877499994</v>
      </c>
      <c r="I659" s="42" t="str">
        <f t="shared" si="233"/>
        <v>0</v>
      </c>
      <c r="J659" s="51">
        <f t="shared" si="223"/>
        <v>90.114979083703702</v>
      </c>
      <c r="K659" s="42" t="str">
        <f t="shared" si="234"/>
        <v>0</v>
      </c>
      <c r="L659" s="51">
        <f t="shared" si="224"/>
        <v>81.705613927058806</v>
      </c>
      <c r="M659" s="55" t="str">
        <f t="shared" si="235"/>
        <v>0</v>
      </c>
      <c r="N659" s="129">
        <f t="shared" si="225"/>
        <v>0.66615964000000005</v>
      </c>
      <c r="O659" s="59">
        <v>260</v>
      </c>
      <c r="Q659" s="53" t="str">
        <f t="shared" si="236"/>
        <v>1</v>
      </c>
      <c r="R659" s="53">
        <f t="shared" si="226"/>
        <v>1</v>
      </c>
      <c r="S659" s="53" t="str">
        <f t="shared" si="237"/>
        <v>0</v>
      </c>
      <c r="T659" s="53">
        <f t="shared" si="227"/>
        <v>0</v>
      </c>
      <c r="U659" s="53" t="str">
        <f t="shared" si="238"/>
        <v>0</v>
      </c>
      <c r="V659" s="53">
        <f t="shared" si="228"/>
        <v>0</v>
      </c>
      <c r="W659" s="53" t="str">
        <f t="shared" si="239"/>
        <v>0</v>
      </c>
      <c r="X659" s="53">
        <f t="shared" si="229"/>
        <v>0</v>
      </c>
      <c r="Y659" s="53" t="str">
        <f t="shared" si="240"/>
        <v>0</v>
      </c>
      <c r="Z659" s="53">
        <f t="shared" si="230"/>
        <v>0</v>
      </c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85">
        <f>Parâmetros!A649</f>
        <v>44131.958368055559</v>
      </c>
      <c r="B660" s="59">
        <f>Parâmetros!G649*0.04*46.0055</f>
        <v>3.5332223999999997</v>
      </c>
      <c r="C660" s="80">
        <f t="shared" si="241"/>
        <v>3.5332223999999997</v>
      </c>
      <c r="D660" s="84">
        <f t="shared" si="220"/>
        <v>0.70664447999999991</v>
      </c>
      <c r="E660" s="42" t="str">
        <f t="shared" si="231"/>
        <v>1</v>
      </c>
      <c r="F660" s="51">
        <f t="shared" si="221"/>
        <v>-150.55510816</v>
      </c>
      <c r="G660" s="42" t="str">
        <f t="shared" si="232"/>
        <v>0</v>
      </c>
      <c r="H660" s="51">
        <f t="shared" si="222"/>
        <v>-34.277554080000002</v>
      </c>
      <c r="I660" s="42" t="str">
        <f t="shared" si="233"/>
        <v>0</v>
      </c>
      <c r="J660" s="51">
        <f t="shared" si="223"/>
        <v>90.134721690864197</v>
      </c>
      <c r="K660" s="42" t="str">
        <f t="shared" si="234"/>
        <v>0</v>
      </c>
      <c r="L660" s="51">
        <f t="shared" si="224"/>
        <v>81.727047077647057</v>
      </c>
      <c r="M660" s="55" t="str">
        <f t="shared" si="235"/>
        <v>0</v>
      </c>
      <c r="N660" s="129">
        <f t="shared" si="225"/>
        <v>0.70664447999999991</v>
      </c>
      <c r="O660" s="59">
        <v>260</v>
      </c>
      <c r="Q660" s="53" t="str">
        <f t="shared" si="236"/>
        <v>1</v>
      </c>
      <c r="R660" s="53">
        <f t="shared" si="226"/>
        <v>1</v>
      </c>
      <c r="S660" s="53" t="str">
        <f t="shared" si="237"/>
        <v>0</v>
      </c>
      <c r="T660" s="53">
        <f t="shared" si="227"/>
        <v>0</v>
      </c>
      <c r="U660" s="53" t="str">
        <f t="shared" si="238"/>
        <v>0</v>
      </c>
      <c r="V660" s="53">
        <f t="shared" si="228"/>
        <v>0</v>
      </c>
      <c r="W660" s="53" t="str">
        <f t="shared" si="239"/>
        <v>0</v>
      </c>
      <c r="X660" s="53">
        <f t="shared" si="229"/>
        <v>0</v>
      </c>
      <c r="Y660" s="53" t="str">
        <f t="shared" si="240"/>
        <v>0</v>
      </c>
      <c r="Z660" s="53">
        <f t="shared" si="230"/>
        <v>0</v>
      </c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85">
        <f>Parâmetros!A650</f>
        <v>44132.000034722223</v>
      </c>
      <c r="B661" s="59">
        <f>Parâmetros!G650*0.04*46.0055</f>
        <v>2.3002750000000001</v>
      </c>
      <c r="C661" s="80">
        <f t="shared" si="241"/>
        <v>2.3002750000000001</v>
      </c>
      <c r="D661" s="84">
        <f t="shared" si="220"/>
        <v>0.46005500000000005</v>
      </c>
      <c r="E661" s="42" t="str">
        <f t="shared" si="231"/>
        <v>1</v>
      </c>
      <c r="F661" s="51">
        <f t="shared" si="221"/>
        <v>-151.757231875</v>
      </c>
      <c r="G661" s="42" t="str">
        <f t="shared" si="232"/>
        <v>0</v>
      </c>
      <c r="H661" s="51">
        <f t="shared" si="222"/>
        <v>-34.878615937500001</v>
      </c>
      <c r="I661" s="42" t="str">
        <f t="shared" si="233"/>
        <v>0</v>
      </c>
      <c r="J661" s="51">
        <f t="shared" si="223"/>
        <v>90.014471265432093</v>
      </c>
      <c r="K661" s="42" t="str">
        <f t="shared" si="234"/>
        <v>0</v>
      </c>
      <c r="L661" s="51">
        <f t="shared" si="224"/>
        <v>81.596499705882366</v>
      </c>
      <c r="M661" s="55" t="str">
        <f t="shared" si="235"/>
        <v>0</v>
      </c>
      <c r="N661" s="129">
        <f t="shared" si="225"/>
        <v>0.46005500000000005</v>
      </c>
      <c r="O661" s="59">
        <v>260</v>
      </c>
      <c r="Q661" s="53" t="str">
        <f t="shared" si="236"/>
        <v>1</v>
      </c>
      <c r="R661" s="53">
        <f t="shared" si="226"/>
        <v>1</v>
      </c>
      <c r="S661" s="53" t="str">
        <f t="shared" si="237"/>
        <v>0</v>
      </c>
      <c r="T661" s="53">
        <f t="shared" si="227"/>
        <v>0</v>
      </c>
      <c r="U661" s="53" t="str">
        <f t="shared" si="238"/>
        <v>0</v>
      </c>
      <c r="V661" s="53">
        <f t="shared" si="228"/>
        <v>0</v>
      </c>
      <c r="W661" s="53" t="str">
        <f t="shared" si="239"/>
        <v>0</v>
      </c>
      <c r="X661" s="53">
        <f t="shared" si="229"/>
        <v>0</v>
      </c>
      <c r="Y661" s="53" t="str">
        <f t="shared" si="240"/>
        <v>0</v>
      </c>
      <c r="Z661" s="53">
        <f t="shared" si="230"/>
        <v>0</v>
      </c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85">
        <f>Parâmetros!A651</f>
        <v>44132.041701388887</v>
      </c>
      <c r="B662" s="59">
        <f>Parâmetros!G651*0.04*46.0055</f>
        <v>2.2450684000000001</v>
      </c>
      <c r="C662" s="80">
        <f t="shared" si="241"/>
        <v>2.2450684000000001</v>
      </c>
      <c r="D662" s="84">
        <f t="shared" si="220"/>
        <v>0.44901368000000003</v>
      </c>
      <c r="E662" s="42" t="str">
        <f t="shared" si="231"/>
        <v>1</v>
      </c>
      <c r="F662" s="51">
        <f t="shared" si="221"/>
        <v>-151.81105830999999</v>
      </c>
      <c r="G662" s="42" t="str">
        <f t="shared" si="232"/>
        <v>0</v>
      </c>
      <c r="H662" s="51">
        <f t="shared" si="222"/>
        <v>-34.905529154999996</v>
      </c>
      <c r="I662" s="42" t="str">
        <f t="shared" si="233"/>
        <v>0</v>
      </c>
      <c r="J662" s="51">
        <f t="shared" si="223"/>
        <v>90.009086918024693</v>
      </c>
      <c r="K662" s="42" t="str">
        <f t="shared" si="234"/>
        <v>0</v>
      </c>
      <c r="L662" s="51">
        <f t="shared" si="224"/>
        <v>81.590654301176485</v>
      </c>
      <c r="M662" s="55" t="str">
        <f t="shared" si="235"/>
        <v>0</v>
      </c>
      <c r="N662" s="129">
        <f t="shared" si="225"/>
        <v>0.44901368000000003</v>
      </c>
      <c r="O662" s="59">
        <v>260</v>
      </c>
      <c r="Q662" s="53" t="str">
        <f t="shared" si="236"/>
        <v>1</v>
      </c>
      <c r="R662" s="53">
        <f t="shared" si="226"/>
        <v>1</v>
      </c>
      <c r="S662" s="53" t="str">
        <f t="shared" si="237"/>
        <v>0</v>
      </c>
      <c r="T662" s="53">
        <f t="shared" si="227"/>
        <v>0</v>
      </c>
      <c r="U662" s="53" t="str">
        <f t="shared" si="238"/>
        <v>0</v>
      </c>
      <c r="V662" s="53">
        <f t="shared" si="228"/>
        <v>0</v>
      </c>
      <c r="W662" s="53" t="str">
        <f t="shared" si="239"/>
        <v>0</v>
      </c>
      <c r="X662" s="53">
        <f t="shared" si="229"/>
        <v>0</v>
      </c>
      <c r="Y662" s="53" t="str">
        <f t="shared" si="240"/>
        <v>0</v>
      </c>
      <c r="Z662" s="53">
        <f t="shared" si="230"/>
        <v>0</v>
      </c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85">
        <f>Parâmetros!A652</f>
        <v>44132.083368055559</v>
      </c>
      <c r="B663" s="59">
        <f>Parâmetros!G652*0.04*46.0055</f>
        <v>1.9138288000000001</v>
      </c>
      <c r="C663" s="80">
        <f t="shared" si="241"/>
        <v>1.9138288000000001</v>
      </c>
      <c r="D663" s="84">
        <f t="shared" si="220"/>
        <v>0.38276576000000001</v>
      </c>
      <c r="E663" s="42" t="str">
        <f t="shared" si="231"/>
        <v>1</v>
      </c>
      <c r="F663" s="51">
        <f t="shared" si="221"/>
        <v>-152.13401692000002</v>
      </c>
      <c r="G663" s="42" t="str">
        <f t="shared" si="232"/>
        <v>0</v>
      </c>
      <c r="H663" s="51">
        <f t="shared" si="222"/>
        <v>-35.067008460000011</v>
      </c>
      <c r="I663" s="42" t="str">
        <f t="shared" si="233"/>
        <v>0</v>
      </c>
      <c r="J663" s="51">
        <f t="shared" si="223"/>
        <v>89.97678083358025</v>
      </c>
      <c r="K663" s="42" t="str">
        <f t="shared" si="234"/>
        <v>0</v>
      </c>
      <c r="L663" s="51">
        <f t="shared" si="224"/>
        <v>81.555581872941161</v>
      </c>
      <c r="M663" s="55" t="str">
        <f t="shared" si="235"/>
        <v>0</v>
      </c>
      <c r="N663" s="129">
        <f t="shared" si="225"/>
        <v>0.38276576000000001</v>
      </c>
      <c r="O663" s="59">
        <v>260</v>
      </c>
      <c r="Q663" s="53" t="str">
        <f t="shared" si="236"/>
        <v>1</v>
      </c>
      <c r="R663" s="53">
        <f t="shared" si="226"/>
        <v>1</v>
      </c>
      <c r="S663" s="53" t="str">
        <f t="shared" si="237"/>
        <v>0</v>
      </c>
      <c r="T663" s="53">
        <f t="shared" si="227"/>
        <v>0</v>
      </c>
      <c r="U663" s="53" t="str">
        <f t="shared" si="238"/>
        <v>0</v>
      </c>
      <c r="V663" s="53">
        <f t="shared" si="228"/>
        <v>0</v>
      </c>
      <c r="W663" s="53" t="str">
        <f t="shared" si="239"/>
        <v>0</v>
      </c>
      <c r="X663" s="53">
        <f t="shared" si="229"/>
        <v>0</v>
      </c>
      <c r="Y663" s="53" t="str">
        <f t="shared" si="240"/>
        <v>0</v>
      </c>
      <c r="Z663" s="53">
        <f t="shared" si="230"/>
        <v>0</v>
      </c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85">
        <f>Parâmetros!A653</f>
        <v>44132.125034722223</v>
      </c>
      <c r="B664" s="59">
        <f>Parâmetros!G653*0.04*46.0055</f>
        <v>1.0857298</v>
      </c>
      <c r="C664" s="80">
        <f t="shared" si="241"/>
        <v>1.0857298</v>
      </c>
      <c r="D664" s="84">
        <f t="shared" si="220"/>
        <v>0.21714596</v>
      </c>
      <c r="E664" s="42" t="str">
        <f t="shared" si="231"/>
        <v>1</v>
      </c>
      <c r="F664" s="51">
        <f t="shared" si="221"/>
        <v>-152.94141344500002</v>
      </c>
      <c r="G664" s="42" t="str">
        <f t="shared" si="232"/>
        <v>0</v>
      </c>
      <c r="H664" s="51">
        <f t="shared" si="222"/>
        <v>-35.470706722500012</v>
      </c>
      <c r="I664" s="42" t="str">
        <f t="shared" si="233"/>
        <v>0</v>
      </c>
      <c r="J664" s="51">
        <f t="shared" si="223"/>
        <v>89.896015622469136</v>
      </c>
      <c r="K664" s="42" t="str">
        <f t="shared" si="234"/>
        <v>0</v>
      </c>
      <c r="L664" s="51">
        <f t="shared" si="224"/>
        <v>81.467900802352958</v>
      </c>
      <c r="M664" s="55" t="str">
        <f t="shared" si="235"/>
        <v>0</v>
      </c>
      <c r="N664" s="129">
        <f t="shared" si="225"/>
        <v>0.21714596</v>
      </c>
      <c r="O664" s="59">
        <v>260</v>
      </c>
      <c r="Q664" s="53" t="str">
        <f t="shared" si="236"/>
        <v>1</v>
      </c>
      <c r="R664" s="53">
        <f t="shared" si="226"/>
        <v>1</v>
      </c>
      <c r="S664" s="53" t="str">
        <f t="shared" si="237"/>
        <v>0</v>
      </c>
      <c r="T664" s="53">
        <f t="shared" si="227"/>
        <v>0</v>
      </c>
      <c r="U664" s="53" t="str">
        <f t="shared" si="238"/>
        <v>0</v>
      </c>
      <c r="V664" s="53">
        <f t="shared" si="228"/>
        <v>0</v>
      </c>
      <c r="W664" s="53" t="str">
        <f t="shared" si="239"/>
        <v>0</v>
      </c>
      <c r="X664" s="53">
        <f t="shared" si="229"/>
        <v>0</v>
      </c>
      <c r="Y664" s="53" t="str">
        <f t="shared" si="240"/>
        <v>0</v>
      </c>
      <c r="Z664" s="53">
        <f t="shared" si="230"/>
        <v>0</v>
      </c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85">
        <f>Parâmetros!A654</f>
        <v>44132.166701388887</v>
      </c>
      <c r="B665" s="59">
        <f>Parâmetros!G654*0.04*46.0055</f>
        <v>0.90170779999999995</v>
      </c>
      <c r="C665" s="80">
        <f t="shared" si="241"/>
        <v>0.90170779999999995</v>
      </c>
      <c r="D665" s="84">
        <f t="shared" si="220"/>
        <v>0.18034155999999998</v>
      </c>
      <c r="E665" s="42" t="str">
        <f t="shared" si="231"/>
        <v>1</v>
      </c>
      <c r="F665" s="51">
        <f t="shared" si="221"/>
        <v>-153.120834895</v>
      </c>
      <c r="G665" s="42" t="str">
        <f t="shared" si="232"/>
        <v>0</v>
      </c>
      <c r="H665" s="51">
        <f t="shared" si="222"/>
        <v>-35.560417447500001</v>
      </c>
      <c r="I665" s="42" t="str">
        <f t="shared" si="233"/>
        <v>0</v>
      </c>
      <c r="J665" s="51">
        <f t="shared" si="223"/>
        <v>89.878067797777774</v>
      </c>
      <c r="K665" s="42" t="str">
        <f t="shared" si="234"/>
        <v>0</v>
      </c>
      <c r="L665" s="51">
        <f t="shared" si="224"/>
        <v>81.44841611999999</v>
      </c>
      <c r="M665" s="55" t="str">
        <f t="shared" si="235"/>
        <v>0</v>
      </c>
      <c r="N665" s="129">
        <f t="shared" si="225"/>
        <v>0.18034155999999998</v>
      </c>
      <c r="O665" s="59">
        <v>260</v>
      </c>
      <c r="Q665" s="53" t="str">
        <f t="shared" si="236"/>
        <v>1</v>
      </c>
      <c r="R665" s="53">
        <f t="shared" si="226"/>
        <v>1</v>
      </c>
      <c r="S665" s="53" t="str">
        <f t="shared" si="237"/>
        <v>0</v>
      </c>
      <c r="T665" s="53">
        <f t="shared" si="227"/>
        <v>0</v>
      </c>
      <c r="U665" s="53" t="str">
        <f t="shared" si="238"/>
        <v>0</v>
      </c>
      <c r="V665" s="53">
        <f t="shared" si="228"/>
        <v>0</v>
      </c>
      <c r="W665" s="53" t="str">
        <f t="shared" si="239"/>
        <v>0</v>
      </c>
      <c r="X665" s="53">
        <f t="shared" si="229"/>
        <v>0</v>
      </c>
      <c r="Y665" s="53" t="str">
        <f t="shared" si="240"/>
        <v>0</v>
      </c>
      <c r="Z665" s="53">
        <f t="shared" si="230"/>
        <v>0</v>
      </c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85">
        <f>Parâmetros!A655</f>
        <v>44132.208368055559</v>
      </c>
      <c r="B666" s="59">
        <f>Parâmetros!G655*0.04*46.0055</f>
        <v>1.4537738</v>
      </c>
      <c r="C666" s="80">
        <f t="shared" si="241"/>
        <v>1.4537738</v>
      </c>
      <c r="D666" s="84">
        <f t="shared" si="220"/>
        <v>0.29075476</v>
      </c>
      <c r="E666" s="42" t="str">
        <f t="shared" si="231"/>
        <v>1</v>
      </c>
      <c r="F666" s="51">
        <f t="shared" si="221"/>
        <v>-152.58257054500001</v>
      </c>
      <c r="G666" s="42" t="str">
        <f t="shared" si="232"/>
        <v>0</v>
      </c>
      <c r="H666" s="51">
        <f t="shared" si="222"/>
        <v>-35.291285272500005</v>
      </c>
      <c r="I666" s="42" t="str">
        <f t="shared" si="233"/>
        <v>0</v>
      </c>
      <c r="J666" s="51">
        <f t="shared" si="223"/>
        <v>89.931911271851845</v>
      </c>
      <c r="K666" s="42" t="str">
        <f t="shared" si="234"/>
        <v>0</v>
      </c>
      <c r="L666" s="51">
        <f t="shared" si="224"/>
        <v>81.506870167058821</v>
      </c>
      <c r="M666" s="55" t="str">
        <f t="shared" si="235"/>
        <v>0</v>
      </c>
      <c r="N666" s="129">
        <f t="shared" si="225"/>
        <v>0.29075476</v>
      </c>
      <c r="O666" s="59">
        <v>260</v>
      </c>
      <c r="Q666" s="53" t="str">
        <f t="shared" si="236"/>
        <v>1</v>
      </c>
      <c r="R666" s="53">
        <f t="shared" si="226"/>
        <v>1</v>
      </c>
      <c r="S666" s="53" t="str">
        <f t="shared" si="237"/>
        <v>0</v>
      </c>
      <c r="T666" s="53">
        <f t="shared" si="227"/>
        <v>0</v>
      </c>
      <c r="U666" s="53" t="str">
        <f t="shared" si="238"/>
        <v>0</v>
      </c>
      <c r="V666" s="53">
        <f t="shared" si="228"/>
        <v>0</v>
      </c>
      <c r="W666" s="53" t="str">
        <f t="shared" si="239"/>
        <v>0</v>
      </c>
      <c r="X666" s="53">
        <f t="shared" si="229"/>
        <v>0</v>
      </c>
      <c r="Y666" s="53" t="str">
        <f t="shared" si="240"/>
        <v>0</v>
      </c>
      <c r="Z666" s="53">
        <f t="shared" si="230"/>
        <v>0</v>
      </c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85">
        <f>Parâmetros!A656</f>
        <v>44132.250034722223</v>
      </c>
      <c r="B667" s="59">
        <f>Parâmetros!G656*0.04*46.0055</f>
        <v>3.8828641999999998</v>
      </c>
      <c r="C667" s="80">
        <f t="shared" si="241"/>
        <v>3.8828641999999998</v>
      </c>
      <c r="D667" s="84">
        <f t="shared" si="220"/>
        <v>0.77657283999999993</v>
      </c>
      <c r="E667" s="42" t="str">
        <f t="shared" si="231"/>
        <v>1</v>
      </c>
      <c r="F667" s="51">
        <f t="shared" si="221"/>
        <v>-150.214207405</v>
      </c>
      <c r="G667" s="42" t="str">
        <f t="shared" si="232"/>
        <v>0</v>
      </c>
      <c r="H667" s="51">
        <f t="shared" si="222"/>
        <v>-34.107103702499998</v>
      </c>
      <c r="I667" s="42" t="str">
        <f t="shared" si="233"/>
        <v>0</v>
      </c>
      <c r="J667" s="51">
        <f t="shared" si="223"/>
        <v>90.168822557777773</v>
      </c>
      <c r="K667" s="42" t="str">
        <f t="shared" si="234"/>
        <v>0</v>
      </c>
      <c r="L667" s="51">
        <f t="shared" si="224"/>
        <v>81.764067974117665</v>
      </c>
      <c r="M667" s="55" t="str">
        <f t="shared" si="235"/>
        <v>0</v>
      </c>
      <c r="N667" s="129">
        <f t="shared" si="225"/>
        <v>0.77657283999999993</v>
      </c>
      <c r="O667" s="59">
        <v>260</v>
      </c>
      <c r="Q667" s="53" t="str">
        <f t="shared" si="236"/>
        <v>1</v>
      </c>
      <c r="R667" s="53">
        <f t="shared" si="226"/>
        <v>1</v>
      </c>
      <c r="S667" s="53" t="str">
        <f t="shared" si="237"/>
        <v>0</v>
      </c>
      <c r="T667" s="53">
        <f t="shared" si="227"/>
        <v>0</v>
      </c>
      <c r="U667" s="53" t="str">
        <f t="shared" si="238"/>
        <v>0</v>
      </c>
      <c r="V667" s="53">
        <f t="shared" si="228"/>
        <v>0</v>
      </c>
      <c r="W667" s="53" t="str">
        <f t="shared" si="239"/>
        <v>0</v>
      </c>
      <c r="X667" s="53">
        <f t="shared" si="229"/>
        <v>0</v>
      </c>
      <c r="Y667" s="53" t="str">
        <f t="shared" si="240"/>
        <v>0</v>
      </c>
      <c r="Z667" s="53">
        <f t="shared" si="230"/>
        <v>0</v>
      </c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85">
        <f>Parâmetros!A657</f>
        <v>44132.291701388887</v>
      </c>
      <c r="B668" s="59">
        <f>Parâmetros!G657*0.04*46.0055</f>
        <v>7.9313481999999995</v>
      </c>
      <c r="C668" s="80">
        <f t="shared" si="241"/>
        <v>7.9313481999999995</v>
      </c>
      <c r="D668" s="84">
        <f t="shared" si="220"/>
        <v>1.5862696399999998</v>
      </c>
      <c r="E668" s="42" t="str">
        <f t="shared" si="231"/>
        <v>1</v>
      </c>
      <c r="F668" s="51">
        <f t="shared" si="221"/>
        <v>-146.26693550500002</v>
      </c>
      <c r="G668" s="42" t="str">
        <f t="shared" si="232"/>
        <v>0</v>
      </c>
      <c r="H668" s="51">
        <f t="shared" si="222"/>
        <v>-32.13346775250001</v>
      </c>
      <c r="I668" s="42" t="str">
        <f t="shared" si="233"/>
        <v>0</v>
      </c>
      <c r="J668" s="51">
        <f t="shared" si="223"/>
        <v>90.563674700987661</v>
      </c>
      <c r="K668" s="42" t="str">
        <f t="shared" si="234"/>
        <v>0</v>
      </c>
      <c r="L668" s="51">
        <f t="shared" si="224"/>
        <v>82.192730985882349</v>
      </c>
      <c r="M668" s="55" t="str">
        <f t="shared" si="235"/>
        <v>0</v>
      </c>
      <c r="N668" s="129">
        <f t="shared" si="225"/>
        <v>1.5862696399999998</v>
      </c>
      <c r="O668" s="59">
        <v>260</v>
      </c>
      <c r="Q668" s="53" t="str">
        <f t="shared" si="236"/>
        <v>1</v>
      </c>
      <c r="R668" s="53">
        <f t="shared" si="226"/>
        <v>1</v>
      </c>
      <c r="S668" s="53" t="str">
        <f t="shared" si="237"/>
        <v>0</v>
      </c>
      <c r="T668" s="53">
        <f t="shared" si="227"/>
        <v>0</v>
      </c>
      <c r="U668" s="53" t="str">
        <f t="shared" si="238"/>
        <v>0</v>
      </c>
      <c r="V668" s="53">
        <f t="shared" si="228"/>
        <v>0</v>
      </c>
      <c r="W668" s="53" t="str">
        <f t="shared" si="239"/>
        <v>0</v>
      </c>
      <c r="X668" s="53">
        <f t="shared" si="229"/>
        <v>0</v>
      </c>
      <c r="Y668" s="53" t="str">
        <f t="shared" si="240"/>
        <v>0</v>
      </c>
      <c r="Z668" s="53">
        <f t="shared" si="230"/>
        <v>0</v>
      </c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85">
        <f>Parâmetros!A658</f>
        <v>44132.333368055559</v>
      </c>
      <c r="B669" s="59">
        <f>Parâmetros!G658*0.04*46.0055</f>
        <v>4.4901368000000002</v>
      </c>
      <c r="C669" s="80">
        <f t="shared" si="241"/>
        <v>4.4901368000000002</v>
      </c>
      <c r="D669" s="84">
        <f t="shared" si="220"/>
        <v>0.89802736000000005</v>
      </c>
      <c r="E669" s="42" t="str">
        <f t="shared" si="231"/>
        <v>1</v>
      </c>
      <c r="F669" s="51">
        <f t="shared" si="221"/>
        <v>-149.62211661999999</v>
      </c>
      <c r="G669" s="42" t="str">
        <f t="shared" si="232"/>
        <v>0</v>
      </c>
      <c r="H669" s="51">
        <f t="shared" si="222"/>
        <v>-33.811058309999993</v>
      </c>
      <c r="I669" s="42" t="str">
        <f t="shared" si="233"/>
        <v>0</v>
      </c>
      <c r="J669" s="51">
        <f t="shared" si="223"/>
        <v>90.228050379259258</v>
      </c>
      <c r="K669" s="42" t="str">
        <f t="shared" si="234"/>
        <v>0</v>
      </c>
      <c r="L669" s="51">
        <f t="shared" si="224"/>
        <v>81.828367425882348</v>
      </c>
      <c r="M669" s="55" t="str">
        <f t="shared" si="235"/>
        <v>0</v>
      </c>
      <c r="N669" s="129">
        <f t="shared" si="225"/>
        <v>0.89802736000000005</v>
      </c>
      <c r="O669" s="59">
        <v>260</v>
      </c>
      <c r="Q669" s="53" t="str">
        <f t="shared" si="236"/>
        <v>1</v>
      </c>
      <c r="R669" s="53">
        <f t="shared" si="226"/>
        <v>1</v>
      </c>
      <c r="S669" s="53" t="str">
        <f t="shared" si="237"/>
        <v>0</v>
      </c>
      <c r="T669" s="53">
        <f t="shared" si="227"/>
        <v>0</v>
      </c>
      <c r="U669" s="53" t="str">
        <f t="shared" si="238"/>
        <v>0</v>
      </c>
      <c r="V669" s="53">
        <f t="shared" si="228"/>
        <v>0</v>
      </c>
      <c r="W669" s="53" t="str">
        <f t="shared" si="239"/>
        <v>0</v>
      </c>
      <c r="X669" s="53">
        <f t="shared" si="229"/>
        <v>0</v>
      </c>
      <c r="Y669" s="53" t="str">
        <f t="shared" si="240"/>
        <v>0</v>
      </c>
      <c r="Z669" s="53">
        <f t="shared" si="230"/>
        <v>0</v>
      </c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85">
        <f>Parâmetros!A659</f>
        <v>44132.375034722223</v>
      </c>
      <c r="B670" s="59">
        <f>Parâmetros!G659*0.04*46.0055</f>
        <v>3.3307982000000003</v>
      </c>
      <c r="C670" s="80">
        <f t="shared" si="241"/>
        <v>3.3307982000000003</v>
      </c>
      <c r="D670" s="84">
        <f t="shared" si="220"/>
        <v>0.66615964000000005</v>
      </c>
      <c r="E670" s="42" t="str">
        <f t="shared" si="231"/>
        <v>1</v>
      </c>
      <c r="F670" s="51">
        <f t="shared" si="221"/>
        <v>-150.75247175499999</v>
      </c>
      <c r="G670" s="42" t="str">
        <f t="shared" si="232"/>
        <v>0</v>
      </c>
      <c r="H670" s="51">
        <f t="shared" si="222"/>
        <v>-34.376235877499994</v>
      </c>
      <c r="I670" s="42" t="str">
        <f t="shared" si="233"/>
        <v>0</v>
      </c>
      <c r="J670" s="51">
        <f t="shared" si="223"/>
        <v>90.114979083703702</v>
      </c>
      <c r="K670" s="42" t="str">
        <f t="shared" si="234"/>
        <v>0</v>
      </c>
      <c r="L670" s="51">
        <f t="shared" si="224"/>
        <v>81.705613927058806</v>
      </c>
      <c r="M670" s="55" t="str">
        <f t="shared" si="235"/>
        <v>0</v>
      </c>
      <c r="N670" s="129">
        <f t="shared" si="225"/>
        <v>0.66615964000000005</v>
      </c>
      <c r="O670" s="59">
        <v>260</v>
      </c>
      <c r="Q670" s="53" t="str">
        <f t="shared" si="236"/>
        <v>1</v>
      </c>
      <c r="R670" s="53">
        <f t="shared" si="226"/>
        <v>1</v>
      </c>
      <c r="S670" s="53" t="str">
        <f t="shared" si="237"/>
        <v>0</v>
      </c>
      <c r="T670" s="53">
        <f t="shared" si="227"/>
        <v>0</v>
      </c>
      <c r="U670" s="53" t="str">
        <f t="shared" si="238"/>
        <v>0</v>
      </c>
      <c r="V670" s="53">
        <f t="shared" si="228"/>
        <v>0</v>
      </c>
      <c r="W670" s="53" t="str">
        <f t="shared" si="239"/>
        <v>0</v>
      </c>
      <c r="X670" s="53">
        <f t="shared" si="229"/>
        <v>0</v>
      </c>
      <c r="Y670" s="53" t="str">
        <f t="shared" si="240"/>
        <v>0</v>
      </c>
      <c r="Z670" s="53">
        <f t="shared" si="230"/>
        <v>0</v>
      </c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85">
        <f>Parâmetros!A660</f>
        <v>44132.416701388887</v>
      </c>
      <c r="B671" s="59">
        <f>Parâmetros!G660*0.04*46.0055</f>
        <v>3.1835805999999995</v>
      </c>
      <c r="C671" s="80">
        <f t="shared" si="241"/>
        <v>3.1835805999999995</v>
      </c>
      <c r="D671" s="84">
        <f t="shared" si="220"/>
        <v>0.63671611999999989</v>
      </c>
      <c r="E671" s="42" t="str">
        <f t="shared" si="231"/>
        <v>1</v>
      </c>
      <c r="F671" s="51">
        <f t="shared" si="221"/>
        <v>-150.89600891499998</v>
      </c>
      <c r="G671" s="42" t="str">
        <f t="shared" si="232"/>
        <v>0</v>
      </c>
      <c r="H671" s="51">
        <f t="shared" si="222"/>
        <v>-34.448004457499991</v>
      </c>
      <c r="I671" s="42" t="str">
        <f t="shared" si="233"/>
        <v>0</v>
      </c>
      <c r="J671" s="51">
        <f t="shared" si="223"/>
        <v>90.100620823950621</v>
      </c>
      <c r="K671" s="42" t="str">
        <f t="shared" si="234"/>
        <v>0</v>
      </c>
      <c r="L671" s="51">
        <f t="shared" si="224"/>
        <v>81.690026181176449</v>
      </c>
      <c r="M671" s="55" t="str">
        <f t="shared" si="235"/>
        <v>0</v>
      </c>
      <c r="N671" s="129">
        <f t="shared" si="225"/>
        <v>0.63671611999999989</v>
      </c>
      <c r="O671" s="59">
        <v>260</v>
      </c>
      <c r="Q671" s="53" t="str">
        <f t="shared" si="236"/>
        <v>1</v>
      </c>
      <c r="R671" s="53">
        <f t="shared" si="226"/>
        <v>1</v>
      </c>
      <c r="S671" s="53" t="str">
        <f t="shared" si="237"/>
        <v>0</v>
      </c>
      <c r="T671" s="53">
        <f t="shared" si="227"/>
        <v>0</v>
      </c>
      <c r="U671" s="53" t="str">
        <f t="shared" si="238"/>
        <v>0</v>
      </c>
      <c r="V671" s="53">
        <f t="shared" si="228"/>
        <v>0</v>
      </c>
      <c r="W671" s="53" t="str">
        <f t="shared" si="239"/>
        <v>0</v>
      </c>
      <c r="X671" s="53">
        <f t="shared" si="229"/>
        <v>0</v>
      </c>
      <c r="Y671" s="53" t="str">
        <f t="shared" si="240"/>
        <v>0</v>
      </c>
      <c r="Z671" s="53">
        <f t="shared" si="230"/>
        <v>0</v>
      </c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85">
        <f>Parâmetros!A661</f>
        <v>44132.458368055559</v>
      </c>
      <c r="B672" s="59">
        <f>Parâmetros!G661*0.04*46.0055</f>
        <v>2.25780640284</v>
      </c>
      <c r="C672" s="80">
        <f t="shared" si="241"/>
        <v>2.25780640284</v>
      </c>
      <c r="D672" s="84">
        <f t="shared" si="220"/>
        <v>0.45156128056799999</v>
      </c>
      <c r="E672" s="42" t="str">
        <f t="shared" si="231"/>
        <v>1</v>
      </c>
      <c r="F672" s="51">
        <f t="shared" si="221"/>
        <v>-151.798638757231</v>
      </c>
      <c r="G672" s="42" t="str">
        <f t="shared" si="232"/>
        <v>0</v>
      </c>
      <c r="H672" s="51">
        <f t="shared" si="222"/>
        <v>-34.899319378615502</v>
      </c>
      <c r="I672" s="42" t="str">
        <f t="shared" si="233"/>
        <v>0</v>
      </c>
      <c r="J672" s="51">
        <f t="shared" si="223"/>
        <v>90.01032926644983</v>
      </c>
      <c r="K672" s="42" t="str">
        <f t="shared" si="234"/>
        <v>0</v>
      </c>
      <c r="L672" s="51">
        <f t="shared" si="224"/>
        <v>81.592003030888947</v>
      </c>
      <c r="M672" s="55" t="str">
        <f t="shared" si="235"/>
        <v>0</v>
      </c>
      <c r="N672" s="129">
        <f t="shared" si="225"/>
        <v>0.45156128056799999</v>
      </c>
      <c r="O672" s="59">
        <v>260</v>
      </c>
      <c r="Q672" s="53" t="str">
        <f t="shared" si="236"/>
        <v>1</v>
      </c>
      <c r="R672" s="53">
        <f t="shared" si="226"/>
        <v>1</v>
      </c>
      <c r="S672" s="53" t="str">
        <f t="shared" si="237"/>
        <v>0</v>
      </c>
      <c r="T672" s="53">
        <f t="shared" si="227"/>
        <v>0</v>
      </c>
      <c r="U672" s="53" t="str">
        <f t="shared" si="238"/>
        <v>0</v>
      </c>
      <c r="V672" s="53">
        <f t="shared" si="228"/>
        <v>0</v>
      </c>
      <c r="W672" s="53" t="str">
        <f t="shared" si="239"/>
        <v>0</v>
      </c>
      <c r="X672" s="53">
        <f t="shared" si="229"/>
        <v>0</v>
      </c>
      <c r="Y672" s="53" t="str">
        <f t="shared" si="240"/>
        <v>0</v>
      </c>
      <c r="Z672" s="53">
        <f t="shared" si="230"/>
        <v>0</v>
      </c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85">
        <f>Parâmetros!A662</f>
        <v>44132.500034722223</v>
      </c>
      <c r="B673" s="59">
        <f>Parâmetros!G662*0.04*46.0055</f>
        <v>2.6300461044399999</v>
      </c>
      <c r="C673" s="80">
        <f t="shared" si="241"/>
        <v>2.6300461044399999</v>
      </c>
      <c r="D673" s="84">
        <f t="shared" si="220"/>
        <v>0.52600922088799995</v>
      </c>
      <c r="E673" s="42" t="str">
        <f t="shared" si="231"/>
        <v>1</v>
      </c>
      <c r="F673" s="51">
        <f t="shared" si="221"/>
        <v>-151.435705048171</v>
      </c>
      <c r="G673" s="42" t="str">
        <f t="shared" si="232"/>
        <v>0</v>
      </c>
      <c r="H673" s="51">
        <f t="shared" si="222"/>
        <v>-34.717852524085501</v>
      </c>
      <c r="I673" s="42" t="str">
        <f t="shared" si="233"/>
        <v>0</v>
      </c>
      <c r="J673" s="51">
        <f t="shared" si="223"/>
        <v>90.046634126235503</v>
      </c>
      <c r="K673" s="42" t="str">
        <f t="shared" si="234"/>
        <v>0</v>
      </c>
      <c r="L673" s="51">
        <f t="shared" si="224"/>
        <v>81.631416646352463</v>
      </c>
      <c r="M673" s="55" t="str">
        <f t="shared" si="235"/>
        <v>0</v>
      </c>
      <c r="N673" s="129">
        <f t="shared" si="225"/>
        <v>0.52600922088799995</v>
      </c>
      <c r="O673" s="59">
        <v>260</v>
      </c>
      <c r="Q673" s="53" t="str">
        <f t="shared" si="236"/>
        <v>1</v>
      </c>
      <c r="R673" s="53">
        <f t="shared" si="226"/>
        <v>1</v>
      </c>
      <c r="S673" s="53" t="str">
        <f t="shared" si="237"/>
        <v>0</v>
      </c>
      <c r="T673" s="53">
        <f t="shared" si="227"/>
        <v>0</v>
      </c>
      <c r="U673" s="53" t="str">
        <f t="shared" si="238"/>
        <v>0</v>
      </c>
      <c r="V673" s="53">
        <f t="shared" si="228"/>
        <v>0</v>
      </c>
      <c r="W673" s="53" t="str">
        <f t="shared" si="239"/>
        <v>0</v>
      </c>
      <c r="X673" s="53">
        <f t="shared" si="229"/>
        <v>0</v>
      </c>
      <c r="Y673" s="53" t="str">
        <f t="shared" si="240"/>
        <v>0</v>
      </c>
      <c r="Z673" s="53">
        <f t="shared" si="230"/>
        <v>0</v>
      </c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85">
        <f>Parâmetros!A663</f>
        <v>44132.541701388887</v>
      </c>
      <c r="B674" s="59">
        <f>Parâmetros!G663*0.04*46.0055</f>
        <v>1.9853636720599999</v>
      </c>
      <c r="C674" s="80">
        <f t="shared" si="241"/>
        <v>1.9853636720599999</v>
      </c>
      <c r="D674" s="84">
        <f t="shared" si="220"/>
        <v>0.39707273441199997</v>
      </c>
      <c r="E674" s="42" t="str">
        <f t="shared" si="231"/>
        <v>1</v>
      </c>
      <c r="F674" s="51">
        <f t="shared" si="221"/>
        <v>-152.06427041974149</v>
      </c>
      <c r="G674" s="42" t="str">
        <f t="shared" si="232"/>
        <v>0</v>
      </c>
      <c r="H674" s="51">
        <f t="shared" si="222"/>
        <v>-35.032135209870745</v>
      </c>
      <c r="I674" s="42" t="str">
        <f t="shared" si="233"/>
        <v>0</v>
      </c>
      <c r="J674" s="51">
        <f t="shared" si="223"/>
        <v>89.983757691472519</v>
      </c>
      <c r="K674" s="42" t="str">
        <f t="shared" si="234"/>
        <v>0</v>
      </c>
      <c r="L674" s="51">
        <f t="shared" si="224"/>
        <v>81.563156153512224</v>
      </c>
      <c r="M674" s="55" t="str">
        <f t="shared" si="235"/>
        <v>0</v>
      </c>
      <c r="N674" s="129">
        <f t="shared" si="225"/>
        <v>0.39707273441199997</v>
      </c>
      <c r="O674" s="59">
        <v>260</v>
      </c>
      <c r="Q674" s="53" t="str">
        <f t="shared" si="236"/>
        <v>1</v>
      </c>
      <c r="R674" s="53">
        <f t="shared" si="226"/>
        <v>1</v>
      </c>
      <c r="S674" s="53" t="str">
        <f t="shared" si="237"/>
        <v>0</v>
      </c>
      <c r="T674" s="53">
        <f t="shared" si="227"/>
        <v>0</v>
      </c>
      <c r="U674" s="53" t="str">
        <f t="shared" si="238"/>
        <v>0</v>
      </c>
      <c r="V674" s="53">
        <f t="shared" si="228"/>
        <v>0</v>
      </c>
      <c r="W674" s="53" t="str">
        <f t="shared" si="239"/>
        <v>0</v>
      </c>
      <c r="X674" s="53">
        <f t="shared" si="229"/>
        <v>0</v>
      </c>
      <c r="Y674" s="53" t="str">
        <f t="shared" si="240"/>
        <v>0</v>
      </c>
      <c r="Z674" s="53">
        <f t="shared" si="230"/>
        <v>0</v>
      </c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85">
        <f>Parâmetros!A664</f>
        <v>44132.583368055559</v>
      </c>
      <c r="B675" s="59">
        <f>Parâmetros!G664*0.04*46.0055</f>
        <v>2.7616383964199995</v>
      </c>
      <c r="C675" s="80">
        <f t="shared" si="241"/>
        <v>2.7616383964199995</v>
      </c>
      <c r="D675" s="84">
        <f t="shared" si="220"/>
        <v>0.55232767928399995</v>
      </c>
      <c r="E675" s="42" t="str">
        <f t="shared" si="231"/>
        <v>1</v>
      </c>
      <c r="F675" s="51">
        <f t="shared" si="221"/>
        <v>-151.30740256349048</v>
      </c>
      <c r="G675" s="42" t="str">
        <f t="shared" si="232"/>
        <v>0</v>
      </c>
      <c r="H675" s="51">
        <f t="shared" si="222"/>
        <v>-34.653701281745242</v>
      </c>
      <c r="I675" s="42" t="str">
        <f t="shared" si="233"/>
        <v>0</v>
      </c>
      <c r="J675" s="51">
        <f t="shared" si="223"/>
        <v>90.059468436194052</v>
      </c>
      <c r="K675" s="42" t="str">
        <f t="shared" si="234"/>
        <v>0</v>
      </c>
      <c r="L675" s="51">
        <f t="shared" si="224"/>
        <v>81.645349947856232</v>
      </c>
      <c r="M675" s="55" t="str">
        <f t="shared" si="235"/>
        <v>0</v>
      </c>
      <c r="N675" s="129">
        <f t="shared" si="225"/>
        <v>0.55232767928399995</v>
      </c>
      <c r="O675" s="59">
        <v>260</v>
      </c>
      <c r="Q675" s="53" t="str">
        <f t="shared" si="236"/>
        <v>1</v>
      </c>
      <c r="R675" s="53">
        <f t="shared" si="226"/>
        <v>1</v>
      </c>
      <c r="S675" s="53" t="str">
        <f t="shared" si="237"/>
        <v>0</v>
      </c>
      <c r="T675" s="53">
        <f t="shared" si="227"/>
        <v>0</v>
      </c>
      <c r="U675" s="53" t="str">
        <f t="shared" si="238"/>
        <v>0</v>
      </c>
      <c r="V675" s="53">
        <f t="shared" si="228"/>
        <v>0</v>
      </c>
      <c r="W675" s="53" t="str">
        <f t="shared" si="239"/>
        <v>0</v>
      </c>
      <c r="X675" s="53">
        <f t="shared" si="229"/>
        <v>0</v>
      </c>
      <c r="Y675" s="53" t="str">
        <f t="shared" si="240"/>
        <v>0</v>
      </c>
      <c r="Z675" s="53">
        <f t="shared" si="230"/>
        <v>0</v>
      </c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85">
        <f>Parâmetros!A665</f>
        <v>44132.625034722223</v>
      </c>
      <c r="B676" s="59">
        <f>Parâmetros!G665*0.04*46.0055</f>
        <v>2.7794811695399999</v>
      </c>
      <c r="C676" s="80">
        <f t="shared" si="241"/>
        <v>2.7794811695399999</v>
      </c>
      <c r="D676" s="84">
        <f t="shared" si="220"/>
        <v>0.55589623390800003</v>
      </c>
      <c r="E676" s="42" t="str">
        <f t="shared" si="231"/>
        <v>1</v>
      </c>
      <c r="F676" s="51">
        <f t="shared" si="221"/>
        <v>-151.29000585969848</v>
      </c>
      <c r="G676" s="42" t="str">
        <f t="shared" si="232"/>
        <v>0</v>
      </c>
      <c r="H676" s="51">
        <f t="shared" si="222"/>
        <v>-34.645002929849241</v>
      </c>
      <c r="I676" s="42" t="str">
        <f t="shared" si="233"/>
        <v>0</v>
      </c>
      <c r="J676" s="51">
        <f t="shared" si="223"/>
        <v>90.061208657276126</v>
      </c>
      <c r="K676" s="42" t="str">
        <f t="shared" si="234"/>
        <v>0</v>
      </c>
      <c r="L676" s="51">
        <f t="shared" si="224"/>
        <v>81.647239182657188</v>
      </c>
      <c r="M676" s="55" t="str">
        <f t="shared" si="235"/>
        <v>0</v>
      </c>
      <c r="N676" s="129">
        <f t="shared" si="225"/>
        <v>0.55589623390800003</v>
      </c>
      <c r="O676" s="59">
        <v>260</v>
      </c>
      <c r="Q676" s="53" t="str">
        <f t="shared" si="236"/>
        <v>1</v>
      </c>
      <c r="R676" s="53">
        <f t="shared" si="226"/>
        <v>1</v>
      </c>
      <c r="S676" s="53" t="str">
        <f t="shared" si="237"/>
        <v>0</v>
      </c>
      <c r="T676" s="53">
        <f t="shared" si="227"/>
        <v>0</v>
      </c>
      <c r="U676" s="53" t="str">
        <f t="shared" si="238"/>
        <v>0</v>
      </c>
      <c r="V676" s="53">
        <f t="shared" si="228"/>
        <v>0</v>
      </c>
      <c r="W676" s="53" t="str">
        <f t="shared" si="239"/>
        <v>0</v>
      </c>
      <c r="X676" s="53">
        <f t="shared" si="229"/>
        <v>0</v>
      </c>
      <c r="Y676" s="53" t="str">
        <f t="shared" si="240"/>
        <v>0</v>
      </c>
      <c r="Z676" s="53">
        <f t="shared" si="230"/>
        <v>0</v>
      </c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85">
        <f>Parâmetros!A666</f>
        <v>44132.666701388887</v>
      </c>
      <c r="B677" s="59">
        <f>Parâmetros!G666*0.04*46.0055</f>
        <v>3.7085604018199998</v>
      </c>
      <c r="C677" s="80">
        <f t="shared" si="241"/>
        <v>3.7085604018199998</v>
      </c>
      <c r="D677" s="84">
        <f t="shared" si="220"/>
        <v>0.74171208036399994</v>
      </c>
      <c r="E677" s="42" t="str">
        <f t="shared" si="231"/>
        <v>1</v>
      </c>
      <c r="F677" s="51">
        <f t="shared" si="221"/>
        <v>-150.38415360822552</v>
      </c>
      <c r="G677" s="42" t="str">
        <f t="shared" si="232"/>
        <v>0</v>
      </c>
      <c r="H677" s="51">
        <f t="shared" si="222"/>
        <v>-34.192076804112759</v>
      </c>
      <c r="I677" s="42" t="str">
        <f t="shared" si="233"/>
        <v>0</v>
      </c>
      <c r="J677" s="51">
        <f t="shared" si="223"/>
        <v>90.151822557708371</v>
      </c>
      <c r="K677" s="42" t="str">
        <f t="shared" si="234"/>
        <v>0</v>
      </c>
      <c r="L677" s="51">
        <f t="shared" si="224"/>
        <v>81.745612277839768</v>
      </c>
      <c r="M677" s="55" t="str">
        <f t="shared" si="235"/>
        <v>0</v>
      </c>
      <c r="N677" s="129">
        <f t="shared" si="225"/>
        <v>0.74171208036399994</v>
      </c>
      <c r="O677" s="59">
        <v>260</v>
      </c>
      <c r="Q677" s="53" t="str">
        <f t="shared" si="236"/>
        <v>1</v>
      </c>
      <c r="R677" s="53">
        <f t="shared" si="226"/>
        <v>1</v>
      </c>
      <c r="S677" s="53" t="str">
        <f t="shared" si="237"/>
        <v>0</v>
      </c>
      <c r="T677" s="53">
        <f t="shared" si="227"/>
        <v>0</v>
      </c>
      <c r="U677" s="53" t="str">
        <f t="shared" si="238"/>
        <v>0</v>
      </c>
      <c r="V677" s="53">
        <f t="shared" si="228"/>
        <v>0</v>
      </c>
      <c r="W677" s="53" t="str">
        <f t="shared" si="239"/>
        <v>0</v>
      </c>
      <c r="X677" s="53">
        <f t="shared" si="229"/>
        <v>0</v>
      </c>
      <c r="Y677" s="53" t="str">
        <f t="shared" si="240"/>
        <v>0</v>
      </c>
      <c r="Z677" s="53">
        <f t="shared" si="230"/>
        <v>0</v>
      </c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85">
        <f>Parâmetros!A667</f>
        <v>44132.708368055559</v>
      </c>
      <c r="B678" s="59">
        <f>Parâmetros!G667*0.04*46.0055</f>
        <v>7.1739706948199995</v>
      </c>
      <c r="C678" s="80">
        <f t="shared" si="241"/>
        <v>7.1739706948199995</v>
      </c>
      <c r="D678" s="84">
        <f t="shared" si="220"/>
        <v>1.4347941389639998</v>
      </c>
      <c r="E678" s="42" t="str">
        <f t="shared" si="231"/>
        <v>1</v>
      </c>
      <c r="F678" s="51">
        <f t="shared" si="221"/>
        <v>-147.00537857255048</v>
      </c>
      <c r="G678" s="42" t="str">
        <f t="shared" si="232"/>
        <v>0</v>
      </c>
      <c r="H678" s="51">
        <f t="shared" si="222"/>
        <v>-32.502689286275242</v>
      </c>
      <c r="I678" s="42" t="str">
        <f t="shared" si="233"/>
        <v>0</v>
      </c>
      <c r="J678" s="51">
        <f t="shared" si="223"/>
        <v>90.489807018383686</v>
      </c>
      <c r="K678" s="42" t="str">
        <f t="shared" si="234"/>
        <v>0</v>
      </c>
      <c r="L678" s="51">
        <f t="shared" si="224"/>
        <v>82.112538073569169</v>
      </c>
      <c r="M678" s="55" t="str">
        <f t="shared" si="235"/>
        <v>0</v>
      </c>
      <c r="N678" s="129">
        <f t="shared" si="225"/>
        <v>1.4347941389639998</v>
      </c>
      <c r="O678" s="59">
        <v>260</v>
      </c>
      <c r="Q678" s="53" t="str">
        <f t="shared" si="236"/>
        <v>1</v>
      </c>
      <c r="R678" s="53">
        <f t="shared" si="226"/>
        <v>1</v>
      </c>
      <c r="S678" s="53" t="str">
        <f t="shared" si="237"/>
        <v>0</v>
      </c>
      <c r="T678" s="53">
        <f t="shared" si="227"/>
        <v>0</v>
      </c>
      <c r="U678" s="53" t="str">
        <f t="shared" si="238"/>
        <v>0</v>
      </c>
      <c r="V678" s="53">
        <f t="shared" si="228"/>
        <v>0</v>
      </c>
      <c r="W678" s="53" t="str">
        <f t="shared" si="239"/>
        <v>0</v>
      </c>
      <c r="X678" s="53">
        <f t="shared" si="229"/>
        <v>0</v>
      </c>
      <c r="Y678" s="53" t="str">
        <f t="shared" si="240"/>
        <v>0</v>
      </c>
      <c r="Z678" s="53">
        <f t="shared" si="230"/>
        <v>0</v>
      </c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85">
        <f>Parâmetros!A668</f>
        <v>44132.750034722223</v>
      </c>
      <c r="B679" s="59">
        <f>Parâmetros!G668*0.04*46.0055</f>
        <v>5.9021633690799993</v>
      </c>
      <c r="C679" s="80">
        <f t="shared" si="241"/>
        <v>5.9021633690799993</v>
      </c>
      <c r="D679" s="84">
        <f t="shared" si="220"/>
        <v>1.1804326738159998</v>
      </c>
      <c r="E679" s="42" t="str">
        <f t="shared" si="231"/>
        <v>1</v>
      </c>
      <c r="F679" s="51">
        <f t="shared" si="221"/>
        <v>-148.24539071514701</v>
      </c>
      <c r="G679" s="42" t="str">
        <f t="shared" si="232"/>
        <v>0</v>
      </c>
      <c r="H679" s="51">
        <f t="shared" si="222"/>
        <v>-33.122695357573505</v>
      </c>
      <c r="I679" s="42" t="str">
        <f t="shared" si="233"/>
        <v>0</v>
      </c>
      <c r="J679" s="51">
        <f t="shared" si="223"/>
        <v>90.3657665508115</v>
      </c>
      <c r="K679" s="42" t="str">
        <f t="shared" si="234"/>
        <v>0</v>
      </c>
      <c r="L679" s="51">
        <f t="shared" si="224"/>
        <v>81.97787612143199</v>
      </c>
      <c r="M679" s="55" t="str">
        <f t="shared" si="235"/>
        <v>0</v>
      </c>
      <c r="N679" s="129">
        <f t="shared" si="225"/>
        <v>1.1804326738159998</v>
      </c>
      <c r="O679" s="59">
        <v>260</v>
      </c>
      <c r="Q679" s="53" t="str">
        <f t="shared" si="236"/>
        <v>1</v>
      </c>
      <c r="R679" s="53">
        <f t="shared" si="226"/>
        <v>1</v>
      </c>
      <c r="S679" s="53" t="str">
        <f t="shared" si="237"/>
        <v>0</v>
      </c>
      <c r="T679" s="53">
        <f t="shared" si="227"/>
        <v>0</v>
      </c>
      <c r="U679" s="53" t="str">
        <f t="shared" si="238"/>
        <v>0</v>
      </c>
      <c r="V679" s="53">
        <f t="shared" si="228"/>
        <v>0</v>
      </c>
      <c r="W679" s="53" t="str">
        <f t="shared" si="239"/>
        <v>0</v>
      </c>
      <c r="X679" s="53">
        <f t="shared" si="229"/>
        <v>0</v>
      </c>
      <c r="Y679" s="53" t="str">
        <f t="shared" si="240"/>
        <v>0</v>
      </c>
      <c r="Z679" s="53">
        <f t="shared" si="230"/>
        <v>0</v>
      </c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85">
        <f>Parâmetros!A669</f>
        <v>44132.791701388887</v>
      </c>
      <c r="B680" s="59">
        <f>Parâmetros!G669*0.04*46.0055</f>
        <v>5.6103670445599993</v>
      </c>
      <c r="C680" s="80">
        <f t="shared" si="241"/>
        <v>5.6103670445599993</v>
      </c>
      <c r="D680" s="84">
        <f t="shared" si="220"/>
        <v>1.1220734089119999</v>
      </c>
      <c r="E680" s="42" t="str">
        <f t="shared" si="231"/>
        <v>1</v>
      </c>
      <c r="F680" s="51">
        <f t="shared" si="221"/>
        <v>-148.52989213155399</v>
      </c>
      <c r="G680" s="42" t="str">
        <f t="shared" si="232"/>
        <v>0</v>
      </c>
      <c r="H680" s="51">
        <f t="shared" si="222"/>
        <v>-33.264946065776996</v>
      </c>
      <c r="I680" s="42" t="str">
        <f t="shared" si="233"/>
        <v>0</v>
      </c>
      <c r="J680" s="51">
        <f t="shared" si="223"/>
        <v>90.33730740311141</v>
      </c>
      <c r="K680" s="42" t="str">
        <f t="shared" si="234"/>
        <v>0</v>
      </c>
      <c r="L680" s="51">
        <f t="shared" si="224"/>
        <v>81.946980040012249</v>
      </c>
      <c r="M680" s="55" t="str">
        <f t="shared" si="235"/>
        <v>0</v>
      </c>
      <c r="N680" s="129">
        <f t="shared" si="225"/>
        <v>1.1220734089119999</v>
      </c>
      <c r="O680" s="59">
        <v>260</v>
      </c>
      <c r="Q680" s="53" t="str">
        <f t="shared" si="236"/>
        <v>1</v>
      </c>
      <c r="R680" s="53">
        <f t="shared" si="226"/>
        <v>1</v>
      </c>
      <c r="S680" s="53" t="str">
        <f t="shared" si="237"/>
        <v>0</v>
      </c>
      <c r="T680" s="53">
        <f t="shared" si="227"/>
        <v>0</v>
      </c>
      <c r="U680" s="53" t="str">
        <f t="shared" si="238"/>
        <v>0</v>
      </c>
      <c r="V680" s="53">
        <f t="shared" si="228"/>
        <v>0</v>
      </c>
      <c r="W680" s="53" t="str">
        <f t="shared" si="239"/>
        <v>0</v>
      </c>
      <c r="X680" s="53">
        <f t="shared" si="229"/>
        <v>0</v>
      </c>
      <c r="Y680" s="53" t="str">
        <f t="shared" si="240"/>
        <v>0</v>
      </c>
      <c r="Z680" s="53">
        <f t="shared" si="230"/>
        <v>0</v>
      </c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85">
        <f>Parâmetros!A670</f>
        <v>44132.833368055559</v>
      </c>
      <c r="B681" s="59">
        <f>Parâmetros!G670*0.04*46.0055</f>
        <v>5.0076949945599996</v>
      </c>
      <c r="C681" s="80">
        <f t="shared" si="241"/>
        <v>5.0076949945599996</v>
      </c>
      <c r="D681" s="84">
        <f t="shared" si="220"/>
        <v>1.0015389989119998</v>
      </c>
      <c r="E681" s="42" t="str">
        <f t="shared" si="231"/>
        <v>1</v>
      </c>
      <c r="F681" s="51">
        <f t="shared" si="221"/>
        <v>-149.11749738030397</v>
      </c>
      <c r="G681" s="42" t="str">
        <f t="shared" si="232"/>
        <v>0</v>
      </c>
      <c r="H681" s="51">
        <f t="shared" si="222"/>
        <v>-33.558748690151987</v>
      </c>
      <c r="I681" s="42" t="str">
        <f t="shared" si="233"/>
        <v>0</v>
      </c>
      <c r="J681" s="51">
        <f t="shared" si="223"/>
        <v>90.278528277247204</v>
      </c>
      <c r="K681" s="42" t="str">
        <f t="shared" si="234"/>
        <v>0</v>
      </c>
      <c r="L681" s="51">
        <f t="shared" si="224"/>
        <v>81.883167705306349</v>
      </c>
      <c r="M681" s="55" t="str">
        <f t="shared" si="235"/>
        <v>0</v>
      </c>
      <c r="N681" s="129">
        <f t="shared" si="225"/>
        <v>1.0015389989119998</v>
      </c>
      <c r="O681" s="59">
        <v>260</v>
      </c>
      <c r="Q681" s="53" t="str">
        <f t="shared" si="236"/>
        <v>1</v>
      </c>
      <c r="R681" s="53">
        <f t="shared" si="226"/>
        <v>1</v>
      </c>
      <c r="S681" s="53" t="str">
        <f t="shared" si="237"/>
        <v>0</v>
      </c>
      <c r="T681" s="53">
        <f t="shared" si="227"/>
        <v>0</v>
      </c>
      <c r="U681" s="53" t="str">
        <f t="shared" si="238"/>
        <v>0</v>
      </c>
      <c r="V681" s="53">
        <f t="shared" si="228"/>
        <v>0</v>
      </c>
      <c r="W681" s="53" t="str">
        <f t="shared" si="239"/>
        <v>0</v>
      </c>
      <c r="X681" s="53">
        <f t="shared" si="229"/>
        <v>0</v>
      </c>
      <c r="Y681" s="53" t="str">
        <f t="shared" si="240"/>
        <v>0</v>
      </c>
      <c r="Z681" s="53">
        <f t="shared" si="230"/>
        <v>0</v>
      </c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85">
        <f>Parâmetros!A671</f>
        <v>44132.875034722223</v>
      </c>
      <c r="B682" s="59">
        <f>Parâmetros!G671*0.04*46.0055</f>
        <v>3.83757086514</v>
      </c>
      <c r="C682" s="80">
        <f t="shared" si="241"/>
        <v>3.83757086514</v>
      </c>
      <c r="D682" s="84">
        <f t="shared" si="220"/>
        <v>0.76751417302799996</v>
      </c>
      <c r="E682" s="42" t="str">
        <f t="shared" si="231"/>
        <v>1</v>
      </c>
      <c r="F682" s="51">
        <f t="shared" si="221"/>
        <v>-150.25836840648847</v>
      </c>
      <c r="G682" s="42" t="str">
        <f t="shared" si="232"/>
        <v>0</v>
      </c>
      <c r="H682" s="51">
        <f t="shared" si="222"/>
        <v>-34.129184203244236</v>
      </c>
      <c r="I682" s="42" t="str">
        <f t="shared" si="233"/>
        <v>0</v>
      </c>
      <c r="J682" s="51">
        <f t="shared" si="223"/>
        <v>90.164405059686487</v>
      </c>
      <c r="K682" s="42" t="str">
        <f t="shared" si="234"/>
        <v>0</v>
      </c>
      <c r="L682" s="51">
        <f t="shared" si="224"/>
        <v>81.759272209250113</v>
      </c>
      <c r="M682" s="55" t="str">
        <f t="shared" si="235"/>
        <v>0</v>
      </c>
      <c r="N682" s="129">
        <f t="shared" si="225"/>
        <v>0.76751417302799996</v>
      </c>
      <c r="O682" s="59">
        <v>260</v>
      </c>
      <c r="Q682" s="53" t="str">
        <f t="shared" si="236"/>
        <v>1</v>
      </c>
      <c r="R682" s="53">
        <f t="shared" si="226"/>
        <v>1</v>
      </c>
      <c r="S682" s="53" t="str">
        <f t="shared" si="237"/>
        <v>0</v>
      </c>
      <c r="T682" s="53">
        <f t="shared" si="227"/>
        <v>0</v>
      </c>
      <c r="U682" s="53" t="str">
        <f t="shared" si="238"/>
        <v>0</v>
      </c>
      <c r="V682" s="53">
        <f t="shared" si="228"/>
        <v>0</v>
      </c>
      <c r="W682" s="53" t="str">
        <f t="shared" si="239"/>
        <v>0</v>
      </c>
      <c r="X682" s="53">
        <f t="shared" si="229"/>
        <v>0</v>
      </c>
      <c r="Y682" s="53" t="str">
        <f t="shared" si="240"/>
        <v>0</v>
      </c>
      <c r="Z682" s="53">
        <f t="shared" si="230"/>
        <v>0</v>
      </c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85">
        <f>Parâmetros!A672</f>
        <v>44132.916701388887</v>
      </c>
      <c r="B683" s="59">
        <f>Parâmetros!G672*0.04*46.0055</f>
        <v>5.3789961839599991</v>
      </c>
      <c r="C683" s="80">
        <f t="shared" si="241"/>
        <v>5.3789961839599991</v>
      </c>
      <c r="D683" s="84">
        <f t="shared" si="220"/>
        <v>1.0757992367919997</v>
      </c>
      <c r="E683" s="42" t="str">
        <f t="shared" si="231"/>
        <v>1</v>
      </c>
      <c r="F683" s="51">
        <f t="shared" si="221"/>
        <v>-148.75547872063899</v>
      </c>
      <c r="G683" s="42" t="str">
        <f t="shared" si="232"/>
        <v>0</v>
      </c>
      <c r="H683" s="51">
        <f t="shared" si="222"/>
        <v>-33.377739360319495</v>
      </c>
      <c r="I683" s="42" t="str">
        <f t="shared" si="233"/>
        <v>0</v>
      </c>
      <c r="J683" s="51">
        <f t="shared" si="223"/>
        <v>90.314741603126961</v>
      </c>
      <c r="K683" s="42" t="str">
        <f t="shared" si="234"/>
        <v>0</v>
      </c>
      <c r="L683" s="51">
        <f t="shared" si="224"/>
        <v>81.922481948889882</v>
      </c>
      <c r="M683" s="55" t="str">
        <f t="shared" si="235"/>
        <v>0</v>
      </c>
      <c r="N683" s="129">
        <f t="shared" si="225"/>
        <v>1.0757992367919997</v>
      </c>
      <c r="O683" s="59">
        <v>260</v>
      </c>
      <c r="Q683" s="53" t="str">
        <f t="shared" si="236"/>
        <v>1</v>
      </c>
      <c r="R683" s="53">
        <f t="shared" si="226"/>
        <v>1</v>
      </c>
      <c r="S683" s="53" t="str">
        <f t="shared" si="237"/>
        <v>0</v>
      </c>
      <c r="T683" s="53">
        <f t="shared" si="227"/>
        <v>0</v>
      </c>
      <c r="U683" s="53" t="str">
        <f t="shared" si="238"/>
        <v>0</v>
      </c>
      <c r="V683" s="53">
        <f t="shared" si="228"/>
        <v>0</v>
      </c>
      <c r="W683" s="53" t="str">
        <f t="shared" si="239"/>
        <v>0</v>
      </c>
      <c r="X683" s="53">
        <f t="shared" si="229"/>
        <v>0</v>
      </c>
      <c r="Y683" s="53" t="str">
        <f t="shared" si="240"/>
        <v>0</v>
      </c>
      <c r="Z683" s="53">
        <f t="shared" si="230"/>
        <v>0</v>
      </c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85">
        <f>Parâmetros!A673</f>
        <v>44132.958368055559</v>
      </c>
      <c r="B684" s="59">
        <f>Parâmetros!G673*0.04*46.0055</f>
        <v>2.18222120656</v>
      </c>
      <c r="C684" s="80">
        <f t="shared" si="241"/>
        <v>2.18222120656</v>
      </c>
      <c r="D684" s="84">
        <f t="shared" si="220"/>
        <v>0.43644424131199999</v>
      </c>
      <c r="E684" s="42" t="str">
        <f t="shared" si="231"/>
        <v>1</v>
      </c>
      <c r="F684" s="51">
        <f t="shared" si="221"/>
        <v>-151.87233432360398</v>
      </c>
      <c r="G684" s="42" t="str">
        <f t="shared" si="232"/>
        <v>0</v>
      </c>
      <c r="H684" s="51">
        <f t="shared" si="222"/>
        <v>-34.93616716180199</v>
      </c>
      <c r="I684" s="42" t="str">
        <f t="shared" si="233"/>
        <v>0</v>
      </c>
      <c r="J684" s="51">
        <f t="shared" si="223"/>
        <v>90.002957376936095</v>
      </c>
      <c r="K684" s="42" t="str">
        <f t="shared" si="234"/>
        <v>0</v>
      </c>
      <c r="L684" s="51">
        <f t="shared" si="224"/>
        <v>81.583999892459289</v>
      </c>
      <c r="M684" s="55" t="str">
        <f t="shared" si="235"/>
        <v>0</v>
      </c>
      <c r="N684" s="129">
        <f t="shared" si="225"/>
        <v>0.43644424131199999</v>
      </c>
      <c r="O684" s="59">
        <v>260</v>
      </c>
      <c r="Q684" s="53" t="str">
        <f t="shared" si="236"/>
        <v>1</v>
      </c>
      <c r="R684" s="53">
        <f t="shared" si="226"/>
        <v>1</v>
      </c>
      <c r="S684" s="53" t="str">
        <f t="shared" si="237"/>
        <v>0</v>
      </c>
      <c r="T684" s="53">
        <f t="shared" si="227"/>
        <v>0</v>
      </c>
      <c r="U684" s="53" t="str">
        <f t="shared" si="238"/>
        <v>0</v>
      </c>
      <c r="V684" s="53">
        <f t="shared" si="228"/>
        <v>0</v>
      </c>
      <c r="W684" s="53" t="str">
        <f t="shared" si="239"/>
        <v>0</v>
      </c>
      <c r="X684" s="53">
        <f t="shared" si="229"/>
        <v>0</v>
      </c>
      <c r="Y684" s="53" t="str">
        <f t="shared" si="240"/>
        <v>0</v>
      </c>
      <c r="Z684" s="53">
        <f t="shared" si="230"/>
        <v>0</v>
      </c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85">
        <f>Parâmetros!A674</f>
        <v>44133.000034722223</v>
      </c>
      <c r="B685" s="59">
        <f>Parâmetros!G674*0.04*46.0055</f>
        <v>4.0231901761</v>
      </c>
      <c r="C685" s="80">
        <f t="shared" si="241"/>
        <v>4.0231901761</v>
      </c>
      <c r="D685" s="84">
        <f t="shared" si="220"/>
        <v>0.80463803521999999</v>
      </c>
      <c r="E685" s="42" t="str">
        <f t="shared" si="231"/>
        <v>1</v>
      </c>
      <c r="F685" s="51">
        <f t="shared" si="221"/>
        <v>-150.0773895783025</v>
      </c>
      <c r="G685" s="42" t="str">
        <f t="shared" si="232"/>
        <v>0</v>
      </c>
      <c r="H685" s="51">
        <f t="shared" si="222"/>
        <v>-34.038694789151251</v>
      </c>
      <c r="I685" s="42" t="str">
        <f t="shared" si="233"/>
        <v>0</v>
      </c>
      <c r="J685" s="51">
        <f t="shared" si="223"/>
        <v>90.18250867149618</v>
      </c>
      <c r="K685" s="42" t="str">
        <f t="shared" si="234"/>
        <v>0</v>
      </c>
      <c r="L685" s="51">
        <f t="shared" si="224"/>
        <v>81.778926018645876</v>
      </c>
      <c r="M685" s="55" t="str">
        <f t="shared" si="235"/>
        <v>0</v>
      </c>
      <c r="N685" s="129">
        <f t="shared" si="225"/>
        <v>0.80463803521999999</v>
      </c>
      <c r="O685" s="59">
        <v>260</v>
      </c>
      <c r="Q685" s="53" t="str">
        <f t="shared" si="236"/>
        <v>1</v>
      </c>
      <c r="R685" s="53">
        <f t="shared" si="226"/>
        <v>1</v>
      </c>
      <c r="S685" s="53" t="str">
        <f t="shared" si="237"/>
        <v>0</v>
      </c>
      <c r="T685" s="53">
        <f t="shared" si="227"/>
        <v>0</v>
      </c>
      <c r="U685" s="53" t="str">
        <f t="shared" si="238"/>
        <v>0</v>
      </c>
      <c r="V685" s="53">
        <f t="shared" si="228"/>
        <v>0</v>
      </c>
      <c r="W685" s="53" t="str">
        <f t="shared" si="239"/>
        <v>0</v>
      </c>
      <c r="X685" s="53">
        <f t="shared" si="229"/>
        <v>0</v>
      </c>
      <c r="Y685" s="53" t="str">
        <f t="shared" si="240"/>
        <v>0</v>
      </c>
      <c r="Z685" s="53">
        <f t="shared" si="230"/>
        <v>0</v>
      </c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85">
        <f>Parâmetros!A675</f>
        <v>44133.041701388887</v>
      </c>
      <c r="B686" s="59">
        <f>Parâmetros!G675*0.04*46.0055</f>
        <v>4.2637602964800001</v>
      </c>
      <c r="C686" s="80">
        <f t="shared" si="241"/>
        <v>4.2637602964800001</v>
      </c>
      <c r="D686" s="84">
        <f t="shared" si="220"/>
        <v>0.85275205929600006</v>
      </c>
      <c r="E686" s="42" t="str">
        <f t="shared" si="231"/>
        <v>1</v>
      </c>
      <c r="F686" s="51">
        <f t="shared" si="221"/>
        <v>-149.84283371093198</v>
      </c>
      <c r="G686" s="42" t="str">
        <f t="shared" si="232"/>
        <v>0</v>
      </c>
      <c r="H686" s="51">
        <f t="shared" si="222"/>
        <v>-33.921416855465992</v>
      </c>
      <c r="I686" s="42" t="str">
        <f t="shared" si="233"/>
        <v>0</v>
      </c>
      <c r="J686" s="51">
        <f t="shared" si="223"/>
        <v>90.205971683236939</v>
      </c>
      <c r="K686" s="42" t="str">
        <f t="shared" si="234"/>
        <v>0</v>
      </c>
      <c r="L686" s="51">
        <f t="shared" si="224"/>
        <v>81.804398149039059</v>
      </c>
      <c r="M686" s="55" t="str">
        <f t="shared" si="235"/>
        <v>0</v>
      </c>
      <c r="N686" s="129">
        <f t="shared" si="225"/>
        <v>0.85275205929600006</v>
      </c>
      <c r="O686" s="59">
        <v>260</v>
      </c>
      <c r="Q686" s="53" t="str">
        <f t="shared" si="236"/>
        <v>1</v>
      </c>
      <c r="R686" s="53">
        <f t="shared" si="226"/>
        <v>1</v>
      </c>
      <c r="S686" s="53" t="str">
        <f t="shared" si="237"/>
        <v>0</v>
      </c>
      <c r="T686" s="53">
        <f t="shared" si="227"/>
        <v>0</v>
      </c>
      <c r="U686" s="53" t="str">
        <f t="shared" si="238"/>
        <v>0</v>
      </c>
      <c r="V686" s="53">
        <f t="shared" si="228"/>
        <v>0</v>
      </c>
      <c r="W686" s="53" t="str">
        <f t="shared" si="239"/>
        <v>0</v>
      </c>
      <c r="X686" s="53">
        <f t="shared" si="229"/>
        <v>0</v>
      </c>
      <c r="Y686" s="53" t="str">
        <f t="shared" si="240"/>
        <v>0</v>
      </c>
      <c r="Z686" s="53">
        <f t="shared" si="230"/>
        <v>0</v>
      </c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85">
        <f>Parâmetros!A676</f>
        <v>44133.083368055559</v>
      </c>
      <c r="B687" s="59">
        <f>Parâmetros!G676*0.04*46.0055</f>
        <v>3.5557301308200002</v>
      </c>
      <c r="C687" s="80">
        <f t="shared" si="241"/>
        <v>3.5557301308200002</v>
      </c>
      <c r="D687" s="84">
        <f t="shared" si="220"/>
        <v>0.71114602616400002</v>
      </c>
      <c r="E687" s="42" t="str">
        <f t="shared" si="231"/>
        <v>1</v>
      </c>
      <c r="F687" s="51">
        <f t="shared" si="221"/>
        <v>-150.5331631224505</v>
      </c>
      <c r="G687" s="42" t="str">
        <f t="shared" si="232"/>
        <v>0</v>
      </c>
      <c r="H687" s="51">
        <f t="shared" si="222"/>
        <v>-34.266581561225252</v>
      </c>
      <c r="I687" s="42" t="str">
        <f t="shared" si="233"/>
        <v>0</v>
      </c>
      <c r="J687" s="51">
        <f t="shared" si="223"/>
        <v>90.136916889302199</v>
      </c>
      <c r="K687" s="42" t="str">
        <f t="shared" si="234"/>
        <v>0</v>
      </c>
      <c r="L687" s="51">
        <f t="shared" si="224"/>
        <v>81.729430249145636</v>
      </c>
      <c r="M687" s="55" t="str">
        <f t="shared" si="235"/>
        <v>0</v>
      </c>
      <c r="N687" s="129">
        <f t="shared" si="225"/>
        <v>0.71114602616400002</v>
      </c>
      <c r="O687" s="59">
        <v>260</v>
      </c>
      <c r="Q687" s="53" t="str">
        <f t="shared" si="236"/>
        <v>1</v>
      </c>
      <c r="R687" s="53">
        <f t="shared" si="226"/>
        <v>1</v>
      </c>
      <c r="S687" s="53" t="str">
        <f t="shared" si="237"/>
        <v>0</v>
      </c>
      <c r="T687" s="53">
        <f t="shared" si="227"/>
        <v>0</v>
      </c>
      <c r="U687" s="53" t="str">
        <f t="shared" si="238"/>
        <v>0</v>
      </c>
      <c r="V687" s="53">
        <f t="shared" si="228"/>
        <v>0</v>
      </c>
      <c r="W687" s="53" t="str">
        <f t="shared" si="239"/>
        <v>0</v>
      </c>
      <c r="X687" s="53">
        <f t="shared" si="229"/>
        <v>0</v>
      </c>
      <c r="Y687" s="53" t="str">
        <f t="shared" si="240"/>
        <v>0</v>
      </c>
      <c r="Z687" s="53">
        <f t="shared" si="230"/>
        <v>0</v>
      </c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85">
        <f>Parâmetros!A677</f>
        <v>44133.125034722223</v>
      </c>
      <c r="B688" s="59">
        <f>Parâmetros!G677*0.04*46.0055</f>
        <v>3.3105520995600002</v>
      </c>
      <c r="C688" s="80">
        <f t="shared" si="241"/>
        <v>3.3105520995600002</v>
      </c>
      <c r="D688" s="84">
        <f t="shared" si="220"/>
        <v>0.66211041991200004</v>
      </c>
      <c r="E688" s="42" t="str">
        <f t="shared" si="231"/>
        <v>1</v>
      </c>
      <c r="F688" s="51">
        <f t="shared" si="221"/>
        <v>-150.77221170292901</v>
      </c>
      <c r="G688" s="42" t="str">
        <f t="shared" si="232"/>
        <v>0</v>
      </c>
      <c r="H688" s="51">
        <f t="shared" si="222"/>
        <v>-34.386105851464507</v>
      </c>
      <c r="I688" s="42" t="str">
        <f t="shared" si="233"/>
        <v>0</v>
      </c>
      <c r="J688" s="51">
        <f t="shared" si="223"/>
        <v>90.113004464031164</v>
      </c>
      <c r="K688" s="42" t="str">
        <f t="shared" si="234"/>
        <v>0</v>
      </c>
      <c r="L688" s="51">
        <f t="shared" si="224"/>
        <v>81.70347022230635</v>
      </c>
      <c r="M688" s="55" t="str">
        <f t="shared" si="235"/>
        <v>0</v>
      </c>
      <c r="N688" s="129">
        <f t="shared" si="225"/>
        <v>0.66211041991200004</v>
      </c>
      <c r="O688" s="59">
        <v>260</v>
      </c>
      <c r="Q688" s="53" t="str">
        <f t="shared" si="236"/>
        <v>1</v>
      </c>
      <c r="R688" s="53">
        <f t="shared" si="226"/>
        <v>1</v>
      </c>
      <c r="S688" s="53" t="str">
        <f t="shared" si="237"/>
        <v>0</v>
      </c>
      <c r="T688" s="53">
        <f t="shared" si="227"/>
        <v>0</v>
      </c>
      <c r="U688" s="53" t="str">
        <f t="shared" si="238"/>
        <v>0</v>
      </c>
      <c r="V688" s="53">
        <f t="shared" si="228"/>
        <v>0</v>
      </c>
      <c r="W688" s="53" t="str">
        <f t="shared" si="239"/>
        <v>0</v>
      </c>
      <c r="X688" s="53">
        <f t="shared" si="229"/>
        <v>0</v>
      </c>
      <c r="Y688" s="53" t="str">
        <f t="shared" si="240"/>
        <v>0</v>
      </c>
      <c r="Z688" s="53">
        <f t="shared" si="230"/>
        <v>0</v>
      </c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85">
        <f>Parâmetros!A678</f>
        <v>44133.166701388887</v>
      </c>
      <c r="B689" s="59">
        <f>Parâmetros!G678*0.04*46.0055</f>
        <v>3.1653716230999995</v>
      </c>
      <c r="C689" s="80">
        <f t="shared" si="241"/>
        <v>3.1653716230999995</v>
      </c>
      <c r="D689" s="84">
        <f t="shared" si="220"/>
        <v>0.63307432461999991</v>
      </c>
      <c r="E689" s="42" t="str">
        <f t="shared" si="231"/>
        <v>1</v>
      </c>
      <c r="F689" s="51">
        <f t="shared" si="221"/>
        <v>-150.9137626674775</v>
      </c>
      <c r="G689" s="42" t="str">
        <f t="shared" si="232"/>
        <v>0</v>
      </c>
      <c r="H689" s="51">
        <f t="shared" si="222"/>
        <v>-34.45688133373875</v>
      </c>
      <c r="I689" s="42" t="str">
        <f t="shared" si="233"/>
        <v>0</v>
      </c>
      <c r="J689" s="51">
        <f t="shared" si="223"/>
        <v>90.098844886697407</v>
      </c>
      <c r="K689" s="42" t="str">
        <f t="shared" si="234"/>
        <v>0</v>
      </c>
      <c r="L689" s="51">
        <f t="shared" si="224"/>
        <v>81.688098171857646</v>
      </c>
      <c r="M689" s="55" t="str">
        <f t="shared" si="235"/>
        <v>0</v>
      </c>
      <c r="N689" s="129">
        <f t="shared" si="225"/>
        <v>0.63307432461999991</v>
      </c>
      <c r="O689" s="59">
        <v>260</v>
      </c>
      <c r="Q689" s="53" t="str">
        <f t="shared" si="236"/>
        <v>1</v>
      </c>
      <c r="R689" s="53">
        <f t="shared" si="226"/>
        <v>1</v>
      </c>
      <c r="S689" s="53" t="str">
        <f t="shared" si="237"/>
        <v>0</v>
      </c>
      <c r="T689" s="53">
        <f t="shared" si="227"/>
        <v>0</v>
      </c>
      <c r="U689" s="53" t="str">
        <f t="shared" si="238"/>
        <v>0</v>
      </c>
      <c r="V689" s="53">
        <f t="shared" si="228"/>
        <v>0</v>
      </c>
      <c r="W689" s="53" t="str">
        <f t="shared" si="239"/>
        <v>0</v>
      </c>
      <c r="X689" s="53">
        <f t="shared" si="229"/>
        <v>0</v>
      </c>
      <c r="Y689" s="53" t="str">
        <f t="shared" si="240"/>
        <v>0</v>
      </c>
      <c r="Z689" s="53">
        <f t="shared" si="230"/>
        <v>0</v>
      </c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85">
        <f>Parâmetros!A679</f>
        <v>44133.208368055559</v>
      </c>
      <c r="B690" s="59">
        <f>Parâmetros!G679*0.04*46.0055</f>
        <v>3.2991832204000002</v>
      </c>
      <c r="C690" s="80">
        <f t="shared" si="241"/>
        <v>3.2991832204000002</v>
      </c>
      <c r="D690" s="84">
        <f t="shared" si="220"/>
        <v>0.65983664408000009</v>
      </c>
      <c r="E690" s="42" t="str">
        <f t="shared" si="231"/>
        <v>1</v>
      </c>
      <c r="F690" s="51">
        <f t="shared" si="221"/>
        <v>-150.78329636011</v>
      </c>
      <c r="G690" s="42" t="str">
        <f t="shared" si="232"/>
        <v>0</v>
      </c>
      <c r="H690" s="51">
        <f t="shared" si="222"/>
        <v>-34.391648180055</v>
      </c>
      <c r="I690" s="42" t="str">
        <f t="shared" si="233"/>
        <v>0</v>
      </c>
      <c r="J690" s="51">
        <f t="shared" si="223"/>
        <v>90.111895647421733</v>
      </c>
      <c r="K690" s="42" t="str">
        <f t="shared" si="234"/>
        <v>0</v>
      </c>
      <c r="L690" s="51">
        <f t="shared" si="224"/>
        <v>81.702266458630589</v>
      </c>
      <c r="M690" s="55" t="str">
        <f t="shared" si="235"/>
        <v>0</v>
      </c>
      <c r="N690" s="129">
        <f t="shared" si="225"/>
        <v>0.65983664408000009</v>
      </c>
      <c r="O690" s="59">
        <v>260</v>
      </c>
      <c r="Q690" s="53" t="str">
        <f t="shared" si="236"/>
        <v>1</v>
      </c>
      <c r="R690" s="53">
        <f t="shared" si="226"/>
        <v>1</v>
      </c>
      <c r="S690" s="53" t="str">
        <f t="shared" si="237"/>
        <v>0</v>
      </c>
      <c r="T690" s="53">
        <f t="shared" si="227"/>
        <v>0</v>
      </c>
      <c r="U690" s="53" t="str">
        <f t="shared" si="238"/>
        <v>0</v>
      </c>
      <c r="V690" s="53">
        <f t="shared" si="228"/>
        <v>0</v>
      </c>
      <c r="W690" s="53" t="str">
        <f t="shared" si="239"/>
        <v>0</v>
      </c>
      <c r="X690" s="53">
        <f t="shared" si="229"/>
        <v>0</v>
      </c>
      <c r="Y690" s="53" t="str">
        <f t="shared" si="240"/>
        <v>0</v>
      </c>
      <c r="Z690" s="53">
        <f t="shared" si="230"/>
        <v>0</v>
      </c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85">
        <f>Parâmetros!A680</f>
        <v>44133.250034722223</v>
      </c>
      <c r="B691" s="59">
        <f>Parâmetros!G680*0.04*46.0055</f>
        <v>6.6166067014400003</v>
      </c>
      <c r="C691" s="80">
        <f t="shared" si="241"/>
        <v>6.6166067014400003</v>
      </c>
      <c r="D691" s="84">
        <f t="shared" si="220"/>
        <v>1.323321340288</v>
      </c>
      <c r="E691" s="42" t="str">
        <f t="shared" si="231"/>
        <v>1</v>
      </c>
      <c r="F691" s="51">
        <f t="shared" si="221"/>
        <v>-147.54880846609601</v>
      </c>
      <c r="G691" s="42" t="str">
        <f t="shared" si="232"/>
        <v>0</v>
      </c>
      <c r="H691" s="51">
        <f t="shared" si="222"/>
        <v>-32.774404233048003</v>
      </c>
      <c r="I691" s="42" t="str">
        <f t="shared" si="233"/>
        <v>0</v>
      </c>
      <c r="J691" s="51">
        <f t="shared" si="223"/>
        <v>90.435446826436745</v>
      </c>
      <c r="K691" s="42" t="str">
        <f t="shared" si="234"/>
        <v>0</v>
      </c>
      <c r="L691" s="51">
        <f t="shared" si="224"/>
        <v>82.053523062505434</v>
      </c>
      <c r="M691" s="55" t="str">
        <f t="shared" si="235"/>
        <v>0</v>
      </c>
      <c r="N691" s="129">
        <f t="shared" si="225"/>
        <v>1.323321340288</v>
      </c>
      <c r="O691" s="59">
        <v>260</v>
      </c>
      <c r="Q691" s="53" t="str">
        <f t="shared" si="236"/>
        <v>1</v>
      </c>
      <c r="R691" s="53">
        <f t="shared" si="226"/>
        <v>1</v>
      </c>
      <c r="S691" s="53" t="str">
        <f t="shared" si="237"/>
        <v>0</v>
      </c>
      <c r="T691" s="53">
        <f t="shared" si="227"/>
        <v>0</v>
      </c>
      <c r="U691" s="53" t="str">
        <f t="shared" si="238"/>
        <v>0</v>
      </c>
      <c r="V691" s="53">
        <f t="shared" si="228"/>
        <v>0</v>
      </c>
      <c r="W691" s="53" t="str">
        <f t="shared" si="239"/>
        <v>0</v>
      </c>
      <c r="X691" s="53">
        <f t="shared" si="229"/>
        <v>0</v>
      </c>
      <c r="Y691" s="53" t="str">
        <f t="shared" si="240"/>
        <v>0</v>
      </c>
      <c r="Z691" s="53">
        <f t="shared" si="230"/>
        <v>0</v>
      </c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85">
        <f>Parâmetros!A681</f>
        <v>44133.291701388887</v>
      </c>
      <c r="B692" s="59">
        <f>Parâmetros!G681*0.04*46.0055</f>
        <v>8.914171057379999</v>
      </c>
      <c r="C692" s="80">
        <f t="shared" si="241"/>
        <v>8.914171057379999</v>
      </c>
      <c r="D692" s="84">
        <f t="shared" si="220"/>
        <v>1.7828342114759999</v>
      </c>
      <c r="E692" s="42" t="str">
        <f t="shared" si="231"/>
        <v>1</v>
      </c>
      <c r="F692" s="51">
        <f t="shared" si="221"/>
        <v>-145.3086832190545</v>
      </c>
      <c r="G692" s="42" t="str">
        <f t="shared" si="232"/>
        <v>0</v>
      </c>
      <c r="H692" s="51">
        <f t="shared" si="222"/>
        <v>-31.654341609527251</v>
      </c>
      <c r="I692" s="42" t="str">
        <f t="shared" si="233"/>
        <v>0</v>
      </c>
      <c r="J692" s="51">
        <f t="shared" si="223"/>
        <v>90.659530263621008</v>
      </c>
      <c r="K692" s="42" t="str">
        <f t="shared" si="234"/>
        <v>0</v>
      </c>
      <c r="L692" s="51">
        <f t="shared" si="224"/>
        <v>82.296794582546113</v>
      </c>
      <c r="M692" s="55" t="str">
        <f t="shared" si="235"/>
        <v>0</v>
      </c>
      <c r="N692" s="129">
        <f t="shared" si="225"/>
        <v>1.7828342114759999</v>
      </c>
      <c r="O692" s="59">
        <v>260</v>
      </c>
      <c r="Q692" s="53" t="str">
        <f t="shared" si="236"/>
        <v>1</v>
      </c>
      <c r="R692" s="53">
        <f t="shared" si="226"/>
        <v>1</v>
      </c>
      <c r="S692" s="53" t="str">
        <f t="shared" si="237"/>
        <v>0</v>
      </c>
      <c r="T692" s="53">
        <f t="shared" si="227"/>
        <v>0</v>
      </c>
      <c r="U692" s="53" t="str">
        <f t="shared" si="238"/>
        <v>0</v>
      </c>
      <c r="V692" s="53">
        <f t="shared" si="228"/>
        <v>0</v>
      </c>
      <c r="W692" s="53" t="str">
        <f t="shared" si="239"/>
        <v>0</v>
      </c>
      <c r="X692" s="53">
        <f t="shared" si="229"/>
        <v>0</v>
      </c>
      <c r="Y692" s="53" t="str">
        <f t="shared" si="240"/>
        <v>0</v>
      </c>
      <c r="Z692" s="53">
        <f t="shared" si="230"/>
        <v>0</v>
      </c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85">
        <f>Parâmetros!A682</f>
        <v>44133.333368055559</v>
      </c>
      <c r="B693" s="59">
        <f>Parâmetros!G682*0.04*46.0055</f>
        <v>8.8055115870399998</v>
      </c>
      <c r="C693" s="80">
        <f t="shared" si="241"/>
        <v>8.8055115870399998</v>
      </c>
      <c r="D693" s="84">
        <f t="shared" si="220"/>
        <v>1.7611023174079998</v>
      </c>
      <c r="E693" s="42" t="str">
        <f t="shared" si="231"/>
        <v>1</v>
      </c>
      <c r="F693" s="51">
        <f t="shared" si="221"/>
        <v>-145.41462620263599</v>
      </c>
      <c r="G693" s="42" t="str">
        <f t="shared" si="232"/>
        <v>0</v>
      </c>
      <c r="H693" s="51">
        <f t="shared" si="222"/>
        <v>-31.707313101317993</v>
      </c>
      <c r="I693" s="42" t="str">
        <f t="shared" si="233"/>
        <v>0</v>
      </c>
      <c r="J693" s="51">
        <f t="shared" si="223"/>
        <v>90.648932611575503</v>
      </c>
      <c r="K693" s="42" t="str">
        <f t="shared" si="234"/>
        <v>0</v>
      </c>
      <c r="L693" s="51">
        <f t="shared" si="224"/>
        <v>82.285289462157166</v>
      </c>
      <c r="M693" s="55" t="str">
        <f t="shared" si="235"/>
        <v>0</v>
      </c>
      <c r="N693" s="129">
        <f t="shared" si="225"/>
        <v>1.7611023174079998</v>
      </c>
      <c r="O693" s="59">
        <v>260</v>
      </c>
      <c r="Q693" s="53" t="str">
        <f t="shared" si="236"/>
        <v>1</v>
      </c>
      <c r="R693" s="53">
        <f t="shared" si="226"/>
        <v>1</v>
      </c>
      <c r="S693" s="53" t="str">
        <f t="shared" si="237"/>
        <v>0</v>
      </c>
      <c r="T693" s="53">
        <f t="shared" si="227"/>
        <v>0</v>
      </c>
      <c r="U693" s="53" t="str">
        <f t="shared" si="238"/>
        <v>0</v>
      </c>
      <c r="V693" s="53">
        <f t="shared" si="228"/>
        <v>0</v>
      </c>
      <c r="W693" s="53" t="str">
        <f t="shared" si="239"/>
        <v>0</v>
      </c>
      <c r="X693" s="53">
        <f t="shared" si="229"/>
        <v>0</v>
      </c>
      <c r="Y693" s="53" t="str">
        <f t="shared" si="240"/>
        <v>0</v>
      </c>
      <c r="Z693" s="53">
        <f t="shared" si="230"/>
        <v>0</v>
      </c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85">
        <f>Parâmetros!A683</f>
        <v>44133.375034722223</v>
      </c>
      <c r="B694" s="59">
        <f>Parâmetros!G683*0.04*46.0055</f>
        <v>4.3429191999999999</v>
      </c>
      <c r="C694" s="80">
        <f t="shared" si="241"/>
        <v>4.3429191999999999</v>
      </c>
      <c r="D694" s="84">
        <f t="shared" si="220"/>
        <v>0.86858384</v>
      </c>
      <c r="E694" s="42" t="str">
        <f t="shared" si="231"/>
        <v>1</v>
      </c>
      <c r="F694" s="51">
        <f t="shared" si="221"/>
        <v>-149.76565378000001</v>
      </c>
      <c r="G694" s="42" t="str">
        <f t="shared" si="232"/>
        <v>0</v>
      </c>
      <c r="H694" s="51">
        <f t="shared" si="222"/>
        <v>-33.882826890000004</v>
      </c>
      <c r="I694" s="42" t="str">
        <f t="shared" si="233"/>
        <v>0</v>
      </c>
      <c r="J694" s="51">
        <f t="shared" si="223"/>
        <v>90.213692119506163</v>
      </c>
      <c r="K694" s="42" t="str">
        <f t="shared" si="234"/>
        <v>0</v>
      </c>
      <c r="L694" s="51">
        <f t="shared" si="224"/>
        <v>81.812779680000006</v>
      </c>
      <c r="M694" s="55" t="str">
        <f t="shared" si="235"/>
        <v>0</v>
      </c>
      <c r="N694" s="129">
        <f t="shared" si="225"/>
        <v>0.86858384</v>
      </c>
      <c r="O694" s="59">
        <v>260</v>
      </c>
      <c r="Q694" s="53" t="str">
        <f t="shared" si="236"/>
        <v>1</v>
      </c>
      <c r="R694" s="53">
        <f t="shared" si="226"/>
        <v>1</v>
      </c>
      <c r="S694" s="53" t="str">
        <f t="shared" si="237"/>
        <v>0</v>
      </c>
      <c r="T694" s="53">
        <f t="shared" si="227"/>
        <v>0</v>
      </c>
      <c r="U694" s="53" t="str">
        <f t="shared" si="238"/>
        <v>0</v>
      </c>
      <c r="V694" s="53">
        <f t="shared" si="228"/>
        <v>0</v>
      </c>
      <c r="W694" s="53" t="str">
        <f t="shared" si="239"/>
        <v>0</v>
      </c>
      <c r="X694" s="53">
        <f t="shared" si="229"/>
        <v>0</v>
      </c>
      <c r="Y694" s="53" t="str">
        <f t="shared" si="240"/>
        <v>0</v>
      </c>
      <c r="Z694" s="53">
        <f t="shared" si="230"/>
        <v>0</v>
      </c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85">
        <f>Parâmetros!A684</f>
        <v>44133.416701388887</v>
      </c>
      <c r="B695" s="59">
        <f>Parâmetros!G684*0.04*46.0055</f>
        <v>4.4165279999999996</v>
      </c>
      <c r="C695" s="80">
        <f t="shared" si="241"/>
        <v>4.4165279999999996</v>
      </c>
      <c r="D695" s="84">
        <f t="shared" si="220"/>
        <v>0.88330559999999991</v>
      </c>
      <c r="E695" s="42" t="str">
        <f t="shared" si="231"/>
        <v>1</v>
      </c>
      <c r="F695" s="51">
        <f t="shared" si="221"/>
        <v>-149.69388520000001</v>
      </c>
      <c r="G695" s="42" t="str">
        <f t="shared" si="232"/>
        <v>0</v>
      </c>
      <c r="H695" s="51">
        <f t="shared" si="222"/>
        <v>-33.846942600000006</v>
      </c>
      <c r="I695" s="42" t="str">
        <f t="shared" si="233"/>
        <v>0</v>
      </c>
      <c r="J695" s="51">
        <f t="shared" si="223"/>
        <v>90.220871249382711</v>
      </c>
      <c r="K695" s="42" t="str">
        <f t="shared" si="234"/>
        <v>0</v>
      </c>
      <c r="L695" s="51">
        <f t="shared" si="224"/>
        <v>81.82057355294117</v>
      </c>
      <c r="M695" s="55" t="str">
        <f t="shared" si="235"/>
        <v>0</v>
      </c>
      <c r="N695" s="129">
        <f t="shared" si="225"/>
        <v>0.88330559999999991</v>
      </c>
      <c r="O695" s="59">
        <v>260</v>
      </c>
      <c r="Q695" s="53" t="str">
        <f t="shared" si="236"/>
        <v>1</v>
      </c>
      <c r="R695" s="53">
        <f t="shared" si="226"/>
        <v>1</v>
      </c>
      <c r="S695" s="53" t="str">
        <f t="shared" si="237"/>
        <v>0</v>
      </c>
      <c r="T695" s="53">
        <f t="shared" si="227"/>
        <v>0</v>
      </c>
      <c r="U695" s="53" t="str">
        <f t="shared" si="238"/>
        <v>0</v>
      </c>
      <c r="V695" s="53">
        <f t="shared" si="228"/>
        <v>0</v>
      </c>
      <c r="W695" s="53" t="str">
        <f t="shared" si="239"/>
        <v>0</v>
      </c>
      <c r="X695" s="53">
        <f t="shared" si="229"/>
        <v>0</v>
      </c>
      <c r="Y695" s="53" t="str">
        <f t="shared" si="240"/>
        <v>0</v>
      </c>
      <c r="Z695" s="53">
        <f t="shared" si="230"/>
        <v>0</v>
      </c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85">
        <f>Parâmetros!A685</f>
        <v>44133.458368055559</v>
      </c>
      <c r="B696" s="59">
        <f>Parâmetros!G685*0.04*46.0055</f>
        <v>4.2693103999999993</v>
      </c>
      <c r="C696" s="80">
        <f t="shared" si="241"/>
        <v>4.2693103999999993</v>
      </c>
      <c r="D696" s="84">
        <f t="shared" si="220"/>
        <v>0.85386207999999986</v>
      </c>
      <c r="E696" s="42" t="str">
        <f t="shared" si="231"/>
        <v>1</v>
      </c>
      <c r="F696" s="51">
        <f t="shared" si="221"/>
        <v>-149.83742236000001</v>
      </c>
      <c r="G696" s="42" t="str">
        <f t="shared" si="232"/>
        <v>0</v>
      </c>
      <c r="H696" s="51">
        <f t="shared" si="222"/>
        <v>-33.918711180000003</v>
      </c>
      <c r="I696" s="42" t="str">
        <f t="shared" si="233"/>
        <v>0</v>
      </c>
      <c r="J696" s="51">
        <f t="shared" si="223"/>
        <v>90.20651298962963</v>
      </c>
      <c r="K696" s="42" t="str">
        <f t="shared" si="234"/>
        <v>0</v>
      </c>
      <c r="L696" s="51">
        <f t="shared" si="224"/>
        <v>81.804985807058813</v>
      </c>
      <c r="M696" s="55" t="str">
        <f t="shared" si="235"/>
        <v>0</v>
      </c>
      <c r="N696" s="129">
        <f t="shared" si="225"/>
        <v>0.85386207999999986</v>
      </c>
      <c r="O696" s="59">
        <v>260</v>
      </c>
      <c r="Q696" s="53" t="str">
        <f t="shared" si="236"/>
        <v>1</v>
      </c>
      <c r="R696" s="53">
        <f t="shared" si="226"/>
        <v>1</v>
      </c>
      <c r="S696" s="53" t="str">
        <f t="shared" si="237"/>
        <v>0</v>
      </c>
      <c r="T696" s="53">
        <f t="shared" si="227"/>
        <v>0</v>
      </c>
      <c r="U696" s="53" t="str">
        <f t="shared" si="238"/>
        <v>0</v>
      </c>
      <c r="V696" s="53">
        <f t="shared" si="228"/>
        <v>0</v>
      </c>
      <c r="W696" s="53" t="str">
        <f t="shared" si="239"/>
        <v>0</v>
      </c>
      <c r="X696" s="53">
        <f t="shared" si="229"/>
        <v>0</v>
      </c>
      <c r="Y696" s="53" t="str">
        <f t="shared" si="240"/>
        <v>0</v>
      </c>
      <c r="Z696" s="53">
        <f t="shared" si="230"/>
        <v>0</v>
      </c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85">
        <f>Parâmetros!A686</f>
        <v>44133.500034722223</v>
      </c>
      <c r="B697" s="59">
        <f>Parâmetros!G686*0.04*46.0055</f>
        <v>3.2755915999999998</v>
      </c>
      <c r="C697" s="80">
        <f t="shared" si="241"/>
        <v>3.2755915999999998</v>
      </c>
      <c r="D697" s="84">
        <f t="shared" si="220"/>
        <v>0.65511831999999992</v>
      </c>
      <c r="E697" s="42" t="str">
        <f t="shared" si="231"/>
        <v>1</v>
      </c>
      <c r="F697" s="51">
        <f t="shared" si="221"/>
        <v>-150.80629819000001</v>
      </c>
      <c r="G697" s="42" t="str">
        <f t="shared" si="232"/>
        <v>0</v>
      </c>
      <c r="H697" s="51">
        <f t="shared" si="222"/>
        <v>-34.403149095000003</v>
      </c>
      <c r="I697" s="42" t="str">
        <f t="shared" si="233"/>
        <v>0</v>
      </c>
      <c r="J697" s="51">
        <f t="shared" si="223"/>
        <v>90.109594736296287</v>
      </c>
      <c r="K697" s="42" t="str">
        <f t="shared" si="234"/>
        <v>0</v>
      </c>
      <c r="L697" s="51">
        <f t="shared" si="224"/>
        <v>81.69976852235294</v>
      </c>
      <c r="M697" s="55" t="str">
        <f t="shared" si="235"/>
        <v>0</v>
      </c>
      <c r="N697" s="129">
        <f t="shared" si="225"/>
        <v>0.65511831999999992</v>
      </c>
      <c r="O697" s="59">
        <v>260</v>
      </c>
      <c r="Q697" s="53" t="str">
        <f t="shared" si="236"/>
        <v>1</v>
      </c>
      <c r="R697" s="53">
        <f t="shared" si="226"/>
        <v>1</v>
      </c>
      <c r="S697" s="53" t="str">
        <f t="shared" si="237"/>
        <v>0</v>
      </c>
      <c r="T697" s="53">
        <f t="shared" si="227"/>
        <v>0</v>
      </c>
      <c r="U697" s="53" t="str">
        <f t="shared" si="238"/>
        <v>0</v>
      </c>
      <c r="V697" s="53">
        <f t="shared" si="228"/>
        <v>0</v>
      </c>
      <c r="W697" s="53" t="str">
        <f t="shared" si="239"/>
        <v>0</v>
      </c>
      <c r="X697" s="53">
        <f t="shared" si="229"/>
        <v>0</v>
      </c>
      <c r="Y697" s="53" t="str">
        <f t="shared" si="240"/>
        <v>0</v>
      </c>
      <c r="Z697" s="53">
        <f t="shared" si="230"/>
        <v>0</v>
      </c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85">
        <f>Parâmetros!A687</f>
        <v>44133.541701388887</v>
      </c>
      <c r="B698" s="59">
        <f>Parâmetros!G687*0.04*46.0055</f>
        <v>3.6252333999999995</v>
      </c>
      <c r="C698" s="80">
        <f t="shared" si="241"/>
        <v>3.6252333999999995</v>
      </c>
      <c r="D698" s="84">
        <f t="shared" si="220"/>
        <v>0.72504667999999994</v>
      </c>
      <c r="E698" s="42" t="str">
        <f t="shared" si="231"/>
        <v>1</v>
      </c>
      <c r="F698" s="51">
        <f t="shared" si="221"/>
        <v>-150.46539743499997</v>
      </c>
      <c r="G698" s="42" t="str">
        <f t="shared" si="232"/>
        <v>0</v>
      </c>
      <c r="H698" s="51">
        <f t="shared" si="222"/>
        <v>-34.232698717499986</v>
      </c>
      <c r="I698" s="42" t="str">
        <f t="shared" si="233"/>
        <v>0</v>
      </c>
      <c r="J698" s="51">
        <f t="shared" si="223"/>
        <v>90.143695603209878</v>
      </c>
      <c r="K698" s="42" t="str">
        <f t="shared" si="234"/>
        <v>0</v>
      </c>
      <c r="L698" s="51">
        <f t="shared" si="224"/>
        <v>81.736789418823534</v>
      </c>
      <c r="M698" s="55" t="str">
        <f t="shared" si="235"/>
        <v>0</v>
      </c>
      <c r="N698" s="129">
        <f t="shared" si="225"/>
        <v>0.72504667999999994</v>
      </c>
      <c r="O698" s="59">
        <v>260</v>
      </c>
      <c r="Q698" s="53" t="str">
        <f t="shared" si="236"/>
        <v>1</v>
      </c>
      <c r="R698" s="53">
        <f t="shared" si="226"/>
        <v>1</v>
      </c>
      <c r="S698" s="53" t="str">
        <f t="shared" si="237"/>
        <v>0</v>
      </c>
      <c r="T698" s="53">
        <f t="shared" si="227"/>
        <v>0</v>
      </c>
      <c r="U698" s="53" t="str">
        <f t="shared" si="238"/>
        <v>0</v>
      </c>
      <c r="V698" s="53">
        <f t="shared" si="228"/>
        <v>0</v>
      </c>
      <c r="W698" s="53" t="str">
        <f t="shared" si="239"/>
        <v>0</v>
      </c>
      <c r="X698" s="53">
        <f t="shared" si="229"/>
        <v>0</v>
      </c>
      <c r="Y698" s="53" t="str">
        <f t="shared" si="240"/>
        <v>0</v>
      </c>
      <c r="Z698" s="53">
        <f t="shared" si="230"/>
        <v>0</v>
      </c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85">
        <f>Parâmetros!A688</f>
        <v>44133.583368055559</v>
      </c>
      <c r="B699" s="59">
        <f>Parâmetros!G688*0.04*46.0055</f>
        <v>3.5700267999999999</v>
      </c>
      <c r="C699" s="80">
        <f t="shared" si="241"/>
        <v>3.5700267999999999</v>
      </c>
      <c r="D699" s="84">
        <f t="shared" si="220"/>
        <v>0.71400536000000003</v>
      </c>
      <c r="E699" s="42" t="str">
        <f t="shared" si="231"/>
        <v>1</v>
      </c>
      <c r="F699" s="51">
        <f t="shared" si="221"/>
        <v>-150.51922386999999</v>
      </c>
      <c r="G699" s="42" t="str">
        <f t="shared" si="232"/>
        <v>0</v>
      </c>
      <c r="H699" s="51">
        <f t="shared" si="222"/>
        <v>-34.259611934999995</v>
      </c>
      <c r="I699" s="42" t="str">
        <f t="shared" si="233"/>
        <v>0</v>
      </c>
      <c r="J699" s="51">
        <f t="shared" si="223"/>
        <v>90.138311255802464</v>
      </c>
      <c r="K699" s="42" t="str">
        <f t="shared" si="234"/>
        <v>0</v>
      </c>
      <c r="L699" s="51">
        <f t="shared" si="224"/>
        <v>81.730944014117654</v>
      </c>
      <c r="M699" s="55" t="str">
        <f t="shared" si="235"/>
        <v>0</v>
      </c>
      <c r="N699" s="129">
        <f t="shared" si="225"/>
        <v>0.71400536000000003</v>
      </c>
      <c r="O699" s="59">
        <v>260</v>
      </c>
      <c r="Q699" s="53" t="str">
        <f t="shared" si="236"/>
        <v>1</v>
      </c>
      <c r="R699" s="53">
        <f t="shared" si="226"/>
        <v>1</v>
      </c>
      <c r="S699" s="53" t="str">
        <f t="shared" si="237"/>
        <v>0</v>
      </c>
      <c r="T699" s="53">
        <f t="shared" si="227"/>
        <v>0</v>
      </c>
      <c r="U699" s="53" t="str">
        <f t="shared" si="238"/>
        <v>0</v>
      </c>
      <c r="V699" s="53">
        <f t="shared" si="228"/>
        <v>0</v>
      </c>
      <c r="W699" s="53" t="str">
        <f t="shared" si="239"/>
        <v>0</v>
      </c>
      <c r="X699" s="53">
        <f t="shared" si="229"/>
        <v>0</v>
      </c>
      <c r="Y699" s="53" t="str">
        <f t="shared" si="240"/>
        <v>0</v>
      </c>
      <c r="Z699" s="53">
        <f t="shared" si="230"/>
        <v>0</v>
      </c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85">
        <f>Parâmetros!A689</f>
        <v>44133.625034722223</v>
      </c>
      <c r="B700" s="59">
        <f>Parâmetros!G689*0.04*46.0055</f>
        <v>3.2203850000000003</v>
      </c>
      <c r="C700" s="80">
        <f t="shared" si="241"/>
        <v>3.2203850000000003</v>
      </c>
      <c r="D700" s="84">
        <f t="shared" si="220"/>
        <v>0.64407700000000012</v>
      </c>
      <c r="E700" s="42" t="str">
        <f t="shared" si="231"/>
        <v>1</v>
      </c>
      <c r="F700" s="51">
        <f t="shared" si="221"/>
        <v>-150.86012462500003</v>
      </c>
      <c r="G700" s="42" t="str">
        <f t="shared" si="232"/>
        <v>0</v>
      </c>
      <c r="H700" s="51">
        <f t="shared" si="222"/>
        <v>-34.430062312500013</v>
      </c>
      <c r="I700" s="42" t="str">
        <f t="shared" si="233"/>
        <v>0</v>
      </c>
      <c r="J700" s="51">
        <f t="shared" si="223"/>
        <v>90.104210388888887</v>
      </c>
      <c r="K700" s="42" t="str">
        <f t="shared" si="234"/>
        <v>0</v>
      </c>
      <c r="L700" s="51">
        <f t="shared" si="224"/>
        <v>81.69392311764706</v>
      </c>
      <c r="M700" s="55" t="str">
        <f t="shared" si="235"/>
        <v>0</v>
      </c>
      <c r="N700" s="129">
        <f t="shared" si="225"/>
        <v>0.64407700000000012</v>
      </c>
      <c r="O700" s="59">
        <v>260</v>
      </c>
      <c r="Q700" s="53" t="str">
        <f t="shared" si="236"/>
        <v>1</v>
      </c>
      <c r="R700" s="53">
        <f t="shared" si="226"/>
        <v>1</v>
      </c>
      <c r="S700" s="53" t="str">
        <f t="shared" si="237"/>
        <v>0</v>
      </c>
      <c r="T700" s="53">
        <f t="shared" si="227"/>
        <v>0</v>
      </c>
      <c r="U700" s="53" t="str">
        <f t="shared" si="238"/>
        <v>0</v>
      </c>
      <c r="V700" s="53">
        <f t="shared" si="228"/>
        <v>0</v>
      </c>
      <c r="W700" s="53" t="str">
        <f t="shared" si="239"/>
        <v>0</v>
      </c>
      <c r="X700" s="53">
        <f t="shared" si="229"/>
        <v>0</v>
      </c>
      <c r="Y700" s="53" t="str">
        <f t="shared" si="240"/>
        <v>0</v>
      </c>
      <c r="Z700" s="53">
        <f t="shared" si="230"/>
        <v>0</v>
      </c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85">
        <f>Parâmetros!A690</f>
        <v>44133.666701388887</v>
      </c>
      <c r="B701" s="59">
        <f>Parâmetros!G690*0.04*46.0055</f>
        <v>4.0852883999999996</v>
      </c>
      <c r="C701" s="80">
        <f t="shared" si="241"/>
        <v>4.0852883999999996</v>
      </c>
      <c r="D701" s="84">
        <f t="shared" si="220"/>
        <v>0.81705768000000001</v>
      </c>
      <c r="E701" s="42" t="str">
        <f t="shared" si="231"/>
        <v>1</v>
      </c>
      <c r="F701" s="51">
        <f t="shared" si="221"/>
        <v>-150.01684381000001</v>
      </c>
      <c r="G701" s="42" t="str">
        <f t="shared" si="232"/>
        <v>0</v>
      </c>
      <c r="H701" s="51">
        <f t="shared" si="222"/>
        <v>-34.008421905000006</v>
      </c>
      <c r="I701" s="42" t="str">
        <f t="shared" si="233"/>
        <v>0</v>
      </c>
      <c r="J701" s="51">
        <f t="shared" si="223"/>
        <v>90.188565164938268</v>
      </c>
      <c r="K701" s="42" t="str">
        <f t="shared" si="234"/>
        <v>0</v>
      </c>
      <c r="L701" s="51">
        <f t="shared" si="224"/>
        <v>81.785501124705888</v>
      </c>
      <c r="M701" s="55" t="str">
        <f t="shared" si="235"/>
        <v>0</v>
      </c>
      <c r="N701" s="129">
        <f t="shared" si="225"/>
        <v>0.81705768000000001</v>
      </c>
      <c r="O701" s="59">
        <v>260</v>
      </c>
      <c r="Q701" s="53" t="str">
        <f t="shared" si="236"/>
        <v>1</v>
      </c>
      <c r="R701" s="53">
        <f t="shared" si="226"/>
        <v>1</v>
      </c>
      <c r="S701" s="53" t="str">
        <f t="shared" si="237"/>
        <v>0</v>
      </c>
      <c r="T701" s="53">
        <f t="shared" si="227"/>
        <v>0</v>
      </c>
      <c r="U701" s="53" t="str">
        <f t="shared" si="238"/>
        <v>0</v>
      </c>
      <c r="V701" s="53">
        <f t="shared" si="228"/>
        <v>0</v>
      </c>
      <c r="W701" s="53" t="str">
        <f t="shared" si="239"/>
        <v>0</v>
      </c>
      <c r="X701" s="53">
        <f t="shared" si="229"/>
        <v>0</v>
      </c>
      <c r="Y701" s="53" t="str">
        <f t="shared" si="240"/>
        <v>0</v>
      </c>
      <c r="Z701" s="53">
        <f t="shared" si="230"/>
        <v>0</v>
      </c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85">
        <f>Parâmetros!A691</f>
        <v>44133.708368055559</v>
      </c>
      <c r="B702" s="59">
        <f>Parâmetros!G691*0.04*46.0055</f>
        <v>6.1095303999999997</v>
      </c>
      <c r="C702" s="80">
        <f t="shared" si="241"/>
        <v>6.1095303999999997</v>
      </c>
      <c r="D702" s="84">
        <f t="shared" si="220"/>
        <v>1.2219060799999999</v>
      </c>
      <c r="E702" s="42" t="str">
        <f t="shared" si="231"/>
        <v>1</v>
      </c>
      <c r="F702" s="51">
        <f t="shared" si="221"/>
        <v>-148.04320786</v>
      </c>
      <c r="G702" s="42" t="str">
        <f t="shared" si="232"/>
        <v>0</v>
      </c>
      <c r="H702" s="51">
        <f t="shared" si="222"/>
        <v>-33.021603929999998</v>
      </c>
      <c r="I702" s="42" t="str">
        <f t="shared" si="233"/>
        <v>0</v>
      </c>
      <c r="J702" s="51">
        <f t="shared" si="223"/>
        <v>90.385991236543205</v>
      </c>
      <c r="K702" s="42" t="str">
        <f t="shared" si="234"/>
        <v>0</v>
      </c>
      <c r="L702" s="51">
        <f t="shared" si="224"/>
        <v>81.999832630588244</v>
      </c>
      <c r="M702" s="55" t="str">
        <f t="shared" si="235"/>
        <v>0</v>
      </c>
      <c r="N702" s="129">
        <f t="shared" si="225"/>
        <v>1.2219060799999999</v>
      </c>
      <c r="O702" s="59">
        <v>260</v>
      </c>
      <c r="Q702" s="53" t="str">
        <f t="shared" si="236"/>
        <v>1</v>
      </c>
      <c r="R702" s="53">
        <f t="shared" si="226"/>
        <v>1</v>
      </c>
      <c r="S702" s="53" t="str">
        <f t="shared" si="237"/>
        <v>0</v>
      </c>
      <c r="T702" s="53">
        <f t="shared" si="227"/>
        <v>0</v>
      </c>
      <c r="U702" s="53" t="str">
        <f t="shared" si="238"/>
        <v>0</v>
      </c>
      <c r="V702" s="53">
        <f t="shared" si="228"/>
        <v>0</v>
      </c>
      <c r="W702" s="53" t="str">
        <f t="shared" si="239"/>
        <v>0</v>
      </c>
      <c r="X702" s="53">
        <f t="shared" si="229"/>
        <v>0</v>
      </c>
      <c r="Y702" s="53" t="str">
        <f t="shared" si="240"/>
        <v>0</v>
      </c>
      <c r="Z702" s="53">
        <f t="shared" si="230"/>
        <v>0</v>
      </c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85">
        <f>Parâmetros!A692</f>
        <v>44133.750034722223</v>
      </c>
      <c r="B703" s="59">
        <f>Parâmetros!G692*0.04*46.0055</f>
        <v>16.3963602</v>
      </c>
      <c r="C703" s="80">
        <f t="shared" si="241"/>
        <v>16.3963602</v>
      </c>
      <c r="D703" s="84">
        <f t="shared" si="220"/>
        <v>3.2792720400000004</v>
      </c>
      <c r="E703" s="42" t="str">
        <f t="shared" si="231"/>
        <v>1</v>
      </c>
      <c r="F703" s="51">
        <f t="shared" si="221"/>
        <v>-138.013548805</v>
      </c>
      <c r="G703" s="42" t="str">
        <f t="shared" si="232"/>
        <v>0</v>
      </c>
      <c r="H703" s="51">
        <f t="shared" si="222"/>
        <v>-28.0067744025</v>
      </c>
      <c r="I703" s="42" t="str">
        <f t="shared" si="233"/>
        <v>0</v>
      </c>
      <c r="J703" s="51">
        <f t="shared" si="223"/>
        <v>91.38927463679012</v>
      </c>
      <c r="K703" s="42" t="str">
        <f t="shared" si="234"/>
        <v>0</v>
      </c>
      <c r="L703" s="51">
        <f t="shared" si="224"/>
        <v>83.089026374117637</v>
      </c>
      <c r="M703" s="55" t="str">
        <f t="shared" si="235"/>
        <v>0</v>
      </c>
      <c r="N703" s="129">
        <f t="shared" si="225"/>
        <v>3.2792720400000004</v>
      </c>
      <c r="O703" s="59">
        <v>260</v>
      </c>
      <c r="Q703" s="53" t="str">
        <f t="shared" si="236"/>
        <v>1</v>
      </c>
      <c r="R703" s="53">
        <f t="shared" si="226"/>
        <v>1</v>
      </c>
      <c r="S703" s="53" t="str">
        <f t="shared" si="237"/>
        <v>0</v>
      </c>
      <c r="T703" s="53">
        <f t="shared" si="227"/>
        <v>0</v>
      </c>
      <c r="U703" s="53" t="str">
        <f t="shared" si="238"/>
        <v>0</v>
      </c>
      <c r="V703" s="53">
        <f t="shared" si="228"/>
        <v>0</v>
      </c>
      <c r="W703" s="53" t="str">
        <f t="shared" si="239"/>
        <v>0</v>
      </c>
      <c r="X703" s="53">
        <f t="shared" si="229"/>
        <v>0</v>
      </c>
      <c r="Y703" s="53" t="str">
        <f t="shared" si="240"/>
        <v>0</v>
      </c>
      <c r="Z703" s="53">
        <f t="shared" si="230"/>
        <v>0</v>
      </c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85">
        <f>Parâmetros!A693</f>
        <v>44133.791701388887</v>
      </c>
      <c r="B704" s="59">
        <f>Parâmetros!G693*0.04*46.0055</f>
        <v>9.1642956000000009</v>
      </c>
      <c r="C704" s="80">
        <f t="shared" si="241"/>
        <v>9.1642956000000009</v>
      </c>
      <c r="D704" s="84">
        <f t="shared" si="220"/>
        <v>1.8328591200000002</v>
      </c>
      <c r="E704" s="42" t="str">
        <f t="shared" si="231"/>
        <v>1</v>
      </c>
      <c r="F704" s="51">
        <f t="shared" si="221"/>
        <v>-145.06481178999999</v>
      </c>
      <c r="G704" s="42" t="str">
        <f t="shared" si="232"/>
        <v>0</v>
      </c>
      <c r="H704" s="51">
        <f t="shared" si="222"/>
        <v>-31.532405894999997</v>
      </c>
      <c r="I704" s="42" t="str">
        <f t="shared" si="233"/>
        <v>0</v>
      </c>
      <c r="J704" s="51">
        <f t="shared" si="223"/>
        <v>90.683925126419751</v>
      </c>
      <c r="K704" s="42" t="str">
        <f t="shared" si="234"/>
        <v>0</v>
      </c>
      <c r="L704" s="51">
        <f t="shared" si="224"/>
        <v>82.323278357647055</v>
      </c>
      <c r="M704" s="55" t="str">
        <f t="shared" si="235"/>
        <v>0</v>
      </c>
      <c r="N704" s="129">
        <f t="shared" si="225"/>
        <v>1.8328591200000002</v>
      </c>
      <c r="O704" s="59">
        <v>260</v>
      </c>
      <c r="Q704" s="53" t="str">
        <f t="shared" si="236"/>
        <v>1</v>
      </c>
      <c r="R704" s="53">
        <f t="shared" si="226"/>
        <v>1</v>
      </c>
      <c r="S704" s="53" t="str">
        <f t="shared" si="237"/>
        <v>0</v>
      </c>
      <c r="T704" s="53">
        <f t="shared" si="227"/>
        <v>0</v>
      </c>
      <c r="U704" s="53" t="str">
        <f t="shared" si="238"/>
        <v>0</v>
      </c>
      <c r="V704" s="53">
        <f t="shared" si="228"/>
        <v>0</v>
      </c>
      <c r="W704" s="53" t="str">
        <f t="shared" si="239"/>
        <v>0</v>
      </c>
      <c r="X704" s="53">
        <f t="shared" si="229"/>
        <v>0</v>
      </c>
      <c r="Y704" s="53" t="str">
        <f t="shared" si="240"/>
        <v>0</v>
      </c>
      <c r="Z704" s="53">
        <f t="shared" si="230"/>
        <v>0</v>
      </c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85">
        <f>Parâmetros!A694</f>
        <v>44133.833368055559</v>
      </c>
      <c r="B705" s="59">
        <f>Parâmetros!G694*0.04*46.0055</f>
        <v>7.1216514000000002</v>
      </c>
      <c r="C705" s="80">
        <f t="shared" si="241"/>
        <v>7.1216514000000002</v>
      </c>
      <c r="D705" s="84">
        <f t="shared" si="220"/>
        <v>1.4243302800000002</v>
      </c>
      <c r="E705" s="42" t="str">
        <f t="shared" si="231"/>
        <v>1</v>
      </c>
      <c r="F705" s="51">
        <f t="shared" si="221"/>
        <v>-147.05638988500002</v>
      </c>
      <c r="G705" s="42" t="str">
        <f t="shared" si="232"/>
        <v>0</v>
      </c>
      <c r="H705" s="51">
        <f t="shared" si="222"/>
        <v>-32.528194942500008</v>
      </c>
      <c r="I705" s="42" t="str">
        <f t="shared" si="233"/>
        <v>0</v>
      </c>
      <c r="J705" s="51">
        <f t="shared" si="223"/>
        <v>90.484704272345681</v>
      </c>
      <c r="K705" s="42" t="str">
        <f t="shared" si="234"/>
        <v>0</v>
      </c>
      <c r="L705" s="51">
        <f t="shared" si="224"/>
        <v>82.106998383529415</v>
      </c>
      <c r="M705" s="55" t="str">
        <f t="shared" si="235"/>
        <v>0</v>
      </c>
      <c r="N705" s="129">
        <f t="shared" si="225"/>
        <v>1.4243302800000002</v>
      </c>
      <c r="O705" s="59">
        <v>260</v>
      </c>
      <c r="Q705" s="53" t="str">
        <f t="shared" si="236"/>
        <v>1</v>
      </c>
      <c r="R705" s="53">
        <f t="shared" si="226"/>
        <v>1</v>
      </c>
      <c r="S705" s="53" t="str">
        <f t="shared" si="237"/>
        <v>0</v>
      </c>
      <c r="T705" s="53">
        <f t="shared" si="227"/>
        <v>0</v>
      </c>
      <c r="U705" s="53" t="str">
        <f t="shared" si="238"/>
        <v>0</v>
      </c>
      <c r="V705" s="53">
        <f t="shared" si="228"/>
        <v>0</v>
      </c>
      <c r="W705" s="53" t="str">
        <f t="shared" si="239"/>
        <v>0</v>
      </c>
      <c r="X705" s="53">
        <f t="shared" si="229"/>
        <v>0</v>
      </c>
      <c r="Y705" s="53" t="str">
        <f t="shared" si="240"/>
        <v>0</v>
      </c>
      <c r="Z705" s="53">
        <f t="shared" si="230"/>
        <v>0</v>
      </c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85">
        <f>Parâmetros!A695</f>
        <v>44133.875034722223</v>
      </c>
      <c r="B706" s="59">
        <f>Parâmetros!G695*0.04*46.0055</f>
        <v>6.0175193999999994</v>
      </c>
      <c r="C706" s="80">
        <f t="shared" si="241"/>
        <v>6.0175193999999994</v>
      </c>
      <c r="D706" s="84">
        <f t="shared" si="220"/>
        <v>1.20350388</v>
      </c>
      <c r="E706" s="42" t="str">
        <f t="shared" si="231"/>
        <v>1</v>
      </c>
      <c r="F706" s="51">
        <f t="shared" si="221"/>
        <v>-148.132918585</v>
      </c>
      <c r="G706" s="42" t="str">
        <f t="shared" si="232"/>
        <v>0</v>
      </c>
      <c r="H706" s="51">
        <f t="shared" si="222"/>
        <v>-33.066459292499999</v>
      </c>
      <c r="I706" s="42" t="str">
        <f t="shared" si="233"/>
        <v>0</v>
      </c>
      <c r="J706" s="51">
        <f t="shared" si="223"/>
        <v>90.377017324197539</v>
      </c>
      <c r="K706" s="42" t="str">
        <f t="shared" si="234"/>
        <v>0</v>
      </c>
      <c r="L706" s="51">
        <f t="shared" si="224"/>
        <v>81.990090289411768</v>
      </c>
      <c r="M706" s="55" t="str">
        <f t="shared" si="235"/>
        <v>0</v>
      </c>
      <c r="N706" s="129">
        <f t="shared" si="225"/>
        <v>1.20350388</v>
      </c>
      <c r="O706" s="59">
        <v>260</v>
      </c>
      <c r="Q706" s="53" t="str">
        <f t="shared" si="236"/>
        <v>1</v>
      </c>
      <c r="R706" s="53">
        <f t="shared" si="226"/>
        <v>1</v>
      </c>
      <c r="S706" s="53" t="str">
        <f t="shared" si="237"/>
        <v>0</v>
      </c>
      <c r="T706" s="53">
        <f t="shared" si="227"/>
        <v>0</v>
      </c>
      <c r="U706" s="53" t="str">
        <f t="shared" si="238"/>
        <v>0</v>
      </c>
      <c r="V706" s="53">
        <f t="shared" si="228"/>
        <v>0</v>
      </c>
      <c r="W706" s="53" t="str">
        <f t="shared" si="239"/>
        <v>0</v>
      </c>
      <c r="X706" s="53">
        <f t="shared" si="229"/>
        <v>0</v>
      </c>
      <c r="Y706" s="53" t="str">
        <f t="shared" si="240"/>
        <v>0</v>
      </c>
      <c r="Z706" s="53">
        <f t="shared" si="230"/>
        <v>0</v>
      </c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85">
        <f>Parâmetros!A696</f>
        <v>44133.916701388887</v>
      </c>
      <c r="B707" s="59">
        <f>Parâmetros!G696*0.04*46.0055</f>
        <v>5.8150952</v>
      </c>
      <c r="C707" s="80">
        <f t="shared" si="241"/>
        <v>5.8150952</v>
      </c>
      <c r="D707" s="84">
        <f t="shared" si="220"/>
        <v>1.16301904</v>
      </c>
      <c r="E707" s="42" t="str">
        <f t="shared" si="231"/>
        <v>1</v>
      </c>
      <c r="F707" s="51">
        <f t="shared" si="221"/>
        <v>-148.33028217999998</v>
      </c>
      <c r="G707" s="42" t="str">
        <f t="shared" si="232"/>
        <v>0</v>
      </c>
      <c r="H707" s="51">
        <f t="shared" si="222"/>
        <v>-33.165141089999992</v>
      </c>
      <c r="I707" s="42" t="str">
        <f t="shared" si="233"/>
        <v>0</v>
      </c>
      <c r="J707" s="51">
        <f t="shared" si="223"/>
        <v>90.357274717037029</v>
      </c>
      <c r="K707" s="42" t="str">
        <f t="shared" si="234"/>
        <v>0</v>
      </c>
      <c r="L707" s="51">
        <f t="shared" si="224"/>
        <v>81.968657138823545</v>
      </c>
      <c r="M707" s="55" t="str">
        <f t="shared" si="235"/>
        <v>0</v>
      </c>
      <c r="N707" s="129">
        <f t="shared" si="225"/>
        <v>1.16301904</v>
      </c>
      <c r="O707" s="59">
        <v>260</v>
      </c>
      <c r="Q707" s="53" t="str">
        <f t="shared" si="236"/>
        <v>1</v>
      </c>
      <c r="R707" s="53">
        <f t="shared" si="226"/>
        <v>1</v>
      </c>
      <c r="S707" s="53" t="str">
        <f t="shared" si="237"/>
        <v>0</v>
      </c>
      <c r="T707" s="53">
        <f t="shared" si="227"/>
        <v>0</v>
      </c>
      <c r="U707" s="53" t="str">
        <f t="shared" si="238"/>
        <v>0</v>
      </c>
      <c r="V707" s="53">
        <f t="shared" si="228"/>
        <v>0</v>
      </c>
      <c r="W707" s="53" t="str">
        <f t="shared" si="239"/>
        <v>0</v>
      </c>
      <c r="X707" s="53">
        <f t="shared" si="229"/>
        <v>0</v>
      </c>
      <c r="Y707" s="53" t="str">
        <f t="shared" si="240"/>
        <v>0</v>
      </c>
      <c r="Z707" s="53">
        <f t="shared" si="230"/>
        <v>0</v>
      </c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85">
        <f>Parâmetros!A697</f>
        <v>44133.958368055559</v>
      </c>
      <c r="B708" s="59">
        <f>Parâmetros!G697*0.04*46.0055</f>
        <v>3.3492004</v>
      </c>
      <c r="C708" s="80">
        <f t="shared" si="241"/>
        <v>3.3492004</v>
      </c>
      <c r="D708" s="84">
        <f t="shared" si="220"/>
        <v>0.66984007999999995</v>
      </c>
      <c r="E708" s="42" t="str">
        <f t="shared" si="231"/>
        <v>1</v>
      </c>
      <c r="F708" s="51">
        <f t="shared" si="221"/>
        <v>-150.73452961000001</v>
      </c>
      <c r="G708" s="42" t="str">
        <f t="shared" si="232"/>
        <v>0</v>
      </c>
      <c r="H708" s="51">
        <f t="shared" si="222"/>
        <v>-34.367264805000005</v>
      </c>
      <c r="I708" s="42" t="str">
        <f t="shared" si="233"/>
        <v>0</v>
      </c>
      <c r="J708" s="51">
        <f t="shared" si="223"/>
        <v>90.116773866172835</v>
      </c>
      <c r="K708" s="42" t="str">
        <f t="shared" si="234"/>
        <v>0</v>
      </c>
      <c r="L708" s="51">
        <f t="shared" si="224"/>
        <v>81.707562395294104</v>
      </c>
      <c r="M708" s="55" t="str">
        <f t="shared" si="235"/>
        <v>0</v>
      </c>
      <c r="N708" s="129">
        <f t="shared" si="225"/>
        <v>0.66984007999999995</v>
      </c>
      <c r="O708" s="59">
        <v>260</v>
      </c>
      <c r="Q708" s="53" t="str">
        <f t="shared" si="236"/>
        <v>1</v>
      </c>
      <c r="R708" s="53">
        <f t="shared" si="226"/>
        <v>1</v>
      </c>
      <c r="S708" s="53" t="str">
        <f t="shared" si="237"/>
        <v>0</v>
      </c>
      <c r="T708" s="53">
        <f t="shared" si="227"/>
        <v>0</v>
      </c>
      <c r="U708" s="53" t="str">
        <f t="shared" si="238"/>
        <v>0</v>
      </c>
      <c r="V708" s="53">
        <f t="shared" si="228"/>
        <v>0</v>
      </c>
      <c r="W708" s="53" t="str">
        <f t="shared" si="239"/>
        <v>0</v>
      </c>
      <c r="X708" s="53">
        <f t="shared" si="229"/>
        <v>0</v>
      </c>
      <c r="Y708" s="53" t="str">
        <f t="shared" si="240"/>
        <v>0</v>
      </c>
      <c r="Z708" s="53">
        <f t="shared" si="230"/>
        <v>0</v>
      </c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85">
        <f>Parâmetros!A698</f>
        <v>44134.000034722223</v>
      </c>
      <c r="B709" s="59">
        <f>Parâmetros!G698*0.04*46.0055</f>
        <v>2.6499167999999997</v>
      </c>
      <c r="C709" s="80">
        <f t="shared" si="241"/>
        <v>2.6499167999999997</v>
      </c>
      <c r="D709" s="84">
        <f t="shared" si="220"/>
        <v>0.5299833599999999</v>
      </c>
      <c r="E709" s="42" t="str">
        <f t="shared" si="231"/>
        <v>1</v>
      </c>
      <c r="F709" s="51">
        <f t="shared" si="221"/>
        <v>-151.41633112</v>
      </c>
      <c r="G709" s="42" t="str">
        <f t="shared" si="232"/>
        <v>0</v>
      </c>
      <c r="H709" s="51">
        <f t="shared" si="222"/>
        <v>-34.708165559999998</v>
      </c>
      <c r="I709" s="42" t="str">
        <f t="shared" si="233"/>
        <v>0</v>
      </c>
      <c r="J709" s="51">
        <f t="shared" si="223"/>
        <v>90.048572132345683</v>
      </c>
      <c r="K709" s="42" t="str">
        <f t="shared" si="234"/>
        <v>0</v>
      </c>
      <c r="L709" s="51">
        <f t="shared" si="224"/>
        <v>81.633520602352945</v>
      </c>
      <c r="M709" s="55" t="str">
        <f t="shared" si="235"/>
        <v>0</v>
      </c>
      <c r="N709" s="129">
        <f t="shared" si="225"/>
        <v>0.5299833599999999</v>
      </c>
      <c r="O709" s="59">
        <v>260</v>
      </c>
      <c r="Q709" s="53" t="str">
        <f t="shared" si="236"/>
        <v>1</v>
      </c>
      <c r="R709" s="53">
        <f t="shared" si="226"/>
        <v>1</v>
      </c>
      <c r="S709" s="53" t="str">
        <f t="shared" si="237"/>
        <v>0</v>
      </c>
      <c r="T709" s="53">
        <f t="shared" si="227"/>
        <v>0</v>
      </c>
      <c r="U709" s="53" t="str">
        <f t="shared" si="238"/>
        <v>0</v>
      </c>
      <c r="V709" s="53">
        <f t="shared" si="228"/>
        <v>0</v>
      </c>
      <c r="W709" s="53" t="str">
        <f t="shared" si="239"/>
        <v>0</v>
      </c>
      <c r="X709" s="53">
        <f t="shared" si="229"/>
        <v>0</v>
      </c>
      <c r="Y709" s="53" t="str">
        <f t="shared" si="240"/>
        <v>0</v>
      </c>
      <c r="Z709" s="53">
        <f t="shared" si="230"/>
        <v>0</v>
      </c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85">
        <f>Parâmetros!A699</f>
        <v>44134.041701388887</v>
      </c>
      <c r="B710" s="59">
        <f>Parâmetros!G699*0.04*46.0055</f>
        <v>1.8218178</v>
      </c>
      <c r="C710" s="80">
        <f t="shared" si="241"/>
        <v>1.8218178</v>
      </c>
      <c r="D710" s="84">
        <f t="shared" si="220"/>
        <v>0.36436356000000003</v>
      </c>
      <c r="E710" s="42" t="str">
        <f t="shared" si="231"/>
        <v>1</v>
      </c>
      <c r="F710" s="51">
        <f t="shared" si="221"/>
        <v>-152.223727645</v>
      </c>
      <c r="G710" s="42" t="str">
        <f t="shared" si="232"/>
        <v>0</v>
      </c>
      <c r="H710" s="51">
        <f t="shared" si="222"/>
        <v>-35.111863822499998</v>
      </c>
      <c r="I710" s="42" t="str">
        <f t="shared" si="233"/>
        <v>0</v>
      </c>
      <c r="J710" s="51">
        <f t="shared" si="223"/>
        <v>89.967806921234569</v>
      </c>
      <c r="K710" s="42" t="str">
        <f t="shared" si="234"/>
        <v>0</v>
      </c>
      <c r="L710" s="51">
        <f t="shared" si="224"/>
        <v>81.545839531764699</v>
      </c>
      <c r="M710" s="55" t="str">
        <f t="shared" si="235"/>
        <v>0</v>
      </c>
      <c r="N710" s="129">
        <f t="shared" si="225"/>
        <v>0.36436356000000003</v>
      </c>
      <c r="O710" s="59">
        <v>260</v>
      </c>
      <c r="Q710" s="53" t="str">
        <f t="shared" si="236"/>
        <v>1</v>
      </c>
      <c r="R710" s="53">
        <f t="shared" si="226"/>
        <v>1</v>
      </c>
      <c r="S710" s="53" t="str">
        <f t="shared" si="237"/>
        <v>0</v>
      </c>
      <c r="T710" s="53">
        <f t="shared" si="227"/>
        <v>0</v>
      </c>
      <c r="U710" s="53" t="str">
        <f t="shared" si="238"/>
        <v>0</v>
      </c>
      <c r="V710" s="53">
        <f t="shared" si="228"/>
        <v>0</v>
      </c>
      <c r="W710" s="53" t="str">
        <f t="shared" si="239"/>
        <v>0</v>
      </c>
      <c r="X710" s="53">
        <f t="shared" si="229"/>
        <v>0</v>
      </c>
      <c r="Y710" s="53" t="str">
        <f t="shared" si="240"/>
        <v>0</v>
      </c>
      <c r="Z710" s="53">
        <f t="shared" si="230"/>
        <v>0</v>
      </c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85">
        <f>Parâmetros!A700</f>
        <v>44134.083368055559</v>
      </c>
      <c r="B711" s="59">
        <f>Parâmetros!G700*0.04*46.0055</f>
        <v>1.3065561999999999</v>
      </c>
      <c r="C711" s="80">
        <f t="shared" si="241"/>
        <v>1.3065561999999999</v>
      </c>
      <c r="D711" s="84">
        <f t="shared" si="220"/>
        <v>0.26131124</v>
      </c>
      <c r="E711" s="42" t="str">
        <f t="shared" si="231"/>
        <v>1</v>
      </c>
      <c r="F711" s="51">
        <f t="shared" si="221"/>
        <v>-152.726107705</v>
      </c>
      <c r="G711" s="42" t="str">
        <f t="shared" si="232"/>
        <v>0</v>
      </c>
      <c r="H711" s="51">
        <f t="shared" si="222"/>
        <v>-35.363053852500002</v>
      </c>
      <c r="I711" s="42" t="str">
        <f t="shared" si="233"/>
        <v>0</v>
      </c>
      <c r="J711" s="51">
        <f t="shared" si="223"/>
        <v>89.917553012098764</v>
      </c>
      <c r="K711" s="42" t="str">
        <f t="shared" si="234"/>
        <v>0</v>
      </c>
      <c r="L711" s="51">
        <f t="shared" si="224"/>
        <v>81.491282421176479</v>
      </c>
      <c r="M711" s="55" t="str">
        <f t="shared" si="235"/>
        <v>0</v>
      </c>
      <c r="N711" s="129">
        <f t="shared" si="225"/>
        <v>0.26131124</v>
      </c>
      <c r="O711" s="59">
        <v>260</v>
      </c>
      <c r="Q711" s="53" t="str">
        <f t="shared" si="236"/>
        <v>1</v>
      </c>
      <c r="R711" s="53">
        <f t="shared" si="226"/>
        <v>1</v>
      </c>
      <c r="S711" s="53" t="str">
        <f t="shared" si="237"/>
        <v>0</v>
      </c>
      <c r="T711" s="53">
        <f t="shared" si="227"/>
        <v>0</v>
      </c>
      <c r="U711" s="53" t="str">
        <f t="shared" si="238"/>
        <v>0</v>
      </c>
      <c r="V711" s="53">
        <f t="shared" si="228"/>
        <v>0</v>
      </c>
      <c r="W711" s="53" t="str">
        <f t="shared" si="239"/>
        <v>0</v>
      </c>
      <c r="X711" s="53">
        <f t="shared" si="229"/>
        <v>0</v>
      </c>
      <c r="Y711" s="53" t="str">
        <f t="shared" si="240"/>
        <v>0</v>
      </c>
      <c r="Z711" s="53">
        <f t="shared" si="230"/>
        <v>0</v>
      </c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85">
        <f>Parâmetros!A701</f>
        <v>44134.125034722223</v>
      </c>
      <c r="B712" s="59">
        <f>Parâmetros!G701*0.04*46.0055</f>
        <v>0.92010999999999998</v>
      </c>
      <c r="C712" s="80">
        <f t="shared" si="241"/>
        <v>0.92010999999999998</v>
      </c>
      <c r="D712" s="84">
        <f t="shared" si="220"/>
        <v>0.18402200000000002</v>
      </c>
      <c r="E712" s="42" t="str">
        <f t="shared" si="231"/>
        <v>1</v>
      </c>
      <c r="F712" s="51">
        <f t="shared" si="221"/>
        <v>-153.10289275</v>
      </c>
      <c r="G712" s="42" t="str">
        <f t="shared" si="232"/>
        <v>0</v>
      </c>
      <c r="H712" s="51">
        <f t="shared" si="222"/>
        <v>-35.551446374999998</v>
      </c>
      <c r="I712" s="42" t="str">
        <f t="shared" si="233"/>
        <v>0</v>
      </c>
      <c r="J712" s="51">
        <f t="shared" si="223"/>
        <v>89.879862580246922</v>
      </c>
      <c r="K712" s="42" t="str">
        <f t="shared" si="234"/>
        <v>0</v>
      </c>
      <c r="L712" s="51">
        <f t="shared" si="224"/>
        <v>81.450364588235303</v>
      </c>
      <c r="M712" s="55" t="str">
        <f t="shared" si="235"/>
        <v>0</v>
      </c>
      <c r="N712" s="129">
        <f t="shared" si="225"/>
        <v>0.18402200000000002</v>
      </c>
      <c r="O712" s="59">
        <v>260</v>
      </c>
      <c r="Q712" s="53" t="str">
        <f t="shared" si="236"/>
        <v>1</v>
      </c>
      <c r="R712" s="53">
        <f t="shared" si="226"/>
        <v>1</v>
      </c>
      <c r="S712" s="53" t="str">
        <f t="shared" si="237"/>
        <v>0</v>
      </c>
      <c r="T712" s="53">
        <f t="shared" si="227"/>
        <v>0</v>
      </c>
      <c r="U712" s="53" t="str">
        <f t="shared" si="238"/>
        <v>0</v>
      </c>
      <c r="V712" s="53">
        <f t="shared" si="228"/>
        <v>0</v>
      </c>
      <c r="W712" s="53" t="str">
        <f t="shared" si="239"/>
        <v>0</v>
      </c>
      <c r="X712" s="53">
        <f t="shared" si="229"/>
        <v>0</v>
      </c>
      <c r="Y712" s="53" t="str">
        <f t="shared" si="240"/>
        <v>0</v>
      </c>
      <c r="Z712" s="53">
        <f t="shared" si="230"/>
        <v>0</v>
      </c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85">
        <f>Parâmetros!A702</f>
        <v>44134.166701388887</v>
      </c>
      <c r="B713" s="59">
        <f>Parâmetros!G702*0.04*46.0055</f>
        <v>0.73608799999999996</v>
      </c>
      <c r="C713" s="80">
        <f t="shared" si="241"/>
        <v>0.73608799999999996</v>
      </c>
      <c r="D713" s="84">
        <f t="shared" si="220"/>
        <v>0.14721759999999998</v>
      </c>
      <c r="E713" s="42" t="str">
        <f t="shared" si="231"/>
        <v>1</v>
      </c>
      <c r="F713" s="51">
        <f t="shared" si="221"/>
        <v>-153.2823142</v>
      </c>
      <c r="G713" s="42" t="str">
        <f t="shared" si="232"/>
        <v>0</v>
      </c>
      <c r="H713" s="51">
        <f t="shared" si="222"/>
        <v>-35.641157100000001</v>
      </c>
      <c r="I713" s="42" t="str">
        <f t="shared" si="233"/>
        <v>0</v>
      </c>
      <c r="J713" s="51">
        <f t="shared" si="223"/>
        <v>89.861914755555546</v>
      </c>
      <c r="K713" s="42" t="str">
        <f t="shared" si="234"/>
        <v>0</v>
      </c>
      <c r="L713" s="51">
        <f t="shared" si="224"/>
        <v>81.430879905882378</v>
      </c>
      <c r="M713" s="55" t="str">
        <f t="shared" si="235"/>
        <v>0</v>
      </c>
      <c r="N713" s="129">
        <f t="shared" si="225"/>
        <v>0.14721759999999998</v>
      </c>
      <c r="O713" s="59">
        <v>260</v>
      </c>
      <c r="Q713" s="53" t="str">
        <f t="shared" si="236"/>
        <v>1</v>
      </c>
      <c r="R713" s="53">
        <f t="shared" si="226"/>
        <v>1</v>
      </c>
      <c r="S713" s="53" t="str">
        <f t="shared" si="237"/>
        <v>0</v>
      </c>
      <c r="T713" s="53">
        <f t="shared" si="227"/>
        <v>0</v>
      </c>
      <c r="U713" s="53" t="str">
        <f t="shared" si="238"/>
        <v>0</v>
      </c>
      <c r="V713" s="53">
        <f t="shared" si="228"/>
        <v>0</v>
      </c>
      <c r="W713" s="53" t="str">
        <f t="shared" si="239"/>
        <v>0</v>
      </c>
      <c r="X713" s="53">
        <f t="shared" si="229"/>
        <v>0</v>
      </c>
      <c r="Y713" s="53" t="str">
        <f t="shared" si="240"/>
        <v>0</v>
      </c>
      <c r="Z713" s="53">
        <f t="shared" si="230"/>
        <v>0</v>
      </c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85">
        <f>Parâmetros!A703</f>
        <v>44134.208368055559</v>
      </c>
      <c r="B714" s="59">
        <f>Parâmetros!G703*0.04*46.0055</f>
        <v>1.2697517999999999</v>
      </c>
      <c r="C714" s="80">
        <f t="shared" si="241"/>
        <v>1.2697517999999999</v>
      </c>
      <c r="D714" s="84">
        <f t="shared" si="220"/>
        <v>0.25395035999999993</v>
      </c>
      <c r="E714" s="42" t="str">
        <f t="shared" si="231"/>
        <v>1</v>
      </c>
      <c r="F714" s="51">
        <f t="shared" si="221"/>
        <v>-152.76199199500002</v>
      </c>
      <c r="G714" s="42" t="str">
        <f t="shared" si="232"/>
        <v>0</v>
      </c>
      <c r="H714" s="51">
        <f t="shared" si="222"/>
        <v>-35.380995997500008</v>
      </c>
      <c r="I714" s="42" t="str">
        <f t="shared" si="233"/>
        <v>0</v>
      </c>
      <c r="J714" s="51">
        <f t="shared" si="223"/>
        <v>89.913963447160498</v>
      </c>
      <c r="K714" s="42" t="str">
        <f t="shared" si="234"/>
        <v>0</v>
      </c>
      <c r="L714" s="51">
        <f t="shared" si="224"/>
        <v>81.487385484705882</v>
      </c>
      <c r="M714" s="55" t="str">
        <f t="shared" si="235"/>
        <v>0</v>
      </c>
      <c r="N714" s="129">
        <f t="shared" si="225"/>
        <v>0.25395035999999993</v>
      </c>
      <c r="O714" s="59">
        <v>260</v>
      </c>
      <c r="Q714" s="53" t="str">
        <f t="shared" si="236"/>
        <v>1</v>
      </c>
      <c r="R714" s="53">
        <f t="shared" si="226"/>
        <v>1</v>
      </c>
      <c r="S714" s="53" t="str">
        <f t="shared" si="237"/>
        <v>0</v>
      </c>
      <c r="T714" s="53">
        <f t="shared" si="227"/>
        <v>0</v>
      </c>
      <c r="U714" s="53" t="str">
        <f t="shared" si="238"/>
        <v>0</v>
      </c>
      <c r="V714" s="53">
        <f t="shared" si="228"/>
        <v>0</v>
      </c>
      <c r="W714" s="53" t="str">
        <f t="shared" si="239"/>
        <v>0</v>
      </c>
      <c r="X714" s="53">
        <f t="shared" si="229"/>
        <v>0</v>
      </c>
      <c r="Y714" s="53" t="str">
        <f t="shared" si="240"/>
        <v>0</v>
      </c>
      <c r="Z714" s="53">
        <f t="shared" si="230"/>
        <v>0</v>
      </c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85">
        <f>Parâmetros!A704</f>
        <v>44134.250034722223</v>
      </c>
      <c r="B715" s="59">
        <f>Parâmetros!G704*0.04*46.0055</f>
        <v>8.9618713999999997</v>
      </c>
      <c r="C715" s="80">
        <f t="shared" si="241"/>
        <v>8.9618713999999997</v>
      </c>
      <c r="D715" s="84">
        <f t="shared" si="220"/>
        <v>1.79237428</v>
      </c>
      <c r="E715" s="42" t="str">
        <f t="shared" si="231"/>
        <v>1</v>
      </c>
      <c r="F715" s="51">
        <f t="shared" si="221"/>
        <v>-145.26217538499998</v>
      </c>
      <c r="G715" s="42" t="str">
        <f t="shared" si="232"/>
        <v>0</v>
      </c>
      <c r="H715" s="51">
        <f t="shared" si="222"/>
        <v>-31.631087692499989</v>
      </c>
      <c r="I715" s="42" t="str">
        <f t="shared" si="233"/>
        <v>0</v>
      </c>
      <c r="J715" s="51">
        <f t="shared" si="223"/>
        <v>90.664182519259256</v>
      </c>
      <c r="K715" s="42" t="str">
        <f t="shared" si="234"/>
        <v>0</v>
      </c>
      <c r="L715" s="51">
        <f t="shared" si="224"/>
        <v>82.301845207058832</v>
      </c>
      <c r="M715" s="55" t="str">
        <f t="shared" si="235"/>
        <v>0</v>
      </c>
      <c r="N715" s="129">
        <f t="shared" si="225"/>
        <v>1.79237428</v>
      </c>
      <c r="O715" s="59">
        <v>260</v>
      </c>
      <c r="Q715" s="53" t="str">
        <f t="shared" si="236"/>
        <v>1</v>
      </c>
      <c r="R715" s="53">
        <f t="shared" si="226"/>
        <v>1</v>
      </c>
      <c r="S715" s="53" t="str">
        <f t="shared" si="237"/>
        <v>0</v>
      </c>
      <c r="T715" s="53">
        <f t="shared" si="227"/>
        <v>0</v>
      </c>
      <c r="U715" s="53" t="str">
        <f t="shared" si="238"/>
        <v>0</v>
      </c>
      <c r="V715" s="53">
        <f t="shared" si="228"/>
        <v>0</v>
      </c>
      <c r="W715" s="53" t="str">
        <f t="shared" si="239"/>
        <v>0</v>
      </c>
      <c r="X715" s="53">
        <f t="shared" si="229"/>
        <v>0</v>
      </c>
      <c r="Y715" s="53" t="str">
        <f t="shared" si="240"/>
        <v>0</v>
      </c>
      <c r="Z715" s="53">
        <f t="shared" si="230"/>
        <v>0</v>
      </c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85">
        <f>Parâmetros!A705</f>
        <v>44134.291701388887</v>
      </c>
      <c r="B716" s="59">
        <f>Parâmetros!G705*0.04*46.0055</f>
        <v>16.433164600000001</v>
      </c>
      <c r="C716" s="80">
        <f t="shared" si="241"/>
        <v>16.433164600000001</v>
      </c>
      <c r="D716" s="84">
        <f t="shared" si="220"/>
        <v>3.2866329200000006</v>
      </c>
      <c r="E716" s="42" t="str">
        <f t="shared" si="231"/>
        <v>1</v>
      </c>
      <c r="F716" s="51">
        <f t="shared" si="221"/>
        <v>-137.97766451499999</v>
      </c>
      <c r="G716" s="42" t="str">
        <f t="shared" si="232"/>
        <v>0</v>
      </c>
      <c r="H716" s="51">
        <f t="shared" si="222"/>
        <v>-27.988832257499993</v>
      </c>
      <c r="I716" s="42" t="str">
        <f t="shared" si="233"/>
        <v>0</v>
      </c>
      <c r="J716" s="51">
        <f t="shared" si="223"/>
        <v>91.392864201728401</v>
      </c>
      <c r="K716" s="42" t="str">
        <f t="shared" si="234"/>
        <v>0</v>
      </c>
      <c r="L716" s="51">
        <f t="shared" si="224"/>
        <v>83.092923310588233</v>
      </c>
      <c r="M716" s="55" t="str">
        <f t="shared" si="235"/>
        <v>0</v>
      </c>
      <c r="N716" s="129">
        <f t="shared" si="225"/>
        <v>3.2866329200000006</v>
      </c>
      <c r="O716" s="59">
        <v>260</v>
      </c>
      <c r="Q716" s="53" t="str">
        <f t="shared" si="236"/>
        <v>1</v>
      </c>
      <c r="R716" s="53">
        <f t="shared" si="226"/>
        <v>1</v>
      </c>
      <c r="S716" s="53" t="str">
        <f t="shared" si="237"/>
        <v>0</v>
      </c>
      <c r="T716" s="53">
        <f t="shared" si="227"/>
        <v>0</v>
      </c>
      <c r="U716" s="53" t="str">
        <f t="shared" si="238"/>
        <v>0</v>
      </c>
      <c r="V716" s="53">
        <f t="shared" si="228"/>
        <v>0</v>
      </c>
      <c r="W716" s="53" t="str">
        <f t="shared" si="239"/>
        <v>0</v>
      </c>
      <c r="X716" s="53">
        <f t="shared" si="229"/>
        <v>0</v>
      </c>
      <c r="Y716" s="53" t="str">
        <f t="shared" si="240"/>
        <v>0</v>
      </c>
      <c r="Z716" s="53">
        <f t="shared" si="230"/>
        <v>0</v>
      </c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85">
        <f>Parâmetros!A706</f>
        <v>44134.333368055559</v>
      </c>
      <c r="B717" s="59">
        <f>Parâmetros!G706*0.04*46.0055</f>
        <v>7.1216514000000002</v>
      </c>
      <c r="C717" s="80">
        <f t="shared" si="241"/>
        <v>7.1216514000000002</v>
      </c>
      <c r="D717" s="84">
        <f t="shared" ref="D717:D756" si="242">(((C717-$B$4)/($B$5-$B$4))*($B$7-$B$6))+$B$6</f>
        <v>1.4243302800000002</v>
      </c>
      <c r="E717" s="42" t="str">
        <f t="shared" si="231"/>
        <v>1</v>
      </c>
      <c r="F717" s="51">
        <f t="shared" ref="F717:F756" si="243">(((C717-$C$4)/($C$5-$C$4))*($C$7-$C$6))+$C$6</f>
        <v>-147.05638988500002</v>
      </c>
      <c r="G717" s="42" t="str">
        <f t="shared" si="232"/>
        <v>0</v>
      </c>
      <c r="H717" s="51">
        <f t="shared" ref="H717:H756" si="244">(((C717-$D$4)/($D$5-$D$4))*($D$7-$D$6))+$D$6</f>
        <v>-32.528194942500008</v>
      </c>
      <c r="I717" s="42" t="str">
        <f t="shared" si="233"/>
        <v>0</v>
      </c>
      <c r="J717" s="51">
        <f t="shared" ref="J717:J756" si="245">(((C717-$E$4)/($E$5-$E$4))*($E$7-$E$6))+$E$6</f>
        <v>90.484704272345681</v>
      </c>
      <c r="K717" s="42" t="str">
        <f t="shared" si="234"/>
        <v>0</v>
      </c>
      <c r="L717" s="51">
        <f t="shared" ref="L717:L756" si="246">(((C717-$F$4)/($F$5-$F$4))*($F$7-$F$6))+$F$6</f>
        <v>82.106998383529415</v>
      </c>
      <c r="M717" s="55" t="str">
        <f t="shared" si="235"/>
        <v>0</v>
      </c>
      <c r="N717" s="129">
        <f t="shared" ref="N717:N756" si="247">(D717*E717)+(F717*G717)+(H717*I717)+(J717*K717)+(L717*M717)</f>
        <v>1.4243302800000002</v>
      </c>
      <c r="O717" s="59">
        <v>260</v>
      </c>
      <c r="Q717" s="53" t="str">
        <f t="shared" si="236"/>
        <v>1</v>
      </c>
      <c r="R717" s="53">
        <f t="shared" ref="R717:R756" si="248">Q717*1</f>
        <v>1</v>
      </c>
      <c r="S717" s="53" t="str">
        <f t="shared" si="237"/>
        <v>0</v>
      </c>
      <c r="T717" s="53">
        <f t="shared" ref="T717:T756" si="249">S717*1</f>
        <v>0</v>
      </c>
      <c r="U717" s="53" t="str">
        <f t="shared" si="238"/>
        <v>0</v>
      </c>
      <c r="V717" s="53">
        <f t="shared" ref="V717:V756" si="250">U717*1</f>
        <v>0</v>
      </c>
      <c r="W717" s="53" t="str">
        <f t="shared" si="239"/>
        <v>0</v>
      </c>
      <c r="X717" s="53">
        <f t="shared" ref="X717:X756" si="251">W717*1</f>
        <v>0</v>
      </c>
      <c r="Y717" s="53" t="str">
        <f t="shared" si="240"/>
        <v>0</v>
      </c>
      <c r="Z717" s="53">
        <f t="shared" ref="Z717:Z756" si="252">Y717*1</f>
        <v>0</v>
      </c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85">
        <f>Parâmetros!A707</f>
        <v>44134.375034722223</v>
      </c>
      <c r="B718" s="59">
        <f>Parâmetros!G707*0.04*46.0055</f>
        <v>4.8029741999999995</v>
      </c>
      <c r="C718" s="80">
        <f t="shared" si="241"/>
        <v>4.8029741999999995</v>
      </c>
      <c r="D718" s="84">
        <f t="shared" si="242"/>
        <v>0.96059483999999984</v>
      </c>
      <c r="E718" s="42" t="str">
        <f t="shared" ref="E718:E756" si="253">IF(AND(D718&lt;=40,D718&gt;=0),"1","0")</f>
        <v>1</v>
      </c>
      <c r="F718" s="51">
        <f t="shared" si="243"/>
        <v>-149.31710015499999</v>
      </c>
      <c r="G718" s="42" t="str">
        <f t="shared" ref="G718:G756" si="254">IF(AND(F718&lt;=80,F718&gt;41),"1","0")</f>
        <v>0</v>
      </c>
      <c r="H718" s="51">
        <f t="shared" si="244"/>
        <v>-33.658550077499996</v>
      </c>
      <c r="I718" s="42" t="str">
        <f t="shared" ref="I718:I756" si="255">IF(AND(H718&lt;=120,H718&gt;81),"1","0")</f>
        <v>0</v>
      </c>
      <c r="J718" s="51">
        <f t="shared" si="245"/>
        <v>90.258561681234568</v>
      </c>
      <c r="K718" s="42" t="str">
        <f t="shared" ref="K718:K756" si="256">IF(AND(J718&lt;=200,J718&gt;121),"1","0")</f>
        <v>0</v>
      </c>
      <c r="L718" s="51">
        <f t="shared" si="246"/>
        <v>81.86149138588236</v>
      </c>
      <c r="M718" s="55" t="str">
        <f t="shared" ref="M718:M756" si="257">IF(AND(L718&lt;999,L718&gt;201),"1","0")</f>
        <v>0</v>
      </c>
      <c r="N718" s="129">
        <f t="shared" si="247"/>
        <v>0.96059483999999984</v>
      </c>
      <c r="O718" s="59">
        <v>260</v>
      </c>
      <c r="Q718" s="53" t="str">
        <f t="shared" ref="Q718:Q756" si="258">IF(AND(N718&lt;40.5,N718&gt;=0),"1","0")</f>
        <v>1</v>
      </c>
      <c r="R718" s="53">
        <f t="shared" si="248"/>
        <v>1</v>
      </c>
      <c r="S718" s="53" t="str">
        <f t="shared" ref="S718:S756" si="259">IF(AND(N718&lt;80.5,N718&gt;=40.5),"1","0")</f>
        <v>0</v>
      </c>
      <c r="T718" s="53">
        <f t="shared" si="249"/>
        <v>0</v>
      </c>
      <c r="U718" s="53" t="str">
        <f t="shared" ref="U718:U756" si="260">IF(AND(N718&lt;120.5,N718&gt;=80.5),"1","0")</f>
        <v>0</v>
      </c>
      <c r="V718" s="53">
        <f t="shared" si="250"/>
        <v>0</v>
      </c>
      <c r="W718" s="53" t="str">
        <f t="shared" ref="W718:W756" si="261">IF(AND(N718&lt;200.5,N718&gt;=120.5),"1","0")</f>
        <v>0</v>
      </c>
      <c r="X718" s="53">
        <f t="shared" si="251"/>
        <v>0</v>
      </c>
      <c r="Y718" s="53" t="str">
        <f t="shared" ref="Y718:Y756" si="262">IF(AND(N718&lt;999,N718&gt;=200.5),"1","0")</f>
        <v>0</v>
      </c>
      <c r="Z718" s="53">
        <f t="shared" si="252"/>
        <v>0</v>
      </c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85">
        <f>Parâmetros!A708</f>
        <v>44134.416701388887</v>
      </c>
      <c r="B719" s="59">
        <f>Parâmetros!G708*0.04*46.0055</f>
        <v>3.7908531999999999</v>
      </c>
      <c r="C719" s="80">
        <f t="shared" ref="C719:C755" si="263">B719</f>
        <v>3.7908531999999999</v>
      </c>
      <c r="D719" s="84">
        <f t="shared" si="242"/>
        <v>0.75817064000000001</v>
      </c>
      <c r="E719" s="42" t="str">
        <f t="shared" si="253"/>
        <v>1</v>
      </c>
      <c r="F719" s="51">
        <f t="shared" si="243"/>
        <v>-150.30391813000003</v>
      </c>
      <c r="G719" s="42" t="str">
        <f t="shared" si="254"/>
        <v>0</v>
      </c>
      <c r="H719" s="51">
        <f t="shared" si="244"/>
        <v>-34.151959065000014</v>
      </c>
      <c r="I719" s="42" t="str">
        <f t="shared" si="255"/>
        <v>0</v>
      </c>
      <c r="J719" s="51">
        <f t="shared" si="245"/>
        <v>90.159848645432106</v>
      </c>
      <c r="K719" s="42" t="str">
        <f t="shared" si="256"/>
        <v>0</v>
      </c>
      <c r="L719" s="51">
        <f t="shared" si="246"/>
        <v>81.754325632941161</v>
      </c>
      <c r="M719" s="55" t="str">
        <f t="shared" si="257"/>
        <v>0</v>
      </c>
      <c r="N719" s="129">
        <f t="shared" si="247"/>
        <v>0.75817064000000001</v>
      </c>
      <c r="O719" s="59">
        <v>260</v>
      </c>
      <c r="Q719" s="53" t="str">
        <f t="shared" si="258"/>
        <v>1</v>
      </c>
      <c r="R719" s="53">
        <f t="shared" si="248"/>
        <v>1</v>
      </c>
      <c r="S719" s="53" t="str">
        <f t="shared" si="259"/>
        <v>0</v>
      </c>
      <c r="T719" s="53">
        <f t="shared" si="249"/>
        <v>0</v>
      </c>
      <c r="U719" s="53" t="str">
        <f t="shared" si="260"/>
        <v>0</v>
      </c>
      <c r="V719" s="53">
        <f t="shared" si="250"/>
        <v>0</v>
      </c>
      <c r="W719" s="53" t="str">
        <f t="shared" si="261"/>
        <v>0</v>
      </c>
      <c r="X719" s="53">
        <f t="shared" si="251"/>
        <v>0</v>
      </c>
      <c r="Y719" s="53" t="str">
        <f t="shared" si="262"/>
        <v>0</v>
      </c>
      <c r="Z719" s="53">
        <f t="shared" si="252"/>
        <v>0</v>
      </c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85">
        <f>Parâmetros!A709</f>
        <v>44134.458368055559</v>
      </c>
      <c r="B720" s="59">
        <f>Parâmetros!G709*0.04*46.0055</f>
        <v>3.4596136</v>
      </c>
      <c r="C720" s="80">
        <f t="shared" si="263"/>
        <v>3.4596136</v>
      </c>
      <c r="D720" s="84">
        <f t="shared" si="242"/>
        <v>0.69192271999999999</v>
      </c>
      <c r="E720" s="42" t="str">
        <f t="shared" si="253"/>
        <v>1</v>
      </c>
      <c r="F720" s="51">
        <f t="shared" si="243"/>
        <v>-150.62687674</v>
      </c>
      <c r="G720" s="42" t="str">
        <f t="shared" si="254"/>
        <v>0</v>
      </c>
      <c r="H720" s="51">
        <f t="shared" si="244"/>
        <v>-34.31343837</v>
      </c>
      <c r="I720" s="42" t="str">
        <f t="shared" si="255"/>
        <v>0</v>
      </c>
      <c r="J720" s="51">
        <f t="shared" si="245"/>
        <v>90.127542560987649</v>
      </c>
      <c r="K720" s="42" t="str">
        <f t="shared" si="256"/>
        <v>0</v>
      </c>
      <c r="L720" s="51">
        <f t="shared" si="246"/>
        <v>81.719253204705893</v>
      </c>
      <c r="M720" s="55" t="str">
        <f t="shared" si="257"/>
        <v>0</v>
      </c>
      <c r="N720" s="129">
        <f t="shared" si="247"/>
        <v>0.69192271999999999</v>
      </c>
      <c r="O720" s="59">
        <v>260</v>
      </c>
      <c r="Q720" s="53" t="str">
        <f t="shared" si="258"/>
        <v>1</v>
      </c>
      <c r="R720" s="53">
        <f t="shared" si="248"/>
        <v>1</v>
      </c>
      <c r="S720" s="53" t="str">
        <f t="shared" si="259"/>
        <v>0</v>
      </c>
      <c r="T720" s="53">
        <f t="shared" si="249"/>
        <v>0</v>
      </c>
      <c r="U720" s="53" t="str">
        <f t="shared" si="260"/>
        <v>0</v>
      </c>
      <c r="V720" s="53">
        <f t="shared" si="250"/>
        <v>0</v>
      </c>
      <c r="W720" s="53" t="str">
        <f t="shared" si="261"/>
        <v>0</v>
      </c>
      <c r="X720" s="53">
        <f t="shared" si="251"/>
        <v>0</v>
      </c>
      <c r="Y720" s="53" t="str">
        <f t="shared" si="262"/>
        <v>0</v>
      </c>
      <c r="Z720" s="53">
        <f t="shared" si="252"/>
        <v>0</v>
      </c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85">
        <f>Parâmetros!A710</f>
        <v>44134.500034722223</v>
      </c>
      <c r="B721" s="59">
        <f>Parâmetros!G710*0.04*46.0055</f>
        <v>3.6436356000000001</v>
      </c>
      <c r="C721" s="80">
        <f t="shared" si="263"/>
        <v>3.6436356000000001</v>
      </c>
      <c r="D721" s="84">
        <f t="shared" si="242"/>
        <v>0.72872712000000006</v>
      </c>
      <c r="E721" s="42" t="str">
        <f t="shared" si="253"/>
        <v>1</v>
      </c>
      <c r="F721" s="51">
        <f t="shared" si="243"/>
        <v>-150.44745528999999</v>
      </c>
      <c r="G721" s="42" t="str">
        <f t="shared" si="254"/>
        <v>0</v>
      </c>
      <c r="H721" s="51">
        <f t="shared" si="244"/>
        <v>-34.223727644999997</v>
      </c>
      <c r="I721" s="42" t="str">
        <f t="shared" si="255"/>
        <v>0</v>
      </c>
      <c r="J721" s="51">
        <f t="shared" si="245"/>
        <v>90.145490385679011</v>
      </c>
      <c r="K721" s="42" t="str">
        <f t="shared" si="256"/>
        <v>0</v>
      </c>
      <c r="L721" s="51">
        <f t="shared" si="246"/>
        <v>81.738737887058818</v>
      </c>
      <c r="M721" s="55" t="str">
        <f t="shared" si="257"/>
        <v>0</v>
      </c>
      <c r="N721" s="129">
        <f t="shared" si="247"/>
        <v>0.72872712000000006</v>
      </c>
      <c r="O721" s="59">
        <v>260</v>
      </c>
      <c r="Q721" s="53" t="str">
        <f t="shared" si="258"/>
        <v>1</v>
      </c>
      <c r="R721" s="53">
        <f t="shared" si="248"/>
        <v>1</v>
      </c>
      <c r="S721" s="53" t="str">
        <f t="shared" si="259"/>
        <v>0</v>
      </c>
      <c r="T721" s="53">
        <f t="shared" si="249"/>
        <v>0</v>
      </c>
      <c r="U721" s="53" t="str">
        <f t="shared" si="260"/>
        <v>0</v>
      </c>
      <c r="V721" s="53">
        <f t="shared" si="250"/>
        <v>0</v>
      </c>
      <c r="W721" s="53" t="str">
        <f t="shared" si="261"/>
        <v>0</v>
      </c>
      <c r="X721" s="53">
        <f t="shared" si="251"/>
        <v>0</v>
      </c>
      <c r="Y721" s="53" t="str">
        <f t="shared" si="262"/>
        <v>0</v>
      </c>
      <c r="Z721" s="53">
        <f t="shared" si="252"/>
        <v>0</v>
      </c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85">
        <f>Parâmetros!A711</f>
        <v>44134.541701388887</v>
      </c>
      <c r="B722" s="59">
        <f>Parâmetros!G711*0.04*46.0055</f>
        <v>3.4780157999999997</v>
      </c>
      <c r="C722" s="80">
        <f t="shared" si="263"/>
        <v>3.4780157999999997</v>
      </c>
      <c r="D722" s="84">
        <f t="shared" si="242"/>
        <v>0.69560316</v>
      </c>
      <c r="E722" s="42" t="str">
        <f t="shared" si="253"/>
        <v>1</v>
      </c>
      <c r="F722" s="51">
        <f t="shared" si="243"/>
        <v>-150.60893459499997</v>
      </c>
      <c r="G722" s="42" t="str">
        <f t="shared" si="254"/>
        <v>0</v>
      </c>
      <c r="H722" s="51">
        <f t="shared" si="244"/>
        <v>-34.304467297499983</v>
      </c>
      <c r="I722" s="42" t="str">
        <f t="shared" si="255"/>
        <v>0</v>
      </c>
      <c r="J722" s="51">
        <f t="shared" si="245"/>
        <v>90.129337343456783</v>
      </c>
      <c r="K722" s="42" t="str">
        <f t="shared" si="256"/>
        <v>0</v>
      </c>
      <c r="L722" s="51">
        <f t="shared" si="246"/>
        <v>81.721201672941177</v>
      </c>
      <c r="M722" s="55" t="str">
        <f t="shared" si="257"/>
        <v>0</v>
      </c>
      <c r="N722" s="129">
        <f t="shared" si="247"/>
        <v>0.69560316</v>
      </c>
      <c r="O722" s="59">
        <v>260</v>
      </c>
      <c r="Q722" s="53" t="str">
        <f t="shared" si="258"/>
        <v>1</v>
      </c>
      <c r="R722" s="53">
        <f t="shared" si="248"/>
        <v>1</v>
      </c>
      <c r="S722" s="53" t="str">
        <f t="shared" si="259"/>
        <v>0</v>
      </c>
      <c r="T722" s="53">
        <f t="shared" si="249"/>
        <v>0</v>
      </c>
      <c r="U722" s="53" t="str">
        <f t="shared" si="260"/>
        <v>0</v>
      </c>
      <c r="V722" s="53">
        <f t="shared" si="250"/>
        <v>0</v>
      </c>
      <c r="W722" s="53" t="str">
        <f t="shared" si="261"/>
        <v>0</v>
      </c>
      <c r="X722" s="53">
        <f t="shared" si="251"/>
        <v>0</v>
      </c>
      <c r="Y722" s="53" t="str">
        <f t="shared" si="262"/>
        <v>0</v>
      </c>
      <c r="Z722" s="53">
        <f t="shared" si="252"/>
        <v>0</v>
      </c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85">
        <f>Parâmetros!A712</f>
        <v>44134.583368055559</v>
      </c>
      <c r="B723" s="59">
        <f>Parâmetros!G712*0.04*46.0055</f>
        <v>3.4044070000000004</v>
      </c>
      <c r="C723" s="80">
        <f t="shared" si="263"/>
        <v>3.4044070000000004</v>
      </c>
      <c r="D723" s="84">
        <f t="shared" si="242"/>
        <v>0.68088140000000008</v>
      </c>
      <c r="E723" s="42" t="str">
        <f t="shared" si="253"/>
        <v>1</v>
      </c>
      <c r="F723" s="51">
        <f t="shared" si="243"/>
        <v>-150.68070317500002</v>
      </c>
      <c r="G723" s="42" t="str">
        <f t="shared" si="254"/>
        <v>0</v>
      </c>
      <c r="H723" s="51">
        <f t="shared" si="244"/>
        <v>-34.34035158750001</v>
      </c>
      <c r="I723" s="42" t="str">
        <f t="shared" si="255"/>
        <v>0</v>
      </c>
      <c r="J723" s="51">
        <f t="shared" si="245"/>
        <v>90.122158213580249</v>
      </c>
      <c r="K723" s="42" t="str">
        <f t="shared" si="256"/>
        <v>0</v>
      </c>
      <c r="L723" s="51">
        <f t="shared" si="246"/>
        <v>81.713407799999985</v>
      </c>
      <c r="M723" s="55" t="str">
        <f t="shared" si="257"/>
        <v>0</v>
      </c>
      <c r="N723" s="129">
        <f t="shared" si="247"/>
        <v>0.68088140000000008</v>
      </c>
      <c r="O723" s="59">
        <v>260</v>
      </c>
      <c r="Q723" s="53" t="str">
        <f t="shared" si="258"/>
        <v>1</v>
      </c>
      <c r="R723" s="53">
        <f t="shared" si="248"/>
        <v>1</v>
      </c>
      <c r="S723" s="53" t="str">
        <f t="shared" si="259"/>
        <v>0</v>
      </c>
      <c r="T723" s="53">
        <f t="shared" si="249"/>
        <v>0</v>
      </c>
      <c r="U723" s="53" t="str">
        <f t="shared" si="260"/>
        <v>0</v>
      </c>
      <c r="V723" s="53">
        <f t="shared" si="250"/>
        <v>0</v>
      </c>
      <c r="W723" s="53" t="str">
        <f t="shared" si="261"/>
        <v>0</v>
      </c>
      <c r="X723" s="53">
        <f t="shared" si="251"/>
        <v>0</v>
      </c>
      <c r="Y723" s="53" t="str">
        <f t="shared" si="262"/>
        <v>0</v>
      </c>
      <c r="Z723" s="53">
        <f t="shared" si="252"/>
        <v>0</v>
      </c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85">
        <f>Parâmetros!A713</f>
        <v>44134.625034722223</v>
      </c>
      <c r="B724" s="59">
        <f>Parâmetros!G713*0.04*46.0055</f>
        <v>3.128374</v>
      </c>
      <c r="C724" s="80">
        <f t="shared" si="263"/>
        <v>3.128374</v>
      </c>
      <c r="D724" s="84">
        <f t="shared" si="242"/>
        <v>0.62567479999999998</v>
      </c>
      <c r="E724" s="42" t="str">
        <f t="shared" si="253"/>
        <v>1</v>
      </c>
      <c r="F724" s="51">
        <f t="shared" si="243"/>
        <v>-150.94983535</v>
      </c>
      <c r="G724" s="42" t="str">
        <f t="shared" si="254"/>
        <v>0</v>
      </c>
      <c r="H724" s="51">
        <f t="shared" si="244"/>
        <v>-34.474917675</v>
      </c>
      <c r="I724" s="42" t="str">
        <f t="shared" si="255"/>
        <v>0</v>
      </c>
      <c r="J724" s="51">
        <f t="shared" si="245"/>
        <v>90.095236476543207</v>
      </c>
      <c r="K724" s="42" t="str">
        <f t="shared" si="256"/>
        <v>0</v>
      </c>
      <c r="L724" s="51">
        <f t="shared" si="246"/>
        <v>81.684180776470569</v>
      </c>
      <c r="M724" s="55" t="str">
        <f t="shared" si="257"/>
        <v>0</v>
      </c>
      <c r="N724" s="129">
        <f t="shared" si="247"/>
        <v>0.62567479999999998</v>
      </c>
      <c r="O724" s="59">
        <v>260</v>
      </c>
      <c r="Q724" s="53" t="str">
        <f t="shared" si="258"/>
        <v>1</v>
      </c>
      <c r="R724" s="53">
        <f t="shared" si="248"/>
        <v>1</v>
      </c>
      <c r="S724" s="53" t="str">
        <f t="shared" si="259"/>
        <v>0</v>
      </c>
      <c r="T724" s="53">
        <f t="shared" si="249"/>
        <v>0</v>
      </c>
      <c r="U724" s="53" t="str">
        <f t="shared" si="260"/>
        <v>0</v>
      </c>
      <c r="V724" s="53">
        <f t="shared" si="250"/>
        <v>0</v>
      </c>
      <c r="W724" s="53" t="str">
        <f t="shared" si="261"/>
        <v>0</v>
      </c>
      <c r="X724" s="53">
        <f t="shared" si="251"/>
        <v>0</v>
      </c>
      <c r="Y724" s="53" t="str">
        <f t="shared" si="262"/>
        <v>0</v>
      </c>
      <c r="Z724" s="53">
        <f t="shared" si="252"/>
        <v>0</v>
      </c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85">
        <f>Parâmetros!A714</f>
        <v>44134.666701388887</v>
      </c>
      <c r="B725" s="59">
        <f>Parâmetros!G714*0.04*46.0055</f>
        <v>3.5884289999999996</v>
      </c>
      <c r="C725" s="80">
        <f t="shared" si="263"/>
        <v>3.5884289999999996</v>
      </c>
      <c r="D725" s="84">
        <f t="shared" si="242"/>
        <v>0.71768579999999993</v>
      </c>
      <c r="E725" s="42" t="str">
        <f t="shared" si="253"/>
        <v>1</v>
      </c>
      <c r="F725" s="51">
        <f t="shared" si="243"/>
        <v>-150.50128172500001</v>
      </c>
      <c r="G725" s="42" t="str">
        <f t="shared" si="254"/>
        <v>0</v>
      </c>
      <c r="H725" s="51">
        <f t="shared" si="244"/>
        <v>-34.250640862500006</v>
      </c>
      <c r="I725" s="42" t="str">
        <f t="shared" si="255"/>
        <v>0</v>
      </c>
      <c r="J725" s="51">
        <f t="shared" si="245"/>
        <v>90.140106038271611</v>
      </c>
      <c r="K725" s="42" t="str">
        <f t="shared" si="256"/>
        <v>0</v>
      </c>
      <c r="L725" s="51">
        <f t="shared" si="246"/>
        <v>81.732892482352938</v>
      </c>
      <c r="M725" s="55" t="str">
        <f t="shared" si="257"/>
        <v>0</v>
      </c>
      <c r="N725" s="129">
        <f t="shared" si="247"/>
        <v>0.71768579999999993</v>
      </c>
      <c r="O725" s="59">
        <v>260</v>
      </c>
      <c r="Q725" s="53" t="str">
        <f t="shared" si="258"/>
        <v>1</v>
      </c>
      <c r="R725" s="53">
        <f t="shared" si="248"/>
        <v>1</v>
      </c>
      <c r="S725" s="53" t="str">
        <f t="shared" si="259"/>
        <v>0</v>
      </c>
      <c r="T725" s="53">
        <f t="shared" si="249"/>
        <v>0</v>
      </c>
      <c r="U725" s="53" t="str">
        <f t="shared" si="260"/>
        <v>0</v>
      </c>
      <c r="V725" s="53">
        <f t="shared" si="250"/>
        <v>0</v>
      </c>
      <c r="W725" s="53" t="str">
        <f t="shared" si="261"/>
        <v>0</v>
      </c>
      <c r="X725" s="53">
        <f t="shared" si="251"/>
        <v>0</v>
      </c>
      <c r="Y725" s="53" t="str">
        <f t="shared" si="262"/>
        <v>0</v>
      </c>
      <c r="Z725" s="53">
        <f t="shared" si="252"/>
        <v>0</v>
      </c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85">
        <f>Parâmetros!A715</f>
        <v>44134.708368055559</v>
      </c>
      <c r="B726" s="59">
        <f>Parâmetros!G715*0.04*46.0055</f>
        <v>4.3797235999999993</v>
      </c>
      <c r="C726" s="80">
        <f t="shared" si="263"/>
        <v>4.3797235999999993</v>
      </c>
      <c r="D726" s="84">
        <f t="shared" si="242"/>
        <v>0.87594471999999979</v>
      </c>
      <c r="E726" s="42" t="str">
        <f t="shared" si="253"/>
        <v>1</v>
      </c>
      <c r="F726" s="51">
        <f t="shared" si="243"/>
        <v>-149.72976949</v>
      </c>
      <c r="G726" s="42" t="str">
        <f t="shared" si="254"/>
        <v>0</v>
      </c>
      <c r="H726" s="51">
        <f t="shared" si="244"/>
        <v>-33.864884744999998</v>
      </c>
      <c r="I726" s="42" t="str">
        <f t="shared" si="255"/>
        <v>0</v>
      </c>
      <c r="J726" s="51">
        <f t="shared" si="245"/>
        <v>90.217281684444444</v>
      </c>
      <c r="K726" s="42" t="str">
        <f t="shared" si="256"/>
        <v>0</v>
      </c>
      <c r="L726" s="51">
        <f t="shared" si="246"/>
        <v>81.816676616470588</v>
      </c>
      <c r="M726" s="55" t="str">
        <f t="shared" si="257"/>
        <v>0</v>
      </c>
      <c r="N726" s="129">
        <f t="shared" si="247"/>
        <v>0.87594471999999979</v>
      </c>
      <c r="O726" s="59">
        <v>260</v>
      </c>
      <c r="Q726" s="53" t="str">
        <f t="shared" si="258"/>
        <v>1</v>
      </c>
      <c r="R726" s="53">
        <f t="shared" si="248"/>
        <v>1</v>
      </c>
      <c r="S726" s="53" t="str">
        <f t="shared" si="259"/>
        <v>0</v>
      </c>
      <c r="T726" s="53">
        <f t="shared" si="249"/>
        <v>0</v>
      </c>
      <c r="U726" s="53" t="str">
        <f t="shared" si="260"/>
        <v>0</v>
      </c>
      <c r="V726" s="53">
        <f t="shared" si="250"/>
        <v>0</v>
      </c>
      <c r="W726" s="53" t="str">
        <f t="shared" si="261"/>
        <v>0</v>
      </c>
      <c r="X726" s="53">
        <f t="shared" si="251"/>
        <v>0</v>
      </c>
      <c r="Y726" s="53" t="str">
        <f t="shared" si="262"/>
        <v>0</v>
      </c>
      <c r="Z726" s="53">
        <f t="shared" si="252"/>
        <v>0</v>
      </c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85">
        <f>Parâmetros!A716</f>
        <v>44134.750034722223</v>
      </c>
      <c r="B727" s="59">
        <f>Parâmetros!G716*0.04*46.0055</f>
        <v>12.734322399999998</v>
      </c>
      <c r="C727" s="80">
        <f t="shared" si="263"/>
        <v>12.734322399999998</v>
      </c>
      <c r="D727" s="84">
        <f t="shared" si="242"/>
        <v>2.5468644799999995</v>
      </c>
      <c r="E727" s="42" t="str">
        <f t="shared" si="253"/>
        <v>1</v>
      </c>
      <c r="F727" s="51">
        <f t="shared" si="243"/>
        <v>-141.58403566000001</v>
      </c>
      <c r="G727" s="42" t="str">
        <f t="shared" si="254"/>
        <v>0</v>
      </c>
      <c r="H727" s="51">
        <f t="shared" si="244"/>
        <v>-29.792017830000006</v>
      </c>
      <c r="I727" s="42" t="str">
        <f t="shared" si="255"/>
        <v>0</v>
      </c>
      <c r="J727" s="51">
        <f t="shared" si="245"/>
        <v>91.032112925432102</v>
      </c>
      <c r="K727" s="42" t="str">
        <f t="shared" si="256"/>
        <v>0</v>
      </c>
      <c r="L727" s="51">
        <f t="shared" si="246"/>
        <v>82.701281195294129</v>
      </c>
      <c r="M727" s="55" t="str">
        <f t="shared" si="257"/>
        <v>0</v>
      </c>
      <c r="N727" s="129">
        <f t="shared" si="247"/>
        <v>2.5468644799999995</v>
      </c>
      <c r="O727" s="59">
        <v>260</v>
      </c>
      <c r="Q727" s="53" t="str">
        <f t="shared" si="258"/>
        <v>1</v>
      </c>
      <c r="R727" s="53">
        <f t="shared" si="248"/>
        <v>1</v>
      </c>
      <c r="S727" s="53" t="str">
        <f t="shared" si="259"/>
        <v>0</v>
      </c>
      <c r="T727" s="53">
        <f t="shared" si="249"/>
        <v>0</v>
      </c>
      <c r="U727" s="53" t="str">
        <f t="shared" si="260"/>
        <v>0</v>
      </c>
      <c r="V727" s="53">
        <f t="shared" si="250"/>
        <v>0</v>
      </c>
      <c r="W727" s="53" t="str">
        <f t="shared" si="261"/>
        <v>0</v>
      </c>
      <c r="X727" s="53">
        <f t="shared" si="251"/>
        <v>0</v>
      </c>
      <c r="Y727" s="53" t="str">
        <f t="shared" si="262"/>
        <v>0</v>
      </c>
      <c r="Z727" s="53">
        <f t="shared" si="252"/>
        <v>0</v>
      </c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85">
        <f>Parâmetros!A717</f>
        <v>44134.791701388887</v>
      </c>
      <c r="B728" s="59">
        <f>Parâmetros!G717*0.04*46.0055</f>
        <v>13.544019199999999</v>
      </c>
      <c r="C728" s="80">
        <f t="shared" si="263"/>
        <v>13.544019199999999</v>
      </c>
      <c r="D728" s="84">
        <f t="shared" si="242"/>
        <v>2.7088038399999999</v>
      </c>
      <c r="E728" s="42" t="str">
        <f t="shared" si="253"/>
        <v>1</v>
      </c>
      <c r="F728" s="51">
        <f t="shared" si="243"/>
        <v>-140.79458127999999</v>
      </c>
      <c r="G728" s="42" t="str">
        <f t="shared" si="254"/>
        <v>0</v>
      </c>
      <c r="H728" s="51">
        <f t="shared" si="244"/>
        <v>-29.397290639999994</v>
      </c>
      <c r="I728" s="42" t="str">
        <f t="shared" si="255"/>
        <v>0</v>
      </c>
      <c r="J728" s="51">
        <f t="shared" si="245"/>
        <v>91.111083354074069</v>
      </c>
      <c r="K728" s="42" t="str">
        <f t="shared" si="256"/>
        <v>0</v>
      </c>
      <c r="L728" s="51">
        <f t="shared" si="246"/>
        <v>82.787013797647063</v>
      </c>
      <c r="M728" s="55" t="str">
        <f t="shared" si="257"/>
        <v>0</v>
      </c>
      <c r="N728" s="129">
        <f t="shared" si="247"/>
        <v>2.7088038399999999</v>
      </c>
      <c r="O728" s="59">
        <v>260</v>
      </c>
      <c r="Q728" s="53" t="str">
        <f t="shared" si="258"/>
        <v>1</v>
      </c>
      <c r="R728" s="53">
        <f t="shared" si="248"/>
        <v>1</v>
      </c>
      <c r="S728" s="53" t="str">
        <f t="shared" si="259"/>
        <v>0</v>
      </c>
      <c r="T728" s="53">
        <f t="shared" si="249"/>
        <v>0</v>
      </c>
      <c r="U728" s="53" t="str">
        <f t="shared" si="260"/>
        <v>0</v>
      </c>
      <c r="V728" s="53">
        <f t="shared" si="250"/>
        <v>0</v>
      </c>
      <c r="W728" s="53" t="str">
        <f t="shared" si="261"/>
        <v>0</v>
      </c>
      <c r="X728" s="53">
        <f t="shared" si="251"/>
        <v>0</v>
      </c>
      <c r="Y728" s="53" t="str">
        <f t="shared" si="262"/>
        <v>0</v>
      </c>
      <c r="Z728" s="53">
        <f t="shared" si="252"/>
        <v>0</v>
      </c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85">
        <f>Parâmetros!A718</f>
        <v>44134.833368055559</v>
      </c>
      <c r="B729" s="59">
        <f>Parâmetros!G718*0.04*46.0055</f>
        <v>16.617186599999997</v>
      </c>
      <c r="C729" s="80">
        <f t="shared" si="263"/>
        <v>16.617186599999997</v>
      </c>
      <c r="D729" s="84">
        <f t="shared" si="242"/>
        <v>3.3234373199999996</v>
      </c>
      <c r="E729" s="42" t="str">
        <f t="shared" si="253"/>
        <v>1</v>
      </c>
      <c r="F729" s="51">
        <f t="shared" si="243"/>
        <v>-137.79824306500001</v>
      </c>
      <c r="G729" s="42" t="str">
        <f t="shared" si="254"/>
        <v>0</v>
      </c>
      <c r="H729" s="51">
        <f t="shared" si="244"/>
        <v>-27.899121532500004</v>
      </c>
      <c r="I729" s="42" t="str">
        <f t="shared" si="255"/>
        <v>0</v>
      </c>
      <c r="J729" s="51">
        <f t="shared" si="245"/>
        <v>91.410812026419748</v>
      </c>
      <c r="K729" s="42" t="str">
        <f t="shared" si="256"/>
        <v>0</v>
      </c>
      <c r="L729" s="51">
        <f t="shared" si="246"/>
        <v>83.112407992941186</v>
      </c>
      <c r="M729" s="55" t="str">
        <f t="shared" si="257"/>
        <v>0</v>
      </c>
      <c r="N729" s="129">
        <f t="shared" si="247"/>
        <v>3.3234373199999996</v>
      </c>
      <c r="O729" s="59">
        <v>260</v>
      </c>
      <c r="Q729" s="53" t="str">
        <f t="shared" si="258"/>
        <v>1</v>
      </c>
      <c r="R729" s="53">
        <f t="shared" si="248"/>
        <v>1</v>
      </c>
      <c r="S729" s="53" t="str">
        <f t="shared" si="259"/>
        <v>0</v>
      </c>
      <c r="T729" s="53">
        <f t="shared" si="249"/>
        <v>0</v>
      </c>
      <c r="U729" s="53" t="str">
        <f t="shared" si="260"/>
        <v>0</v>
      </c>
      <c r="V729" s="53">
        <f t="shared" si="250"/>
        <v>0</v>
      </c>
      <c r="W729" s="53" t="str">
        <f t="shared" si="261"/>
        <v>0</v>
      </c>
      <c r="X729" s="53">
        <f t="shared" si="251"/>
        <v>0</v>
      </c>
      <c r="Y729" s="53" t="str">
        <f t="shared" si="262"/>
        <v>0</v>
      </c>
      <c r="Z729" s="53">
        <f t="shared" si="252"/>
        <v>0</v>
      </c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85">
        <f>Parâmetros!A719</f>
        <v>44134.875034722223</v>
      </c>
      <c r="B730" s="59">
        <f>Parâmetros!G719*0.04*46.0055</f>
        <v>12.899942199999998</v>
      </c>
      <c r="C730" s="80">
        <f t="shared" si="263"/>
        <v>12.899942199999998</v>
      </c>
      <c r="D730" s="84">
        <f t="shared" si="242"/>
        <v>2.5799884399999993</v>
      </c>
      <c r="E730" s="42" t="str">
        <f t="shared" si="253"/>
        <v>1</v>
      </c>
      <c r="F730" s="51">
        <f t="shared" si="243"/>
        <v>-141.42255635499998</v>
      </c>
      <c r="G730" s="42" t="str">
        <f t="shared" si="254"/>
        <v>0</v>
      </c>
      <c r="H730" s="51">
        <f t="shared" si="244"/>
        <v>-29.711278177499992</v>
      </c>
      <c r="I730" s="42" t="str">
        <f t="shared" si="255"/>
        <v>0</v>
      </c>
      <c r="J730" s="51">
        <f t="shared" si="245"/>
        <v>91.048265967654316</v>
      </c>
      <c r="K730" s="42" t="str">
        <f t="shared" si="256"/>
        <v>0</v>
      </c>
      <c r="L730" s="51">
        <f t="shared" si="246"/>
        <v>82.718817409411756</v>
      </c>
      <c r="M730" s="55" t="str">
        <f t="shared" si="257"/>
        <v>0</v>
      </c>
      <c r="N730" s="129">
        <f t="shared" si="247"/>
        <v>2.5799884399999993</v>
      </c>
      <c r="O730" s="59">
        <v>260</v>
      </c>
      <c r="Q730" s="53" t="str">
        <f t="shared" si="258"/>
        <v>1</v>
      </c>
      <c r="R730" s="53">
        <f t="shared" si="248"/>
        <v>1</v>
      </c>
      <c r="S730" s="53" t="str">
        <f t="shared" si="259"/>
        <v>0</v>
      </c>
      <c r="T730" s="53">
        <f t="shared" si="249"/>
        <v>0</v>
      </c>
      <c r="U730" s="53" t="str">
        <f t="shared" si="260"/>
        <v>0</v>
      </c>
      <c r="V730" s="53">
        <f t="shared" si="250"/>
        <v>0</v>
      </c>
      <c r="W730" s="53" t="str">
        <f t="shared" si="261"/>
        <v>0</v>
      </c>
      <c r="X730" s="53">
        <f t="shared" si="251"/>
        <v>0</v>
      </c>
      <c r="Y730" s="53" t="str">
        <f t="shared" si="262"/>
        <v>0</v>
      </c>
      <c r="Z730" s="53">
        <f t="shared" si="252"/>
        <v>0</v>
      </c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85">
        <f>Parâmetros!A720</f>
        <v>44134.916701388887</v>
      </c>
      <c r="B731" s="59">
        <f>Parâmetros!G720*0.04*46.0055</f>
        <v>6.1463348</v>
      </c>
      <c r="C731" s="80">
        <f t="shared" si="263"/>
        <v>6.1463348</v>
      </c>
      <c r="D731" s="84">
        <f t="shared" si="242"/>
        <v>1.2292669599999999</v>
      </c>
      <c r="E731" s="42" t="str">
        <f t="shared" si="253"/>
        <v>1</v>
      </c>
      <c r="F731" s="51">
        <f t="shared" si="243"/>
        <v>-148.00732356999998</v>
      </c>
      <c r="G731" s="42" t="str">
        <f t="shared" si="254"/>
        <v>0</v>
      </c>
      <c r="H731" s="51">
        <f t="shared" si="244"/>
        <v>-33.003661784999991</v>
      </c>
      <c r="I731" s="42" t="str">
        <f t="shared" si="255"/>
        <v>0</v>
      </c>
      <c r="J731" s="51">
        <f t="shared" si="245"/>
        <v>90.389580801481486</v>
      </c>
      <c r="K731" s="42" t="str">
        <f t="shared" si="256"/>
        <v>0</v>
      </c>
      <c r="L731" s="51">
        <f t="shared" si="246"/>
        <v>82.003729567058812</v>
      </c>
      <c r="M731" s="55" t="str">
        <f t="shared" si="257"/>
        <v>0</v>
      </c>
      <c r="N731" s="129">
        <f t="shared" si="247"/>
        <v>1.2292669599999999</v>
      </c>
      <c r="O731" s="59">
        <v>260</v>
      </c>
      <c r="Q731" s="53" t="str">
        <f t="shared" si="258"/>
        <v>1</v>
      </c>
      <c r="R731" s="53">
        <f t="shared" si="248"/>
        <v>1</v>
      </c>
      <c r="S731" s="53" t="str">
        <f t="shared" si="259"/>
        <v>0</v>
      </c>
      <c r="T731" s="53">
        <f t="shared" si="249"/>
        <v>0</v>
      </c>
      <c r="U731" s="53" t="str">
        <f t="shared" si="260"/>
        <v>0</v>
      </c>
      <c r="V731" s="53">
        <f t="shared" si="250"/>
        <v>0</v>
      </c>
      <c r="W731" s="53" t="str">
        <f t="shared" si="261"/>
        <v>0</v>
      </c>
      <c r="X731" s="53">
        <f t="shared" si="251"/>
        <v>0</v>
      </c>
      <c r="Y731" s="53" t="str">
        <f t="shared" si="262"/>
        <v>0</v>
      </c>
      <c r="Z731" s="53">
        <f t="shared" si="252"/>
        <v>0</v>
      </c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85">
        <f>Parâmetros!A721</f>
        <v>44134.958368055559</v>
      </c>
      <c r="B732" s="59">
        <f>Parâmetros!G721*0.04*46.0055</f>
        <v>3.7908531999999999</v>
      </c>
      <c r="C732" s="80">
        <f t="shared" si="263"/>
        <v>3.7908531999999999</v>
      </c>
      <c r="D732" s="84">
        <f t="shared" si="242"/>
        <v>0.75817064000000001</v>
      </c>
      <c r="E732" s="42" t="str">
        <f t="shared" si="253"/>
        <v>1</v>
      </c>
      <c r="F732" s="51">
        <f t="shared" si="243"/>
        <v>-150.30391813000003</v>
      </c>
      <c r="G732" s="42" t="str">
        <f t="shared" si="254"/>
        <v>0</v>
      </c>
      <c r="H732" s="51">
        <f t="shared" si="244"/>
        <v>-34.151959065000014</v>
      </c>
      <c r="I732" s="42" t="str">
        <f t="shared" si="255"/>
        <v>0</v>
      </c>
      <c r="J732" s="51">
        <f t="shared" si="245"/>
        <v>90.159848645432106</v>
      </c>
      <c r="K732" s="42" t="str">
        <f t="shared" si="256"/>
        <v>0</v>
      </c>
      <c r="L732" s="51">
        <f t="shared" si="246"/>
        <v>81.754325632941161</v>
      </c>
      <c r="M732" s="55" t="str">
        <f t="shared" si="257"/>
        <v>0</v>
      </c>
      <c r="N732" s="129">
        <f t="shared" si="247"/>
        <v>0.75817064000000001</v>
      </c>
      <c r="O732" s="59">
        <v>260</v>
      </c>
      <c r="Q732" s="53" t="str">
        <f t="shared" si="258"/>
        <v>1</v>
      </c>
      <c r="R732" s="53">
        <f t="shared" si="248"/>
        <v>1</v>
      </c>
      <c r="S732" s="53" t="str">
        <f t="shared" si="259"/>
        <v>0</v>
      </c>
      <c r="T732" s="53">
        <f t="shared" si="249"/>
        <v>0</v>
      </c>
      <c r="U732" s="53" t="str">
        <f t="shared" si="260"/>
        <v>0</v>
      </c>
      <c r="V732" s="53">
        <f t="shared" si="250"/>
        <v>0</v>
      </c>
      <c r="W732" s="53" t="str">
        <f t="shared" si="261"/>
        <v>0</v>
      </c>
      <c r="X732" s="53">
        <f t="shared" si="251"/>
        <v>0</v>
      </c>
      <c r="Y732" s="53" t="str">
        <f t="shared" si="262"/>
        <v>0</v>
      </c>
      <c r="Z732" s="53">
        <f t="shared" si="252"/>
        <v>0</v>
      </c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85">
        <f>Parâmetros!A722</f>
        <v>44135.000034722223</v>
      </c>
      <c r="B733" s="59">
        <f>Parâmetros!G722*0.04*46.0055</f>
        <v>3.0179607999999996</v>
      </c>
      <c r="C733" s="80">
        <f t="shared" si="263"/>
        <v>3.0179607999999996</v>
      </c>
      <c r="D733" s="84">
        <f t="shared" si="242"/>
        <v>0.60359215999999993</v>
      </c>
      <c r="E733" s="42" t="str">
        <f t="shared" si="253"/>
        <v>1</v>
      </c>
      <c r="F733" s="51">
        <f t="shared" si="243"/>
        <v>-151.05748822000001</v>
      </c>
      <c r="G733" s="42" t="str">
        <f t="shared" si="254"/>
        <v>0</v>
      </c>
      <c r="H733" s="51">
        <f t="shared" si="244"/>
        <v>-34.528744110000005</v>
      </c>
      <c r="I733" s="42" t="str">
        <f t="shared" si="255"/>
        <v>0</v>
      </c>
      <c r="J733" s="51">
        <f t="shared" si="245"/>
        <v>90.084467781728392</v>
      </c>
      <c r="K733" s="42" t="str">
        <f t="shared" si="256"/>
        <v>0</v>
      </c>
      <c r="L733" s="51">
        <f t="shared" si="246"/>
        <v>81.672489967058837</v>
      </c>
      <c r="M733" s="55" t="str">
        <f t="shared" si="257"/>
        <v>0</v>
      </c>
      <c r="N733" s="129">
        <f t="shared" si="247"/>
        <v>0.60359215999999993</v>
      </c>
      <c r="O733" s="59">
        <v>260</v>
      </c>
      <c r="Q733" s="53" t="str">
        <f t="shared" si="258"/>
        <v>1</v>
      </c>
      <c r="R733" s="53">
        <f t="shared" si="248"/>
        <v>1</v>
      </c>
      <c r="S733" s="53" t="str">
        <f t="shared" si="259"/>
        <v>0</v>
      </c>
      <c r="T733" s="53">
        <f t="shared" si="249"/>
        <v>0</v>
      </c>
      <c r="U733" s="53" t="str">
        <f t="shared" si="260"/>
        <v>0</v>
      </c>
      <c r="V733" s="53">
        <f t="shared" si="250"/>
        <v>0</v>
      </c>
      <c r="W733" s="53" t="str">
        <f t="shared" si="261"/>
        <v>0</v>
      </c>
      <c r="X733" s="53">
        <f t="shared" si="251"/>
        <v>0</v>
      </c>
      <c r="Y733" s="53" t="str">
        <f t="shared" si="262"/>
        <v>0</v>
      </c>
      <c r="Z733" s="53">
        <f t="shared" si="252"/>
        <v>0</v>
      </c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85">
        <f>Parâmetros!A723</f>
        <v>44135.041701388887</v>
      </c>
      <c r="B734" s="59">
        <f>Parâmetros!G723*0.04*46.0055</f>
        <v>1.9506332</v>
      </c>
      <c r="C734" s="80">
        <f t="shared" si="263"/>
        <v>1.9506332</v>
      </c>
      <c r="D734" s="84">
        <f t="shared" si="242"/>
        <v>0.39012664000000002</v>
      </c>
      <c r="E734" s="42" t="str">
        <f t="shared" si="253"/>
        <v>1</v>
      </c>
      <c r="F734" s="51">
        <f t="shared" si="243"/>
        <v>-152.09813263000001</v>
      </c>
      <c r="G734" s="42" t="str">
        <f t="shared" si="254"/>
        <v>0</v>
      </c>
      <c r="H734" s="51">
        <f t="shared" si="244"/>
        <v>-35.049066315000005</v>
      </c>
      <c r="I734" s="42" t="str">
        <f t="shared" si="255"/>
        <v>0</v>
      </c>
      <c r="J734" s="51">
        <f t="shared" si="245"/>
        <v>89.980370398518517</v>
      </c>
      <c r="K734" s="42" t="str">
        <f t="shared" si="256"/>
        <v>0</v>
      </c>
      <c r="L734" s="51">
        <f t="shared" si="246"/>
        <v>81.559478809411786</v>
      </c>
      <c r="M734" s="55" t="str">
        <f t="shared" si="257"/>
        <v>0</v>
      </c>
      <c r="N734" s="129">
        <f t="shared" si="247"/>
        <v>0.39012664000000002</v>
      </c>
      <c r="O734" s="59">
        <v>260</v>
      </c>
      <c r="Q734" s="53" t="str">
        <f t="shared" si="258"/>
        <v>1</v>
      </c>
      <c r="R734" s="53">
        <f t="shared" si="248"/>
        <v>1</v>
      </c>
      <c r="S734" s="53" t="str">
        <f t="shared" si="259"/>
        <v>0</v>
      </c>
      <c r="T734" s="53">
        <f t="shared" si="249"/>
        <v>0</v>
      </c>
      <c r="U734" s="53" t="str">
        <f t="shared" si="260"/>
        <v>0</v>
      </c>
      <c r="V734" s="53">
        <f t="shared" si="250"/>
        <v>0</v>
      </c>
      <c r="W734" s="53" t="str">
        <f t="shared" si="261"/>
        <v>0</v>
      </c>
      <c r="X734" s="53">
        <f t="shared" si="251"/>
        <v>0</v>
      </c>
      <c r="Y734" s="53" t="str">
        <f t="shared" si="262"/>
        <v>0</v>
      </c>
      <c r="Z734" s="53">
        <f t="shared" si="252"/>
        <v>0</v>
      </c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85">
        <f>Parâmetros!A724</f>
        <v>44135.083368055559</v>
      </c>
      <c r="B735" s="59">
        <f>Parâmetros!G724*0.04*46.0055</f>
        <v>1.3985672</v>
      </c>
      <c r="C735" s="80">
        <f t="shared" si="263"/>
        <v>1.3985672</v>
      </c>
      <c r="D735" s="84">
        <f t="shared" si="242"/>
        <v>0.27971343999999998</v>
      </c>
      <c r="E735" s="42" t="str">
        <f t="shared" si="253"/>
        <v>1</v>
      </c>
      <c r="F735" s="51">
        <f t="shared" si="243"/>
        <v>-152.63639698</v>
      </c>
      <c r="G735" s="42" t="str">
        <f t="shared" si="254"/>
        <v>0</v>
      </c>
      <c r="H735" s="51">
        <f t="shared" si="244"/>
        <v>-35.31819849</v>
      </c>
      <c r="I735" s="42" t="str">
        <f t="shared" si="255"/>
        <v>0</v>
      </c>
      <c r="J735" s="51">
        <f t="shared" si="245"/>
        <v>89.926526924444445</v>
      </c>
      <c r="K735" s="42" t="str">
        <f t="shared" si="256"/>
        <v>0</v>
      </c>
      <c r="L735" s="51">
        <f t="shared" si="246"/>
        <v>81.501024762352927</v>
      </c>
      <c r="M735" s="55" t="str">
        <f t="shared" si="257"/>
        <v>0</v>
      </c>
      <c r="N735" s="129">
        <f t="shared" si="247"/>
        <v>0.27971343999999998</v>
      </c>
      <c r="O735" s="59">
        <v>260</v>
      </c>
      <c r="Q735" s="53" t="str">
        <f t="shared" si="258"/>
        <v>1</v>
      </c>
      <c r="R735" s="53">
        <f t="shared" si="248"/>
        <v>1</v>
      </c>
      <c r="S735" s="53" t="str">
        <f t="shared" si="259"/>
        <v>0</v>
      </c>
      <c r="T735" s="53">
        <f t="shared" si="249"/>
        <v>0</v>
      </c>
      <c r="U735" s="53" t="str">
        <f t="shared" si="260"/>
        <v>0</v>
      </c>
      <c r="V735" s="53">
        <f t="shared" si="250"/>
        <v>0</v>
      </c>
      <c r="W735" s="53" t="str">
        <f t="shared" si="261"/>
        <v>0</v>
      </c>
      <c r="X735" s="53">
        <f t="shared" si="251"/>
        <v>0</v>
      </c>
      <c r="Y735" s="53" t="str">
        <f t="shared" si="262"/>
        <v>0</v>
      </c>
      <c r="Z735" s="53">
        <f t="shared" si="252"/>
        <v>0</v>
      </c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85">
        <f>Parâmetros!A725</f>
        <v>44135.125034722223</v>
      </c>
      <c r="B736" s="59">
        <f>Parâmetros!G725*0.04*46.0055</f>
        <v>1.6930023999999999</v>
      </c>
      <c r="C736" s="80">
        <f t="shared" si="263"/>
        <v>1.6930023999999999</v>
      </c>
      <c r="D736" s="84">
        <f t="shared" si="242"/>
        <v>0.33860047999999998</v>
      </c>
      <c r="E736" s="42" t="str">
        <f t="shared" si="253"/>
        <v>1</v>
      </c>
      <c r="F736" s="51">
        <f t="shared" si="243"/>
        <v>-152.34932265999998</v>
      </c>
      <c r="G736" s="42" t="str">
        <f t="shared" si="254"/>
        <v>0</v>
      </c>
      <c r="H736" s="51">
        <f t="shared" si="244"/>
        <v>-35.174661329999992</v>
      </c>
      <c r="I736" s="42" t="str">
        <f t="shared" si="255"/>
        <v>0</v>
      </c>
      <c r="J736" s="51">
        <f t="shared" si="245"/>
        <v>89.955243443950621</v>
      </c>
      <c r="K736" s="42" t="str">
        <f t="shared" si="256"/>
        <v>0</v>
      </c>
      <c r="L736" s="51">
        <f t="shared" si="246"/>
        <v>81.532200254117654</v>
      </c>
      <c r="M736" s="55" t="str">
        <f t="shared" si="257"/>
        <v>0</v>
      </c>
      <c r="N736" s="129">
        <f t="shared" si="247"/>
        <v>0.33860047999999998</v>
      </c>
      <c r="O736" s="59">
        <v>260</v>
      </c>
      <c r="Q736" s="53" t="str">
        <f t="shared" si="258"/>
        <v>1</v>
      </c>
      <c r="R736" s="53">
        <f t="shared" si="248"/>
        <v>1</v>
      </c>
      <c r="S736" s="53" t="str">
        <f t="shared" si="259"/>
        <v>0</v>
      </c>
      <c r="T736" s="53">
        <f t="shared" si="249"/>
        <v>0</v>
      </c>
      <c r="U736" s="53" t="str">
        <f t="shared" si="260"/>
        <v>0</v>
      </c>
      <c r="V736" s="53">
        <f t="shared" si="250"/>
        <v>0</v>
      </c>
      <c r="W736" s="53" t="str">
        <f t="shared" si="261"/>
        <v>0</v>
      </c>
      <c r="X736" s="53">
        <f t="shared" si="251"/>
        <v>0</v>
      </c>
      <c r="Y736" s="53" t="str">
        <f t="shared" si="262"/>
        <v>0</v>
      </c>
      <c r="Z736" s="53">
        <f t="shared" si="252"/>
        <v>0</v>
      </c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85">
        <f>Parâmetros!A726</f>
        <v>44135.166701388887</v>
      </c>
      <c r="B737" s="59">
        <f>Parâmetros!G726*0.04*46.0055</f>
        <v>1.6930023999999999</v>
      </c>
      <c r="C737" s="80">
        <f t="shared" si="263"/>
        <v>1.6930023999999999</v>
      </c>
      <c r="D737" s="84">
        <f t="shared" si="242"/>
        <v>0.33860047999999998</v>
      </c>
      <c r="E737" s="42" t="str">
        <f t="shared" si="253"/>
        <v>1</v>
      </c>
      <c r="F737" s="51">
        <f t="shared" si="243"/>
        <v>-152.34932265999998</v>
      </c>
      <c r="G737" s="42" t="str">
        <f t="shared" si="254"/>
        <v>0</v>
      </c>
      <c r="H737" s="51">
        <f t="shared" si="244"/>
        <v>-35.174661329999992</v>
      </c>
      <c r="I737" s="42" t="str">
        <f t="shared" si="255"/>
        <v>0</v>
      </c>
      <c r="J737" s="51">
        <f t="shared" si="245"/>
        <v>89.955243443950621</v>
      </c>
      <c r="K737" s="42" t="str">
        <f t="shared" si="256"/>
        <v>0</v>
      </c>
      <c r="L737" s="51">
        <f t="shared" si="246"/>
        <v>81.532200254117654</v>
      </c>
      <c r="M737" s="55" t="str">
        <f t="shared" si="257"/>
        <v>0</v>
      </c>
      <c r="N737" s="129">
        <f t="shared" si="247"/>
        <v>0.33860047999999998</v>
      </c>
      <c r="O737" s="59">
        <v>260</v>
      </c>
      <c r="Q737" s="53" t="str">
        <f t="shared" si="258"/>
        <v>1</v>
      </c>
      <c r="R737" s="53">
        <f t="shared" si="248"/>
        <v>1</v>
      </c>
      <c r="S737" s="53" t="str">
        <f t="shared" si="259"/>
        <v>0</v>
      </c>
      <c r="T737" s="53">
        <f t="shared" si="249"/>
        <v>0</v>
      </c>
      <c r="U737" s="53" t="str">
        <f t="shared" si="260"/>
        <v>0</v>
      </c>
      <c r="V737" s="53">
        <f t="shared" si="250"/>
        <v>0</v>
      </c>
      <c r="W737" s="53" t="str">
        <f t="shared" si="261"/>
        <v>0</v>
      </c>
      <c r="X737" s="53">
        <f t="shared" si="251"/>
        <v>0</v>
      </c>
      <c r="Y737" s="53" t="str">
        <f t="shared" si="262"/>
        <v>0</v>
      </c>
      <c r="Z737" s="53">
        <f t="shared" si="252"/>
        <v>0</v>
      </c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85">
        <f>Parâmetros!A727</f>
        <v>44135.208368055559</v>
      </c>
      <c r="B738" s="59">
        <f>Parâmetros!G727*0.04*46.0055</f>
        <v>1.5273825999999999</v>
      </c>
      <c r="C738" s="80">
        <f t="shared" si="263"/>
        <v>1.5273825999999999</v>
      </c>
      <c r="D738" s="84">
        <f t="shared" si="242"/>
        <v>0.30547651999999997</v>
      </c>
      <c r="E738" s="42" t="str">
        <f t="shared" si="253"/>
        <v>1</v>
      </c>
      <c r="F738" s="51">
        <f t="shared" si="243"/>
        <v>-152.51080196500001</v>
      </c>
      <c r="G738" s="42" t="str">
        <f t="shared" si="254"/>
        <v>0</v>
      </c>
      <c r="H738" s="51">
        <f t="shared" si="244"/>
        <v>-35.255400982500007</v>
      </c>
      <c r="I738" s="42" t="str">
        <f t="shared" si="255"/>
        <v>0</v>
      </c>
      <c r="J738" s="51">
        <f t="shared" si="245"/>
        <v>89.939090401728393</v>
      </c>
      <c r="K738" s="42" t="str">
        <f t="shared" si="256"/>
        <v>0</v>
      </c>
      <c r="L738" s="51">
        <f t="shared" si="246"/>
        <v>81.514664040000014</v>
      </c>
      <c r="M738" s="55" t="str">
        <f t="shared" si="257"/>
        <v>0</v>
      </c>
      <c r="N738" s="129">
        <f t="shared" si="247"/>
        <v>0.30547651999999997</v>
      </c>
      <c r="O738" s="59">
        <v>260</v>
      </c>
      <c r="Q738" s="53" t="str">
        <f t="shared" si="258"/>
        <v>1</v>
      </c>
      <c r="R738" s="53">
        <f t="shared" si="248"/>
        <v>1</v>
      </c>
      <c r="S738" s="53" t="str">
        <f t="shared" si="259"/>
        <v>0</v>
      </c>
      <c r="T738" s="53">
        <f t="shared" si="249"/>
        <v>0</v>
      </c>
      <c r="U738" s="53" t="str">
        <f t="shared" si="260"/>
        <v>0</v>
      </c>
      <c r="V738" s="53">
        <f t="shared" si="250"/>
        <v>0</v>
      </c>
      <c r="W738" s="53" t="str">
        <f t="shared" si="261"/>
        <v>0</v>
      </c>
      <c r="X738" s="53">
        <f t="shared" si="251"/>
        <v>0</v>
      </c>
      <c r="Y738" s="53" t="str">
        <f t="shared" si="262"/>
        <v>0</v>
      </c>
      <c r="Z738" s="53">
        <f t="shared" si="252"/>
        <v>0</v>
      </c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85">
        <f>Parâmetros!A728</f>
        <v>44135.250034722223</v>
      </c>
      <c r="B739" s="59">
        <f>Parâmetros!G728*0.04*46.0055</f>
        <v>4.3613214000000005</v>
      </c>
      <c r="C739" s="80">
        <f t="shared" si="263"/>
        <v>4.3613214000000005</v>
      </c>
      <c r="D739" s="84">
        <f t="shared" si="242"/>
        <v>0.87226428000000011</v>
      </c>
      <c r="E739" s="42" t="str">
        <f t="shared" si="253"/>
        <v>1</v>
      </c>
      <c r="F739" s="51">
        <f t="shared" si="243"/>
        <v>-149.74771163499997</v>
      </c>
      <c r="G739" s="42" t="str">
        <f t="shared" si="254"/>
        <v>0</v>
      </c>
      <c r="H739" s="51">
        <f t="shared" si="244"/>
        <v>-33.873855817499987</v>
      </c>
      <c r="I739" s="42" t="str">
        <f t="shared" si="255"/>
        <v>0</v>
      </c>
      <c r="J739" s="51">
        <f t="shared" si="245"/>
        <v>90.215486901975311</v>
      </c>
      <c r="K739" s="42" t="str">
        <f t="shared" si="256"/>
        <v>0</v>
      </c>
      <c r="L739" s="51">
        <f t="shared" si="246"/>
        <v>81.814728148235289</v>
      </c>
      <c r="M739" s="55" t="str">
        <f t="shared" si="257"/>
        <v>0</v>
      </c>
      <c r="N739" s="129">
        <f t="shared" si="247"/>
        <v>0.87226428000000011</v>
      </c>
      <c r="O739" s="59">
        <v>260</v>
      </c>
      <c r="Q739" s="53" t="str">
        <f t="shared" si="258"/>
        <v>1</v>
      </c>
      <c r="R739" s="53">
        <f t="shared" si="248"/>
        <v>1</v>
      </c>
      <c r="S739" s="53" t="str">
        <f t="shared" si="259"/>
        <v>0</v>
      </c>
      <c r="T739" s="53">
        <f t="shared" si="249"/>
        <v>0</v>
      </c>
      <c r="U739" s="53" t="str">
        <f t="shared" si="260"/>
        <v>0</v>
      </c>
      <c r="V739" s="53">
        <f t="shared" si="250"/>
        <v>0</v>
      </c>
      <c r="W739" s="53" t="str">
        <f t="shared" si="261"/>
        <v>0</v>
      </c>
      <c r="X739" s="53">
        <f t="shared" si="251"/>
        <v>0</v>
      </c>
      <c r="Y739" s="53" t="str">
        <f t="shared" si="262"/>
        <v>0</v>
      </c>
      <c r="Z739" s="53">
        <f t="shared" si="252"/>
        <v>0</v>
      </c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85">
        <f>Parâmetros!A729</f>
        <v>44135.291701388887</v>
      </c>
      <c r="B740" s="59">
        <f>Parâmetros!G729*0.04*46.0055</f>
        <v>7.9681525999999989</v>
      </c>
      <c r="C740" s="80">
        <f t="shared" si="263"/>
        <v>7.9681525999999989</v>
      </c>
      <c r="D740" s="84">
        <f t="shared" si="242"/>
        <v>1.5936305199999998</v>
      </c>
      <c r="E740" s="42" t="str">
        <f t="shared" si="253"/>
        <v>1</v>
      </c>
      <c r="F740" s="51">
        <f t="shared" si="243"/>
        <v>-146.23105121500001</v>
      </c>
      <c r="G740" s="42" t="str">
        <f t="shared" si="254"/>
        <v>0</v>
      </c>
      <c r="H740" s="51">
        <f t="shared" si="244"/>
        <v>-32.115525607500004</v>
      </c>
      <c r="I740" s="42" t="str">
        <f t="shared" si="255"/>
        <v>0</v>
      </c>
      <c r="J740" s="51">
        <f t="shared" si="245"/>
        <v>90.567264265925928</v>
      </c>
      <c r="K740" s="42" t="str">
        <f t="shared" si="256"/>
        <v>0</v>
      </c>
      <c r="L740" s="51">
        <f t="shared" si="246"/>
        <v>82.196627922352931</v>
      </c>
      <c r="M740" s="55" t="str">
        <f t="shared" si="257"/>
        <v>0</v>
      </c>
      <c r="N740" s="129">
        <f t="shared" si="247"/>
        <v>1.5936305199999998</v>
      </c>
      <c r="O740" s="59">
        <v>260</v>
      </c>
      <c r="Q740" s="53" t="str">
        <f t="shared" si="258"/>
        <v>1</v>
      </c>
      <c r="R740" s="53">
        <f t="shared" si="248"/>
        <v>1</v>
      </c>
      <c r="S740" s="53" t="str">
        <f t="shared" si="259"/>
        <v>0</v>
      </c>
      <c r="T740" s="53">
        <f t="shared" si="249"/>
        <v>0</v>
      </c>
      <c r="U740" s="53" t="str">
        <f t="shared" si="260"/>
        <v>0</v>
      </c>
      <c r="V740" s="53">
        <f t="shared" si="250"/>
        <v>0</v>
      </c>
      <c r="W740" s="53" t="str">
        <f t="shared" si="261"/>
        <v>0</v>
      </c>
      <c r="X740" s="53">
        <f t="shared" si="251"/>
        <v>0</v>
      </c>
      <c r="Y740" s="53" t="str">
        <f t="shared" si="262"/>
        <v>0</v>
      </c>
      <c r="Z740" s="53">
        <f t="shared" si="252"/>
        <v>0</v>
      </c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85">
        <f>Parâmetros!A730</f>
        <v>44135.333368055559</v>
      </c>
      <c r="B741" s="59">
        <f>Parâmetros!G730*0.04*46.0055</f>
        <v>3.7908531999999999</v>
      </c>
      <c r="C741" s="80">
        <f t="shared" si="263"/>
        <v>3.7908531999999999</v>
      </c>
      <c r="D741" s="84">
        <f t="shared" si="242"/>
        <v>0.75817064000000001</v>
      </c>
      <c r="E741" s="42" t="str">
        <f t="shared" si="253"/>
        <v>1</v>
      </c>
      <c r="F741" s="51">
        <f t="shared" si="243"/>
        <v>-150.30391813000003</v>
      </c>
      <c r="G741" s="42" t="str">
        <f t="shared" si="254"/>
        <v>0</v>
      </c>
      <c r="H741" s="51">
        <f t="shared" si="244"/>
        <v>-34.151959065000014</v>
      </c>
      <c r="I741" s="42" t="str">
        <f t="shared" si="255"/>
        <v>0</v>
      </c>
      <c r="J741" s="51">
        <f t="shared" si="245"/>
        <v>90.159848645432106</v>
      </c>
      <c r="K741" s="42" t="str">
        <f t="shared" si="256"/>
        <v>0</v>
      </c>
      <c r="L741" s="51">
        <f t="shared" si="246"/>
        <v>81.754325632941161</v>
      </c>
      <c r="M741" s="55" t="str">
        <f t="shared" si="257"/>
        <v>0</v>
      </c>
      <c r="N741" s="129">
        <f t="shared" si="247"/>
        <v>0.75817064000000001</v>
      </c>
      <c r="O741" s="59">
        <v>260</v>
      </c>
      <c r="Q741" s="53" t="str">
        <f t="shared" si="258"/>
        <v>1</v>
      </c>
      <c r="R741" s="53">
        <f t="shared" si="248"/>
        <v>1</v>
      </c>
      <c r="S741" s="53" t="str">
        <f t="shared" si="259"/>
        <v>0</v>
      </c>
      <c r="T741" s="53">
        <f t="shared" si="249"/>
        <v>0</v>
      </c>
      <c r="U741" s="53" t="str">
        <f t="shared" si="260"/>
        <v>0</v>
      </c>
      <c r="V741" s="53">
        <f t="shared" si="250"/>
        <v>0</v>
      </c>
      <c r="W741" s="53" t="str">
        <f t="shared" si="261"/>
        <v>0</v>
      </c>
      <c r="X741" s="53">
        <f t="shared" si="251"/>
        <v>0</v>
      </c>
      <c r="Y741" s="53" t="str">
        <f t="shared" si="262"/>
        <v>0</v>
      </c>
      <c r="Z741" s="53">
        <f t="shared" si="252"/>
        <v>0</v>
      </c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85">
        <f>Parâmetros!A731</f>
        <v>44135.375034722223</v>
      </c>
      <c r="B742" s="59">
        <f>Parâmetros!G731*0.04*46.0055</f>
        <v>4.0484840000000002</v>
      </c>
      <c r="C742" s="80">
        <f t="shared" si="263"/>
        <v>4.0484840000000002</v>
      </c>
      <c r="D742" s="84">
        <f t="shared" si="242"/>
        <v>0.80969679999999999</v>
      </c>
      <c r="E742" s="42" t="str">
        <f t="shared" si="253"/>
        <v>1</v>
      </c>
      <c r="F742" s="51">
        <f t="shared" si="243"/>
        <v>-150.05272810000002</v>
      </c>
      <c r="G742" s="42" t="str">
        <f t="shared" si="254"/>
        <v>0</v>
      </c>
      <c r="H742" s="51">
        <f t="shared" si="244"/>
        <v>-34.026364050000012</v>
      </c>
      <c r="I742" s="42" t="str">
        <f t="shared" si="255"/>
        <v>0</v>
      </c>
      <c r="J742" s="51">
        <f t="shared" si="245"/>
        <v>90.184975600000001</v>
      </c>
      <c r="K742" s="42" t="str">
        <f t="shared" si="256"/>
        <v>0</v>
      </c>
      <c r="L742" s="51">
        <f t="shared" si="246"/>
        <v>81.781604188235278</v>
      </c>
      <c r="M742" s="55" t="str">
        <f t="shared" si="257"/>
        <v>0</v>
      </c>
      <c r="N742" s="129">
        <f t="shared" si="247"/>
        <v>0.80969679999999999</v>
      </c>
      <c r="O742" s="59">
        <v>260</v>
      </c>
      <c r="Q742" s="53" t="str">
        <f t="shared" si="258"/>
        <v>1</v>
      </c>
      <c r="R742" s="53">
        <f t="shared" si="248"/>
        <v>1</v>
      </c>
      <c r="S742" s="53" t="str">
        <f t="shared" si="259"/>
        <v>0</v>
      </c>
      <c r="T742" s="53">
        <f t="shared" si="249"/>
        <v>0</v>
      </c>
      <c r="U742" s="53" t="str">
        <f t="shared" si="260"/>
        <v>0</v>
      </c>
      <c r="V742" s="53">
        <f t="shared" si="250"/>
        <v>0</v>
      </c>
      <c r="W742" s="53" t="str">
        <f t="shared" si="261"/>
        <v>0</v>
      </c>
      <c r="X742" s="53">
        <f t="shared" si="251"/>
        <v>0</v>
      </c>
      <c r="Y742" s="53" t="str">
        <f t="shared" si="262"/>
        <v>0</v>
      </c>
      <c r="Z742" s="53">
        <f t="shared" si="252"/>
        <v>0</v>
      </c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85">
        <f>Parâmetros!A732</f>
        <v>44135.416701388887</v>
      </c>
      <c r="B743" s="59">
        <f>Parâmetros!G732*0.04*46.0055</f>
        <v>3.4412114000000003</v>
      </c>
      <c r="C743" s="80">
        <f t="shared" si="263"/>
        <v>3.4412114000000003</v>
      </c>
      <c r="D743" s="84">
        <f t="shared" si="242"/>
        <v>0.68824227999999998</v>
      </c>
      <c r="E743" s="42" t="str">
        <f t="shared" si="253"/>
        <v>1</v>
      </c>
      <c r="F743" s="51">
        <f t="shared" si="243"/>
        <v>-150.64481888500001</v>
      </c>
      <c r="G743" s="42" t="str">
        <f t="shared" si="254"/>
        <v>0</v>
      </c>
      <c r="H743" s="51">
        <f t="shared" si="244"/>
        <v>-34.322409442500003</v>
      </c>
      <c r="I743" s="42" t="str">
        <f t="shared" si="255"/>
        <v>0</v>
      </c>
      <c r="J743" s="51">
        <f t="shared" si="245"/>
        <v>90.125747778518516</v>
      </c>
      <c r="K743" s="42" t="str">
        <f t="shared" si="256"/>
        <v>0</v>
      </c>
      <c r="L743" s="51">
        <f t="shared" si="246"/>
        <v>81.717304736470581</v>
      </c>
      <c r="M743" s="55" t="str">
        <f t="shared" si="257"/>
        <v>0</v>
      </c>
      <c r="N743" s="129">
        <f t="shared" si="247"/>
        <v>0.68824227999999998</v>
      </c>
      <c r="O743" s="59">
        <v>260</v>
      </c>
      <c r="Q743" s="53" t="str">
        <f t="shared" si="258"/>
        <v>1</v>
      </c>
      <c r="R743" s="53">
        <f t="shared" si="248"/>
        <v>1</v>
      </c>
      <c r="S743" s="53" t="str">
        <f t="shared" si="259"/>
        <v>0</v>
      </c>
      <c r="T743" s="53">
        <f t="shared" si="249"/>
        <v>0</v>
      </c>
      <c r="U743" s="53" t="str">
        <f t="shared" si="260"/>
        <v>0</v>
      </c>
      <c r="V743" s="53">
        <f t="shared" si="250"/>
        <v>0</v>
      </c>
      <c r="W743" s="53" t="str">
        <f t="shared" si="261"/>
        <v>0</v>
      </c>
      <c r="X743" s="53">
        <f t="shared" si="251"/>
        <v>0</v>
      </c>
      <c r="Y743" s="53" t="str">
        <f t="shared" si="262"/>
        <v>0</v>
      </c>
      <c r="Z743" s="53">
        <f t="shared" si="252"/>
        <v>0</v>
      </c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85">
        <f>Parâmetros!A733</f>
        <v>44135.458368055559</v>
      </c>
      <c r="B744" s="59">
        <f>Parâmetros!G733*0.04*46.0055</f>
        <v>2.9627542</v>
      </c>
      <c r="C744" s="80">
        <f t="shared" si="263"/>
        <v>2.9627542</v>
      </c>
      <c r="D744" s="84">
        <f t="shared" si="242"/>
        <v>0.59255084000000002</v>
      </c>
      <c r="E744" s="42" t="str">
        <f t="shared" si="253"/>
        <v>1</v>
      </c>
      <c r="F744" s="51">
        <f t="shared" si="243"/>
        <v>-151.111314655</v>
      </c>
      <c r="G744" s="42" t="str">
        <f t="shared" si="254"/>
        <v>0</v>
      </c>
      <c r="H744" s="51">
        <f t="shared" si="244"/>
        <v>-34.555657327500001</v>
      </c>
      <c r="I744" s="42" t="str">
        <f t="shared" si="255"/>
        <v>0</v>
      </c>
      <c r="J744" s="51">
        <f t="shared" si="245"/>
        <v>90.079083434320978</v>
      </c>
      <c r="K744" s="42" t="str">
        <f t="shared" si="256"/>
        <v>0</v>
      </c>
      <c r="L744" s="51">
        <f t="shared" si="246"/>
        <v>81.666644562352957</v>
      </c>
      <c r="M744" s="55" t="str">
        <f t="shared" si="257"/>
        <v>0</v>
      </c>
      <c r="N744" s="129">
        <f t="shared" si="247"/>
        <v>0.59255084000000002</v>
      </c>
      <c r="O744" s="59">
        <v>260</v>
      </c>
      <c r="Q744" s="53" t="str">
        <f t="shared" si="258"/>
        <v>1</v>
      </c>
      <c r="R744" s="53">
        <f t="shared" si="248"/>
        <v>1</v>
      </c>
      <c r="S744" s="53" t="str">
        <f t="shared" si="259"/>
        <v>0</v>
      </c>
      <c r="T744" s="53">
        <f t="shared" si="249"/>
        <v>0</v>
      </c>
      <c r="U744" s="53" t="str">
        <f t="shared" si="260"/>
        <v>0</v>
      </c>
      <c r="V744" s="53">
        <f t="shared" si="250"/>
        <v>0</v>
      </c>
      <c r="W744" s="53" t="str">
        <f t="shared" si="261"/>
        <v>0</v>
      </c>
      <c r="X744" s="53">
        <f t="shared" si="251"/>
        <v>0</v>
      </c>
      <c r="Y744" s="53" t="str">
        <f t="shared" si="262"/>
        <v>0</v>
      </c>
      <c r="Z744" s="53">
        <f t="shared" si="252"/>
        <v>0</v>
      </c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85">
        <f>Parâmetros!A734</f>
        <v>44135.500034722223</v>
      </c>
      <c r="B745" s="59">
        <f>Parâmetros!G734*0.04*46.0055</f>
        <v>2.3186771999999998</v>
      </c>
      <c r="C745" s="80">
        <f t="shared" si="263"/>
        <v>2.3186771999999998</v>
      </c>
      <c r="D745" s="84">
        <f t="shared" si="242"/>
        <v>0.46373543999999994</v>
      </c>
      <c r="E745" s="42" t="str">
        <f t="shared" si="253"/>
        <v>1</v>
      </c>
      <c r="F745" s="51">
        <f t="shared" si="243"/>
        <v>-151.73928973</v>
      </c>
      <c r="G745" s="42" t="str">
        <f t="shared" si="254"/>
        <v>0</v>
      </c>
      <c r="H745" s="51">
        <f t="shared" si="244"/>
        <v>-34.869644864999998</v>
      </c>
      <c r="I745" s="42" t="str">
        <f t="shared" si="255"/>
        <v>0</v>
      </c>
      <c r="J745" s="51">
        <f t="shared" si="245"/>
        <v>90.01626604790124</v>
      </c>
      <c r="K745" s="42" t="str">
        <f t="shared" si="256"/>
        <v>0</v>
      </c>
      <c r="L745" s="51">
        <f t="shared" si="246"/>
        <v>81.598448174117621</v>
      </c>
      <c r="M745" s="55" t="str">
        <f t="shared" si="257"/>
        <v>0</v>
      </c>
      <c r="N745" s="129">
        <f t="shared" si="247"/>
        <v>0.46373543999999994</v>
      </c>
      <c r="O745" s="59">
        <v>260</v>
      </c>
      <c r="Q745" s="53" t="str">
        <f t="shared" si="258"/>
        <v>1</v>
      </c>
      <c r="R745" s="53">
        <f t="shared" si="248"/>
        <v>1</v>
      </c>
      <c r="S745" s="53" t="str">
        <f t="shared" si="259"/>
        <v>0</v>
      </c>
      <c r="T745" s="53">
        <f t="shared" si="249"/>
        <v>0</v>
      </c>
      <c r="U745" s="53" t="str">
        <f t="shared" si="260"/>
        <v>0</v>
      </c>
      <c r="V745" s="53">
        <f t="shared" si="250"/>
        <v>0</v>
      </c>
      <c r="W745" s="53" t="str">
        <f t="shared" si="261"/>
        <v>0</v>
      </c>
      <c r="X745" s="53">
        <f t="shared" si="251"/>
        <v>0</v>
      </c>
      <c r="Y745" s="53" t="str">
        <f t="shared" si="262"/>
        <v>0</v>
      </c>
      <c r="Z745" s="53">
        <f t="shared" si="252"/>
        <v>0</v>
      </c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85">
        <f>Parâmetros!A735</f>
        <v>44135.541701388887</v>
      </c>
      <c r="B746" s="59">
        <f>Parâmetros!G735*0.04*46.0055</f>
        <v>2.0794485999999996</v>
      </c>
      <c r="C746" s="80">
        <f t="shared" si="263"/>
        <v>2.0794485999999996</v>
      </c>
      <c r="D746" s="84">
        <f t="shared" si="242"/>
        <v>0.41588971999999996</v>
      </c>
      <c r="E746" s="42" t="str">
        <f t="shared" si="253"/>
        <v>1</v>
      </c>
      <c r="F746" s="51">
        <f t="shared" si="243"/>
        <v>-151.97253761499999</v>
      </c>
      <c r="G746" s="42" t="str">
        <f t="shared" si="254"/>
        <v>0</v>
      </c>
      <c r="H746" s="51">
        <f t="shared" si="244"/>
        <v>-34.986268807499997</v>
      </c>
      <c r="I746" s="42" t="str">
        <f t="shared" si="255"/>
        <v>0</v>
      </c>
      <c r="J746" s="51">
        <f t="shared" si="245"/>
        <v>89.992933875802464</v>
      </c>
      <c r="K746" s="42" t="str">
        <f t="shared" si="256"/>
        <v>0</v>
      </c>
      <c r="L746" s="51">
        <f t="shared" si="246"/>
        <v>81.57311808705883</v>
      </c>
      <c r="M746" s="55" t="str">
        <f t="shared" si="257"/>
        <v>0</v>
      </c>
      <c r="N746" s="129">
        <f t="shared" si="247"/>
        <v>0.41588971999999996</v>
      </c>
      <c r="O746" s="59">
        <v>260</v>
      </c>
      <c r="Q746" s="53" t="str">
        <f t="shared" si="258"/>
        <v>1</v>
      </c>
      <c r="R746" s="53">
        <f t="shared" si="248"/>
        <v>1</v>
      </c>
      <c r="S746" s="53" t="str">
        <f t="shared" si="259"/>
        <v>0</v>
      </c>
      <c r="T746" s="53">
        <f t="shared" si="249"/>
        <v>0</v>
      </c>
      <c r="U746" s="53" t="str">
        <f t="shared" si="260"/>
        <v>0</v>
      </c>
      <c r="V746" s="53">
        <f t="shared" si="250"/>
        <v>0</v>
      </c>
      <c r="W746" s="53" t="str">
        <f t="shared" si="261"/>
        <v>0</v>
      </c>
      <c r="X746" s="53">
        <f t="shared" si="251"/>
        <v>0</v>
      </c>
      <c r="Y746" s="53" t="str">
        <f t="shared" si="262"/>
        <v>0</v>
      </c>
      <c r="Z746" s="53">
        <f t="shared" si="252"/>
        <v>0</v>
      </c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85">
        <f>Parâmetros!A736</f>
        <v>44135.583368055559</v>
      </c>
      <c r="B747" s="59">
        <f>Parâmetros!G736*0.04*46.0055</f>
        <v>2.1898617999999996</v>
      </c>
      <c r="C747" s="80">
        <f t="shared" si="263"/>
        <v>2.1898617999999996</v>
      </c>
      <c r="D747" s="84">
        <f t="shared" si="242"/>
        <v>0.43797235999999989</v>
      </c>
      <c r="E747" s="42" t="str">
        <f t="shared" si="253"/>
        <v>1</v>
      </c>
      <c r="F747" s="51">
        <f t="shared" si="243"/>
        <v>-151.86488474500001</v>
      </c>
      <c r="G747" s="42" t="str">
        <f t="shared" si="254"/>
        <v>0</v>
      </c>
      <c r="H747" s="51">
        <f t="shared" si="244"/>
        <v>-34.932442372500006</v>
      </c>
      <c r="I747" s="42" t="str">
        <f t="shared" si="255"/>
        <v>0</v>
      </c>
      <c r="J747" s="51">
        <f t="shared" si="245"/>
        <v>90.003702570617293</v>
      </c>
      <c r="K747" s="42" t="str">
        <f t="shared" si="256"/>
        <v>0</v>
      </c>
      <c r="L747" s="51">
        <f t="shared" si="246"/>
        <v>81.584808896470577</v>
      </c>
      <c r="M747" s="55" t="str">
        <f t="shared" si="257"/>
        <v>0</v>
      </c>
      <c r="N747" s="129">
        <f t="shared" si="247"/>
        <v>0.43797235999999989</v>
      </c>
      <c r="O747" s="59">
        <v>260</v>
      </c>
      <c r="Q747" s="53" t="str">
        <f t="shared" si="258"/>
        <v>1</v>
      </c>
      <c r="R747" s="53">
        <f t="shared" si="248"/>
        <v>1</v>
      </c>
      <c r="S747" s="53" t="str">
        <f t="shared" si="259"/>
        <v>0</v>
      </c>
      <c r="T747" s="53">
        <f t="shared" si="249"/>
        <v>0</v>
      </c>
      <c r="U747" s="53" t="str">
        <f t="shared" si="260"/>
        <v>0</v>
      </c>
      <c r="V747" s="53">
        <f t="shared" si="250"/>
        <v>0</v>
      </c>
      <c r="W747" s="53" t="str">
        <f t="shared" si="261"/>
        <v>0</v>
      </c>
      <c r="X747" s="53">
        <f t="shared" si="251"/>
        <v>0</v>
      </c>
      <c r="Y747" s="53" t="str">
        <f t="shared" si="262"/>
        <v>0</v>
      </c>
      <c r="Z747" s="53">
        <f t="shared" si="252"/>
        <v>0</v>
      </c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85">
        <f>Parâmetros!A737</f>
        <v>44135.625034722223</v>
      </c>
      <c r="B748" s="59">
        <f>Parâmetros!G737*0.04*46.0055</f>
        <v>2.1162529999999999</v>
      </c>
      <c r="C748" s="80">
        <f t="shared" si="263"/>
        <v>2.1162529999999999</v>
      </c>
      <c r="D748" s="84">
        <f t="shared" si="242"/>
        <v>0.42325059999999998</v>
      </c>
      <c r="E748" s="42" t="str">
        <f t="shared" si="253"/>
        <v>1</v>
      </c>
      <c r="F748" s="51">
        <f t="shared" si="243"/>
        <v>-151.93665332499998</v>
      </c>
      <c r="G748" s="42" t="str">
        <f t="shared" si="254"/>
        <v>0</v>
      </c>
      <c r="H748" s="51">
        <f t="shared" si="244"/>
        <v>-34.96832666249999</v>
      </c>
      <c r="I748" s="42" t="str">
        <f t="shared" si="255"/>
        <v>0</v>
      </c>
      <c r="J748" s="51">
        <f t="shared" si="245"/>
        <v>89.996523440740731</v>
      </c>
      <c r="K748" s="42" t="str">
        <f t="shared" si="256"/>
        <v>0</v>
      </c>
      <c r="L748" s="51">
        <f t="shared" si="246"/>
        <v>81.577015023529398</v>
      </c>
      <c r="M748" s="55" t="str">
        <f t="shared" si="257"/>
        <v>0</v>
      </c>
      <c r="N748" s="129">
        <f t="shared" si="247"/>
        <v>0.42325059999999998</v>
      </c>
      <c r="O748" s="59">
        <v>260</v>
      </c>
      <c r="Q748" s="53" t="str">
        <f t="shared" si="258"/>
        <v>1</v>
      </c>
      <c r="R748" s="53">
        <f t="shared" si="248"/>
        <v>1</v>
      </c>
      <c r="S748" s="53" t="str">
        <f t="shared" si="259"/>
        <v>0</v>
      </c>
      <c r="T748" s="53">
        <f t="shared" si="249"/>
        <v>0</v>
      </c>
      <c r="U748" s="53" t="str">
        <f t="shared" si="260"/>
        <v>0</v>
      </c>
      <c r="V748" s="53">
        <f t="shared" si="250"/>
        <v>0</v>
      </c>
      <c r="W748" s="53" t="str">
        <f t="shared" si="261"/>
        <v>0</v>
      </c>
      <c r="X748" s="53">
        <f t="shared" si="251"/>
        <v>0</v>
      </c>
      <c r="Y748" s="53" t="str">
        <f t="shared" si="262"/>
        <v>0</v>
      </c>
      <c r="Z748" s="53">
        <f t="shared" si="252"/>
        <v>0</v>
      </c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85">
        <f>Parâmetros!A738</f>
        <v>44135.666701388887</v>
      </c>
      <c r="B749" s="59">
        <f>Parâmetros!G738*0.04*46.0055</f>
        <v>2.7603299999999997</v>
      </c>
      <c r="C749" s="80">
        <f t="shared" si="263"/>
        <v>2.7603299999999997</v>
      </c>
      <c r="D749" s="84">
        <f t="shared" si="242"/>
        <v>0.55206599999999995</v>
      </c>
      <c r="E749" s="42" t="str">
        <f t="shared" si="253"/>
        <v>1</v>
      </c>
      <c r="F749" s="51">
        <f t="shared" si="243"/>
        <v>-151.30867824999999</v>
      </c>
      <c r="G749" s="42" t="str">
        <f t="shared" si="254"/>
        <v>0</v>
      </c>
      <c r="H749" s="51">
        <f t="shared" si="244"/>
        <v>-34.654339124999993</v>
      </c>
      <c r="I749" s="42" t="str">
        <f t="shared" si="255"/>
        <v>0</v>
      </c>
      <c r="J749" s="51">
        <f t="shared" si="245"/>
        <v>90.059340827160497</v>
      </c>
      <c r="K749" s="42" t="str">
        <f t="shared" si="256"/>
        <v>0</v>
      </c>
      <c r="L749" s="51">
        <f t="shared" si="246"/>
        <v>81.645211411764706</v>
      </c>
      <c r="M749" s="55" t="str">
        <f t="shared" si="257"/>
        <v>0</v>
      </c>
      <c r="N749" s="129">
        <f t="shared" si="247"/>
        <v>0.55206599999999995</v>
      </c>
      <c r="O749" s="59">
        <v>260</v>
      </c>
      <c r="Q749" s="53" t="str">
        <f t="shared" si="258"/>
        <v>1</v>
      </c>
      <c r="R749" s="53">
        <f t="shared" si="248"/>
        <v>1</v>
      </c>
      <c r="S749" s="53" t="str">
        <f t="shared" si="259"/>
        <v>0</v>
      </c>
      <c r="T749" s="53">
        <f t="shared" si="249"/>
        <v>0</v>
      </c>
      <c r="U749" s="53" t="str">
        <f t="shared" si="260"/>
        <v>0</v>
      </c>
      <c r="V749" s="53">
        <f t="shared" si="250"/>
        <v>0</v>
      </c>
      <c r="W749" s="53" t="str">
        <f t="shared" si="261"/>
        <v>0</v>
      </c>
      <c r="X749" s="53">
        <f t="shared" si="251"/>
        <v>0</v>
      </c>
      <c r="Y749" s="53" t="str">
        <f t="shared" si="262"/>
        <v>0</v>
      </c>
      <c r="Z749" s="53">
        <f t="shared" si="252"/>
        <v>0</v>
      </c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85">
        <f>Parâmetros!A739</f>
        <v>44135.708368055559</v>
      </c>
      <c r="B750" s="59">
        <f>Parâmetros!G739*0.04*46.0055</f>
        <v>2.6683189999999999</v>
      </c>
      <c r="C750" s="80">
        <f t="shared" si="263"/>
        <v>2.6683189999999999</v>
      </c>
      <c r="D750" s="84">
        <f t="shared" si="242"/>
        <v>0.53366380000000002</v>
      </c>
      <c r="E750" s="42" t="str">
        <f t="shared" si="253"/>
        <v>1</v>
      </c>
      <c r="F750" s="51">
        <f t="shared" si="243"/>
        <v>-151.39838897499999</v>
      </c>
      <c r="G750" s="42" t="str">
        <f t="shared" si="254"/>
        <v>0</v>
      </c>
      <c r="H750" s="51">
        <f t="shared" si="244"/>
        <v>-34.699194487499994</v>
      </c>
      <c r="I750" s="42" t="str">
        <f t="shared" si="255"/>
        <v>0</v>
      </c>
      <c r="J750" s="51">
        <f t="shared" si="245"/>
        <v>90.050366914814816</v>
      </c>
      <c r="K750" s="42" t="str">
        <f t="shared" si="256"/>
        <v>0</v>
      </c>
      <c r="L750" s="51">
        <f t="shared" si="246"/>
        <v>81.635469070588258</v>
      </c>
      <c r="M750" s="55" t="str">
        <f t="shared" si="257"/>
        <v>0</v>
      </c>
      <c r="N750" s="129">
        <f t="shared" si="247"/>
        <v>0.53366380000000002</v>
      </c>
      <c r="O750" s="59">
        <v>260</v>
      </c>
      <c r="Q750" s="53" t="str">
        <f t="shared" si="258"/>
        <v>1</v>
      </c>
      <c r="R750" s="53">
        <f t="shared" si="248"/>
        <v>1</v>
      </c>
      <c r="S750" s="53" t="str">
        <f t="shared" si="259"/>
        <v>0</v>
      </c>
      <c r="T750" s="53">
        <f t="shared" si="249"/>
        <v>0</v>
      </c>
      <c r="U750" s="53" t="str">
        <f t="shared" si="260"/>
        <v>0</v>
      </c>
      <c r="V750" s="53">
        <f t="shared" si="250"/>
        <v>0</v>
      </c>
      <c r="W750" s="53" t="str">
        <f t="shared" si="261"/>
        <v>0</v>
      </c>
      <c r="X750" s="53">
        <f t="shared" si="251"/>
        <v>0</v>
      </c>
      <c r="Y750" s="53" t="str">
        <f t="shared" si="262"/>
        <v>0</v>
      </c>
      <c r="Z750" s="53">
        <f t="shared" si="252"/>
        <v>0</v>
      </c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85">
        <f>Parâmetros!A740</f>
        <v>44135.750034722223</v>
      </c>
      <c r="B751" s="59">
        <f>Parâmetros!G740*0.04*46.0055</f>
        <v>2.9811564000000002</v>
      </c>
      <c r="C751" s="80">
        <f t="shared" si="263"/>
        <v>2.9811564000000002</v>
      </c>
      <c r="D751" s="84">
        <f t="shared" si="242"/>
        <v>0.59623128000000003</v>
      </c>
      <c r="E751" s="42" t="str">
        <f t="shared" si="253"/>
        <v>1</v>
      </c>
      <c r="F751" s="51">
        <f t="shared" si="243"/>
        <v>-151.09337251000002</v>
      </c>
      <c r="G751" s="42" t="str">
        <f t="shared" si="254"/>
        <v>0</v>
      </c>
      <c r="H751" s="51">
        <f t="shared" si="244"/>
        <v>-34.546686255000012</v>
      </c>
      <c r="I751" s="42" t="str">
        <f t="shared" si="255"/>
        <v>0</v>
      </c>
      <c r="J751" s="51">
        <f t="shared" si="245"/>
        <v>90.080878216790126</v>
      </c>
      <c r="K751" s="42" t="str">
        <f t="shared" si="256"/>
        <v>0</v>
      </c>
      <c r="L751" s="51">
        <f t="shared" si="246"/>
        <v>81.668593030588227</v>
      </c>
      <c r="M751" s="55" t="str">
        <f t="shared" si="257"/>
        <v>0</v>
      </c>
      <c r="N751" s="129">
        <f t="shared" si="247"/>
        <v>0.59623128000000003</v>
      </c>
      <c r="O751" s="59">
        <v>260</v>
      </c>
      <c r="Q751" s="53" t="str">
        <f t="shared" si="258"/>
        <v>1</v>
      </c>
      <c r="R751" s="53">
        <f t="shared" si="248"/>
        <v>1</v>
      </c>
      <c r="S751" s="53" t="str">
        <f t="shared" si="259"/>
        <v>0</v>
      </c>
      <c r="T751" s="53">
        <f t="shared" si="249"/>
        <v>0</v>
      </c>
      <c r="U751" s="53" t="str">
        <f t="shared" si="260"/>
        <v>0</v>
      </c>
      <c r="V751" s="53">
        <f t="shared" si="250"/>
        <v>0</v>
      </c>
      <c r="W751" s="53" t="str">
        <f t="shared" si="261"/>
        <v>0</v>
      </c>
      <c r="X751" s="53">
        <f t="shared" si="251"/>
        <v>0</v>
      </c>
      <c r="Y751" s="53" t="str">
        <f t="shared" si="262"/>
        <v>0</v>
      </c>
      <c r="Z751" s="53">
        <f t="shared" si="252"/>
        <v>0</v>
      </c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85">
        <f>Parâmetros!A741</f>
        <v>44135.791701388887</v>
      </c>
      <c r="B752" s="59">
        <f>Parâmetros!G741*0.04*46.0055</f>
        <v>4.3061147999999996</v>
      </c>
      <c r="C752" s="80">
        <f t="shared" si="263"/>
        <v>4.3061147999999996</v>
      </c>
      <c r="D752" s="84">
        <f t="shared" si="242"/>
        <v>0.86122295999999987</v>
      </c>
      <c r="E752" s="42" t="str">
        <f t="shared" si="253"/>
        <v>1</v>
      </c>
      <c r="F752" s="51">
        <f t="shared" si="243"/>
        <v>-149.80153806999999</v>
      </c>
      <c r="G752" s="42" t="str">
        <f t="shared" si="254"/>
        <v>0</v>
      </c>
      <c r="H752" s="51">
        <f t="shared" si="244"/>
        <v>-33.900769034999996</v>
      </c>
      <c r="I752" s="42" t="str">
        <f t="shared" si="255"/>
        <v>0</v>
      </c>
      <c r="J752" s="51">
        <f t="shared" si="245"/>
        <v>90.210102554567897</v>
      </c>
      <c r="K752" s="42" t="str">
        <f t="shared" si="256"/>
        <v>0</v>
      </c>
      <c r="L752" s="51">
        <f t="shared" si="246"/>
        <v>81.808882743529409</v>
      </c>
      <c r="M752" s="55" t="str">
        <f t="shared" si="257"/>
        <v>0</v>
      </c>
      <c r="N752" s="129">
        <f t="shared" si="247"/>
        <v>0.86122295999999987</v>
      </c>
      <c r="O752" s="59">
        <v>260</v>
      </c>
      <c r="Q752" s="53" t="str">
        <f t="shared" si="258"/>
        <v>1</v>
      </c>
      <c r="R752" s="53">
        <f t="shared" si="248"/>
        <v>1</v>
      </c>
      <c r="S752" s="53" t="str">
        <f t="shared" si="259"/>
        <v>0</v>
      </c>
      <c r="T752" s="53">
        <f t="shared" si="249"/>
        <v>0</v>
      </c>
      <c r="U752" s="53" t="str">
        <f t="shared" si="260"/>
        <v>0</v>
      </c>
      <c r="V752" s="53">
        <f t="shared" si="250"/>
        <v>0</v>
      </c>
      <c r="W752" s="53" t="str">
        <f t="shared" si="261"/>
        <v>0</v>
      </c>
      <c r="X752" s="53">
        <f t="shared" si="251"/>
        <v>0</v>
      </c>
      <c r="Y752" s="53" t="str">
        <f t="shared" si="262"/>
        <v>0</v>
      </c>
      <c r="Z752" s="53">
        <f t="shared" si="252"/>
        <v>0</v>
      </c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85">
        <f>Parâmetros!A742</f>
        <v>44135.833368055559</v>
      </c>
      <c r="B753" s="59">
        <f>Parâmetros!G742*0.04*46.0055</f>
        <v>4.8949851999999998</v>
      </c>
      <c r="C753" s="80">
        <f t="shared" si="263"/>
        <v>4.8949851999999998</v>
      </c>
      <c r="D753" s="84">
        <f t="shared" si="242"/>
        <v>0.97899703999999987</v>
      </c>
      <c r="E753" s="42" t="str">
        <f t="shared" si="253"/>
        <v>1</v>
      </c>
      <c r="F753" s="51">
        <f t="shared" si="243"/>
        <v>-149.22738942999999</v>
      </c>
      <c r="G753" s="42" t="str">
        <f t="shared" si="254"/>
        <v>0</v>
      </c>
      <c r="H753" s="51">
        <f t="shared" si="244"/>
        <v>-33.613694714999994</v>
      </c>
      <c r="I753" s="42" t="str">
        <f t="shared" si="255"/>
        <v>0</v>
      </c>
      <c r="J753" s="51">
        <f t="shared" si="245"/>
        <v>90.267535593580249</v>
      </c>
      <c r="K753" s="42" t="str">
        <f t="shared" si="256"/>
        <v>0</v>
      </c>
      <c r="L753" s="51">
        <f t="shared" si="246"/>
        <v>81.871233727058836</v>
      </c>
      <c r="M753" s="55" t="str">
        <f t="shared" si="257"/>
        <v>0</v>
      </c>
      <c r="N753" s="129">
        <f t="shared" si="247"/>
        <v>0.97899703999999987</v>
      </c>
      <c r="O753" s="59">
        <v>260</v>
      </c>
      <c r="Q753" s="53" t="str">
        <f t="shared" si="258"/>
        <v>1</v>
      </c>
      <c r="R753" s="53">
        <f t="shared" si="248"/>
        <v>1</v>
      </c>
      <c r="S753" s="53" t="str">
        <f t="shared" si="259"/>
        <v>0</v>
      </c>
      <c r="T753" s="53">
        <f t="shared" si="249"/>
        <v>0</v>
      </c>
      <c r="U753" s="53" t="str">
        <f t="shared" si="260"/>
        <v>0</v>
      </c>
      <c r="V753" s="53">
        <f t="shared" si="250"/>
        <v>0</v>
      </c>
      <c r="W753" s="53" t="str">
        <f t="shared" si="261"/>
        <v>0</v>
      </c>
      <c r="X753" s="53">
        <f t="shared" si="251"/>
        <v>0</v>
      </c>
      <c r="Y753" s="53" t="str">
        <f t="shared" si="262"/>
        <v>0</v>
      </c>
      <c r="Z753" s="53">
        <f t="shared" si="252"/>
        <v>0</v>
      </c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85">
        <f>Parâmetros!A743</f>
        <v>44135.875034722223</v>
      </c>
      <c r="B754" s="59">
        <f>Parâmetros!G743*0.04*46.0055</f>
        <v>4.1957015999999996</v>
      </c>
      <c r="C754" s="80">
        <f t="shared" si="263"/>
        <v>4.1957015999999996</v>
      </c>
      <c r="D754" s="84">
        <f t="shared" si="242"/>
        <v>0.83914031999999983</v>
      </c>
      <c r="E754" s="42" t="str">
        <f t="shared" si="253"/>
        <v>1</v>
      </c>
      <c r="F754" s="51">
        <f t="shared" si="243"/>
        <v>-149.90919094</v>
      </c>
      <c r="G754" s="42" t="str">
        <f t="shared" si="254"/>
        <v>0</v>
      </c>
      <c r="H754" s="51">
        <f t="shared" si="244"/>
        <v>-33.954595470000001</v>
      </c>
      <c r="I754" s="42" t="str">
        <f t="shared" si="255"/>
        <v>0</v>
      </c>
      <c r="J754" s="51">
        <f t="shared" si="245"/>
        <v>90.199333859753096</v>
      </c>
      <c r="K754" s="42" t="str">
        <f t="shared" si="256"/>
        <v>0</v>
      </c>
      <c r="L754" s="51">
        <f t="shared" si="246"/>
        <v>81.79719193411762</v>
      </c>
      <c r="M754" s="55" t="str">
        <f t="shared" si="257"/>
        <v>0</v>
      </c>
      <c r="N754" s="129">
        <f t="shared" si="247"/>
        <v>0.83914031999999983</v>
      </c>
      <c r="O754" s="59">
        <v>260</v>
      </c>
      <c r="Q754" s="53" t="str">
        <f t="shared" si="258"/>
        <v>1</v>
      </c>
      <c r="R754" s="53">
        <f t="shared" si="248"/>
        <v>1</v>
      </c>
      <c r="S754" s="53" t="str">
        <f t="shared" si="259"/>
        <v>0</v>
      </c>
      <c r="T754" s="53">
        <f t="shared" si="249"/>
        <v>0</v>
      </c>
      <c r="U754" s="53" t="str">
        <f t="shared" si="260"/>
        <v>0</v>
      </c>
      <c r="V754" s="53">
        <f t="shared" si="250"/>
        <v>0</v>
      </c>
      <c r="W754" s="53" t="str">
        <f t="shared" si="261"/>
        <v>0</v>
      </c>
      <c r="X754" s="53">
        <f t="shared" si="251"/>
        <v>0</v>
      </c>
      <c r="Y754" s="53" t="str">
        <f t="shared" si="262"/>
        <v>0</v>
      </c>
      <c r="Z754" s="53">
        <f t="shared" si="252"/>
        <v>0</v>
      </c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85">
        <f>Parâmetros!A744</f>
        <v>44135.916701388887</v>
      </c>
      <c r="B755" s="59">
        <f>Parâmetros!G744*0.04*46.0055</f>
        <v>3.2387872</v>
      </c>
      <c r="C755" s="80">
        <f t="shared" si="263"/>
        <v>3.2387872</v>
      </c>
      <c r="D755" s="84">
        <f t="shared" si="242"/>
        <v>0.64775743999999991</v>
      </c>
      <c r="E755" s="42" t="str">
        <f t="shared" si="253"/>
        <v>1</v>
      </c>
      <c r="F755" s="51">
        <f t="shared" si="243"/>
        <v>-150.84218247999999</v>
      </c>
      <c r="G755" s="42" t="str">
        <f t="shared" si="254"/>
        <v>0</v>
      </c>
      <c r="H755" s="51">
        <f t="shared" si="244"/>
        <v>-34.421091239999996</v>
      </c>
      <c r="I755" s="42" t="str">
        <f t="shared" si="255"/>
        <v>0</v>
      </c>
      <c r="J755" s="51">
        <f t="shared" si="245"/>
        <v>90.106005171358021</v>
      </c>
      <c r="K755" s="42" t="str">
        <f t="shared" si="256"/>
        <v>0</v>
      </c>
      <c r="L755" s="51">
        <f t="shared" si="246"/>
        <v>81.695871585882358</v>
      </c>
      <c r="M755" s="55" t="str">
        <f t="shared" si="257"/>
        <v>0</v>
      </c>
      <c r="N755" s="129">
        <f t="shared" si="247"/>
        <v>0.64775743999999991</v>
      </c>
      <c r="O755" s="59">
        <v>260</v>
      </c>
      <c r="Q755" s="53" t="str">
        <f t="shared" si="258"/>
        <v>1</v>
      </c>
      <c r="R755" s="53">
        <f t="shared" si="248"/>
        <v>1</v>
      </c>
      <c r="S755" s="53" t="str">
        <f t="shared" si="259"/>
        <v>0</v>
      </c>
      <c r="T755" s="53">
        <f t="shared" si="249"/>
        <v>0</v>
      </c>
      <c r="U755" s="53" t="str">
        <f t="shared" si="260"/>
        <v>0</v>
      </c>
      <c r="V755" s="53">
        <f t="shared" si="250"/>
        <v>0</v>
      </c>
      <c r="W755" s="53" t="str">
        <f t="shared" si="261"/>
        <v>0</v>
      </c>
      <c r="X755" s="53">
        <f t="shared" si="251"/>
        <v>0</v>
      </c>
      <c r="Y755" s="53" t="str">
        <f t="shared" si="262"/>
        <v>0</v>
      </c>
      <c r="Z755" s="53">
        <f t="shared" si="252"/>
        <v>0</v>
      </c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85">
        <f>Parâmetros!A745</f>
        <v>44135.958368055559</v>
      </c>
      <c r="B756" s="63">
        <f>Parâmetros!G745*0.04*46.0055</f>
        <v>3.0547651999999998</v>
      </c>
      <c r="C756" s="86">
        <f>B756</f>
        <v>3.0547651999999998</v>
      </c>
      <c r="D756" s="87">
        <f t="shared" si="242"/>
        <v>0.61095303999999995</v>
      </c>
      <c r="E756" s="69" t="str">
        <f t="shared" si="253"/>
        <v>1</v>
      </c>
      <c r="F756" s="88">
        <f t="shared" si="243"/>
        <v>-151.02160393</v>
      </c>
      <c r="G756" s="69" t="str">
        <f t="shared" si="254"/>
        <v>0</v>
      </c>
      <c r="H756" s="88">
        <f t="shared" si="244"/>
        <v>-34.510801964999999</v>
      </c>
      <c r="I756" s="69" t="str">
        <f t="shared" si="255"/>
        <v>0</v>
      </c>
      <c r="J756" s="88">
        <f t="shared" si="245"/>
        <v>90.088057346666673</v>
      </c>
      <c r="K756" s="69" t="str">
        <f t="shared" si="256"/>
        <v>0</v>
      </c>
      <c r="L756" s="88">
        <f t="shared" si="246"/>
        <v>81.676386903529405</v>
      </c>
      <c r="M756" s="68" t="str">
        <f t="shared" si="257"/>
        <v>0</v>
      </c>
      <c r="N756" s="130">
        <f t="shared" si="247"/>
        <v>0.61095303999999995</v>
      </c>
      <c r="O756" s="63">
        <v>260</v>
      </c>
      <c r="Q756" s="53" t="str">
        <f t="shared" si="258"/>
        <v>1</v>
      </c>
      <c r="R756" s="53">
        <f t="shared" si="248"/>
        <v>1</v>
      </c>
      <c r="S756" s="53" t="str">
        <f t="shared" si="259"/>
        <v>0</v>
      </c>
      <c r="T756" s="53">
        <f t="shared" si="249"/>
        <v>0</v>
      </c>
      <c r="U756" s="53" t="str">
        <f t="shared" si="260"/>
        <v>0</v>
      </c>
      <c r="V756" s="53">
        <f t="shared" si="250"/>
        <v>0</v>
      </c>
      <c r="W756" s="53" t="str">
        <f t="shared" si="261"/>
        <v>0</v>
      </c>
      <c r="X756" s="53">
        <f t="shared" si="251"/>
        <v>0</v>
      </c>
      <c r="Y756" s="53" t="str">
        <f t="shared" si="262"/>
        <v>0</v>
      </c>
      <c r="Z756" s="53">
        <f t="shared" si="252"/>
        <v>0</v>
      </c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73"/>
      <c r="B757" s="7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65"/>
      <c r="Q757" s="42"/>
      <c r="R757" s="53"/>
      <c r="S757" s="53"/>
      <c r="T757" s="53"/>
      <c r="U757" s="53"/>
      <c r="V757" s="53"/>
      <c r="W757" s="53"/>
      <c r="X757" s="53"/>
      <c r="Y757" s="53"/>
      <c r="Z757" s="53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70"/>
      <c r="B758" s="72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70"/>
      <c r="B759" s="72"/>
      <c r="Q759" s="53"/>
      <c r="R759" s="53">
        <f>SUM(R13:R756)</f>
        <v>744</v>
      </c>
      <c r="S759" s="42"/>
      <c r="T759" s="53">
        <f>SUM(T13:T756)</f>
        <v>0</v>
      </c>
      <c r="U759" s="34"/>
      <c r="V759" s="53">
        <f>SUM(V13:V756)</f>
        <v>0</v>
      </c>
      <c r="W759" s="34"/>
      <c r="X759" s="53">
        <f>SUM(X13:X756)</f>
        <v>0</v>
      </c>
      <c r="Y759" s="34"/>
      <c r="Z759" s="53">
        <f>SUM(Z13:Z756)</f>
        <v>0</v>
      </c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70"/>
      <c r="B760" s="72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70"/>
      <c r="B761" s="72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70"/>
      <c r="B762" s="72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70"/>
      <c r="B763" s="72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70"/>
      <c r="B764" s="72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0"/>
      <c r="B765" s="72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0"/>
      <c r="B766" s="72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0"/>
      <c r="B767" s="72"/>
    </row>
    <row r="768" spans="1:39">
      <c r="A768" s="70"/>
      <c r="B768" s="72"/>
    </row>
    <row r="769" spans="1:15" s="34" customFormat="1">
      <c r="A769" s="70"/>
      <c r="B769" s="72"/>
      <c r="O769" s="42"/>
    </row>
    <row r="770" spans="1:15" s="34" customFormat="1">
      <c r="A770" s="70"/>
      <c r="B770" s="72"/>
      <c r="O770" s="42"/>
    </row>
    <row r="771" spans="1:15" s="34" customFormat="1">
      <c r="A771" s="70"/>
      <c r="B771" s="72"/>
      <c r="O771" s="42"/>
    </row>
    <row r="772" spans="1:15" s="34" customFormat="1">
      <c r="A772" s="70"/>
      <c r="B772" s="72"/>
      <c r="O772" s="42"/>
    </row>
    <row r="773" spans="1:15" s="34" customFormat="1">
      <c r="A773" s="70"/>
      <c r="B773" s="72"/>
      <c r="O773" s="42"/>
    </row>
    <row r="774" spans="1:15" s="34" customFormat="1">
      <c r="A774" s="70"/>
      <c r="B774" s="72"/>
      <c r="O774" s="42"/>
    </row>
    <row r="775" spans="1:15" s="34" customFormat="1">
      <c r="A775" s="70"/>
      <c r="B775" s="72"/>
      <c r="O775" s="42"/>
    </row>
    <row r="776" spans="1:15" s="34" customFormat="1">
      <c r="A776" s="70"/>
      <c r="B776" s="72"/>
      <c r="O776" s="42"/>
    </row>
    <row r="777" spans="1:15" s="34" customFormat="1">
      <c r="A777" s="70"/>
      <c r="B777" s="72"/>
      <c r="O777" s="42"/>
    </row>
    <row r="778" spans="1:15" s="34" customFormat="1">
      <c r="A778" s="70"/>
      <c r="B778" s="72"/>
      <c r="O778" s="42"/>
    </row>
    <row r="779" spans="1:15" s="34" customFormat="1">
      <c r="A779" s="70"/>
      <c r="B779" s="72"/>
      <c r="O779" s="42"/>
    </row>
    <row r="780" spans="1:15" s="34" customFormat="1">
      <c r="A780" s="70"/>
      <c r="B780" s="72"/>
      <c r="O780" s="42"/>
    </row>
    <row r="781" spans="1:15" s="34" customFormat="1">
      <c r="A781" s="70"/>
      <c r="B781" s="72"/>
      <c r="O781" s="42"/>
    </row>
    <row r="782" spans="1:15" s="34" customFormat="1">
      <c r="A782" s="70"/>
      <c r="B782" s="72"/>
      <c r="O782" s="42"/>
    </row>
    <row r="783" spans="1:15" s="34" customFormat="1">
      <c r="A783" s="70"/>
      <c r="B783" s="72"/>
      <c r="O783" s="42"/>
    </row>
    <row r="784" spans="1:15" s="34" customFormat="1">
      <c r="A784" s="70"/>
      <c r="B784" s="72"/>
      <c r="O784" s="42"/>
    </row>
    <row r="785" spans="1:15" s="34" customFormat="1">
      <c r="A785" s="70"/>
      <c r="B785" s="72"/>
      <c r="O785" s="42"/>
    </row>
    <row r="786" spans="1:15" s="34" customFormat="1">
      <c r="A786" s="70"/>
      <c r="B786" s="72"/>
      <c r="O786" s="42"/>
    </row>
    <row r="787" spans="1:15" s="34" customFormat="1">
      <c r="A787" s="70"/>
      <c r="B787" s="72"/>
      <c r="O787" s="42"/>
    </row>
    <row r="788" spans="1:15" s="34" customFormat="1">
      <c r="A788" s="70"/>
      <c r="B788" s="72"/>
      <c r="O788" s="42"/>
    </row>
    <row r="789" spans="1:15" s="34" customFormat="1">
      <c r="A789" s="70"/>
      <c r="B789" s="72"/>
      <c r="O789" s="42"/>
    </row>
    <row r="790" spans="1:15" s="34" customFormat="1">
      <c r="A790" s="70"/>
      <c r="B790" s="72"/>
      <c r="O790" s="42"/>
    </row>
    <row r="791" spans="1:15" s="34" customFormat="1">
      <c r="A791" s="70"/>
      <c r="B791" s="72"/>
      <c r="O791" s="42"/>
    </row>
    <row r="792" spans="1:15" s="34" customFormat="1">
      <c r="A792" s="70"/>
      <c r="B792" s="72"/>
      <c r="O792" s="42"/>
    </row>
    <row r="793" spans="1:15" s="34" customFormat="1">
      <c r="A793" s="70"/>
      <c r="B793" s="72"/>
      <c r="O793" s="42"/>
    </row>
    <row r="794" spans="1:15" s="34" customFormat="1">
      <c r="A794" s="70"/>
      <c r="B794" s="72"/>
      <c r="O794" s="42"/>
    </row>
    <row r="795" spans="1:15" s="34" customFormat="1">
      <c r="A795" s="70"/>
      <c r="B795" s="72"/>
      <c r="O795" s="42"/>
    </row>
    <row r="796" spans="1:15" s="34" customFormat="1">
      <c r="A796" s="70"/>
      <c r="B796" s="72"/>
      <c r="O796" s="42"/>
    </row>
    <row r="797" spans="1:15" s="34" customFormat="1">
      <c r="A797" s="70"/>
      <c r="B797" s="72"/>
      <c r="O797" s="42"/>
    </row>
    <row r="798" spans="1:15" s="34" customFormat="1">
      <c r="A798" s="70"/>
      <c r="B798" s="72"/>
      <c r="O798" s="42"/>
    </row>
    <row r="799" spans="1:15" s="34" customFormat="1">
      <c r="A799" s="70"/>
      <c r="B799" s="72"/>
      <c r="O799" s="42"/>
    </row>
    <row r="800" spans="1:15" s="34" customFormat="1">
      <c r="A800" s="70"/>
      <c r="B800" s="72"/>
      <c r="O800" s="42"/>
    </row>
    <row r="801" spans="1:15" s="34" customFormat="1">
      <c r="A801" s="70"/>
      <c r="B801" s="72"/>
      <c r="O801" s="42"/>
    </row>
    <row r="802" spans="1:15" s="34" customFormat="1">
      <c r="A802" s="70"/>
      <c r="B802" s="72"/>
      <c r="O802" s="42"/>
    </row>
    <row r="803" spans="1:15" s="34" customFormat="1">
      <c r="A803" s="70"/>
      <c r="B803" s="72"/>
      <c r="O803" s="42"/>
    </row>
    <row r="804" spans="1:15" s="34" customFormat="1">
      <c r="A804" s="70"/>
      <c r="B804" s="72"/>
      <c r="O804" s="42"/>
    </row>
    <row r="805" spans="1:15" s="34" customFormat="1">
      <c r="A805" s="70"/>
      <c r="B805" s="72"/>
      <c r="O805" s="42"/>
    </row>
    <row r="806" spans="1:15" s="34" customFormat="1">
      <c r="A806" s="70"/>
      <c r="B806" s="72"/>
      <c r="O806" s="42"/>
    </row>
    <row r="807" spans="1:15" s="34" customFormat="1">
      <c r="A807" s="70"/>
      <c r="B807" s="72"/>
      <c r="O807" s="42"/>
    </row>
    <row r="808" spans="1:15" s="34" customFormat="1">
      <c r="A808" s="70"/>
      <c r="B808" s="72"/>
      <c r="O808" s="42"/>
    </row>
    <row r="809" spans="1:15" s="34" customFormat="1">
      <c r="A809" s="70"/>
      <c r="B809" s="72"/>
      <c r="O809" s="42"/>
    </row>
    <row r="810" spans="1:15" s="34" customFormat="1">
      <c r="A810" s="70"/>
      <c r="B810" s="72"/>
      <c r="O810" s="42"/>
    </row>
    <row r="811" spans="1:15" s="34" customFormat="1">
      <c r="A811" s="70"/>
      <c r="B811" s="72"/>
      <c r="O811" s="42"/>
    </row>
    <row r="812" spans="1:15" s="34" customFormat="1">
      <c r="A812" s="70"/>
      <c r="B812" s="72"/>
      <c r="O812" s="42"/>
    </row>
    <row r="813" spans="1:15" s="34" customFormat="1">
      <c r="A813" s="70"/>
      <c r="B813" s="72"/>
      <c r="O813" s="42"/>
    </row>
    <row r="814" spans="1:15" s="34" customFormat="1">
      <c r="A814" s="70"/>
      <c r="B814" s="72"/>
      <c r="O814" s="42"/>
    </row>
    <row r="815" spans="1:15" s="34" customFormat="1">
      <c r="A815" s="70"/>
      <c r="B815" s="72"/>
      <c r="O815" s="42"/>
    </row>
    <row r="816" spans="1:15" s="34" customFormat="1">
      <c r="A816" s="70"/>
      <c r="B816" s="72"/>
      <c r="O816" s="42"/>
    </row>
    <row r="817" spans="1:15" s="34" customFormat="1">
      <c r="A817" s="70"/>
      <c r="B817" s="72"/>
      <c r="O817" s="42"/>
    </row>
    <row r="818" spans="1:15" s="34" customFormat="1">
      <c r="A818" s="70"/>
      <c r="B818" s="72"/>
      <c r="O818" s="42"/>
    </row>
    <row r="819" spans="1:15" s="34" customFormat="1">
      <c r="A819" s="70"/>
      <c r="B819" s="72"/>
      <c r="O819" s="42"/>
    </row>
    <row r="820" spans="1:15" s="34" customFormat="1">
      <c r="A820" s="70"/>
      <c r="B820" s="72"/>
      <c r="O820" s="42"/>
    </row>
    <row r="821" spans="1:15" s="34" customFormat="1">
      <c r="A821" s="70"/>
      <c r="B821" s="72"/>
      <c r="O821" s="42"/>
    </row>
    <row r="822" spans="1:15" s="34" customFormat="1">
      <c r="A822" s="70"/>
      <c r="B822" s="72"/>
      <c r="O822" s="42"/>
    </row>
    <row r="823" spans="1:15" s="34" customFormat="1">
      <c r="A823" s="70"/>
      <c r="B823" s="72"/>
      <c r="O823" s="42"/>
    </row>
    <row r="824" spans="1:15" s="34" customFormat="1">
      <c r="A824" s="70"/>
      <c r="B824" s="72"/>
      <c r="O824" s="42"/>
    </row>
    <row r="825" spans="1:15" s="34" customFormat="1">
      <c r="A825" s="70"/>
      <c r="B825" s="72"/>
      <c r="O825" s="42"/>
    </row>
    <row r="826" spans="1:15" s="34" customFormat="1">
      <c r="A826" s="70"/>
      <c r="B826" s="72"/>
      <c r="O826" s="42"/>
    </row>
    <row r="827" spans="1:15" s="34" customFormat="1">
      <c r="A827" s="70"/>
      <c r="B827" s="72"/>
      <c r="O827" s="42"/>
    </row>
    <row r="828" spans="1:15" s="34" customFormat="1">
      <c r="A828" s="70"/>
      <c r="B828" s="72"/>
      <c r="O828" s="42"/>
    </row>
    <row r="829" spans="1:15" s="34" customFormat="1">
      <c r="A829" s="70"/>
      <c r="B829" s="72"/>
      <c r="O829" s="42"/>
    </row>
    <row r="830" spans="1:15" s="34" customFormat="1">
      <c r="A830" s="70"/>
      <c r="B830" s="72"/>
      <c r="O830" s="42"/>
    </row>
    <row r="831" spans="1:15" s="34" customFormat="1">
      <c r="A831" s="70"/>
      <c r="B831" s="72"/>
      <c r="O831" s="42"/>
    </row>
    <row r="832" spans="1:15" s="34" customFormat="1">
      <c r="A832" s="70"/>
      <c r="B832" s="72"/>
      <c r="O832" s="42"/>
    </row>
    <row r="833" spans="1:15" s="34" customFormat="1">
      <c r="A833" s="70"/>
      <c r="B833" s="72"/>
      <c r="O833" s="42"/>
    </row>
    <row r="834" spans="1:15" s="34" customFormat="1">
      <c r="A834" s="70"/>
      <c r="B834" s="72"/>
      <c r="O834" s="42"/>
    </row>
    <row r="835" spans="1:15" s="34" customFormat="1">
      <c r="A835" s="70"/>
      <c r="B835" s="72"/>
      <c r="O835" s="42"/>
    </row>
    <row r="836" spans="1:15" s="34" customFormat="1">
      <c r="A836" s="70"/>
      <c r="B836" s="72"/>
      <c r="O836" s="42"/>
    </row>
    <row r="837" spans="1:15" s="34" customFormat="1">
      <c r="A837" s="70"/>
      <c r="B837" s="72"/>
      <c r="O837" s="42"/>
    </row>
    <row r="838" spans="1:15" s="34" customFormat="1">
      <c r="A838" s="70"/>
      <c r="B838" s="72"/>
      <c r="O838" s="42"/>
    </row>
    <row r="839" spans="1:15" s="34" customFormat="1">
      <c r="A839" s="70"/>
      <c r="B839" s="72"/>
      <c r="O839" s="42"/>
    </row>
    <row r="840" spans="1:15" s="34" customFormat="1">
      <c r="A840" s="70"/>
      <c r="B840" s="72"/>
      <c r="O840" s="42"/>
    </row>
    <row r="841" spans="1:15" s="34" customFormat="1">
      <c r="A841" s="70"/>
      <c r="B841" s="72"/>
      <c r="O841" s="42"/>
    </row>
    <row r="842" spans="1:15" s="34" customFormat="1">
      <c r="A842" s="70"/>
      <c r="B842" s="72"/>
      <c r="O842" s="42"/>
    </row>
    <row r="843" spans="1:15" s="34" customFormat="1">
      <c r="A843" s="70"/>
      <c r="B843" s="72"/>
      <c r="O843" s="42"/>
    </row>
    <row r="844" spans="1:15" s="34" customFormat="1">
      <c r="A844" s="70"/>
      <c r="B844" s="72"/>
      <c r="O844" s="42"/>
    </row>
    <row r="845" spans="1:15" s="34" customFormat="1">
      <c r="A845" s="70"/>
      <c r="B845" s="72"/>
      <c r="O845" s="42"/>
    </row>
    <row r="846" spans="1:15" s="34" customFormat="1">
      <c r="A846" s="70"/>
      <c r="B846" s="72"/>
      <c r="O846" s="42"/>
    </row>
    <row r="847" spans="1:15" s="34" customFormat="1">
      <c r="A847" s="70"/>
      <c r="B847" s="72"/>
      <c r="O847" s="42"/>
    </row>
    <row r="848" spans="1:15" s="34" customFormat="1">
      <c r="A848" s="70"/>
      <c r="B848" s="72"/>
      <c r="O848" s="42"/>
    </row>
    <row r="849" spans="1:15" s="34" customFormat="1">
      <c r="A849" s="70"/>
      <c r="B849" s="72"/>
      <c r="O849" s="42"/>
    </row>
    <row r="850" spans="1:15" s="34" customFormat="1">
      <c r="A850" s="70"/>
      <c r="B850" s="72"/>
      <c r="O850" s="42"/>
    </row>
    <row r="851" spans="1:15" s="34" customFormat="1">
      <c r="A851" s="70"/>
      <c r="B851" s="72"/>
      <c r="O851" s="42"/>
    </row>
    <row r="852" spans="1:15" s="34" customFormat="1">
      <c r="A852" s="70"/>
      <c r="B852" s="72"/>
      <c r="O852" s="42"/>
    </row>
    <row r="853" spans="1:15" s="34" customFormat="1">
      <c r="A853" s="70"/>
      <c r="B853" s="72"/>
      <c r="O853" s="42"/>
    </row>
    <row r="854" spans="1:15" s="34" customFormat="1">
      <c r="A854" s="70"/>
      <c r="B854" s="72"/>
      <c r="O854" s="42"/>
    </row>
    <row r="855" spans="1:15" s="34" customFormat="1">
      <c r="A855" s="70"/>
      <c r="B855" s="72"/>
      <c r="O855" s="42"/>
    </row>
    <row r="856" spans="1:15" s="34" customFormat="1">
      <c r="A856" s="70"/>
      <c r="B856" s="72"/>
      <c r="O856" s="42"/>
    </row>
    <row r="857" spans="1:15" s="34" customFormat="1">
      <c r="A857" s="70"/>
      <c r="B857" s="72"/>
      <c r="O857" s="42"/>
    </row>
    <row r="858" spans="1:15" s="34" customFormat="1">
      <c r="A858" s="70"/>
      <c r="B858" s="72"/>
      <c r="O858" s="42"/>
    </row>
    <row r="859" spans="1:15" s="34" customFormat="1">
      <c r="A859" s="70"/>
      <c r="B859" s="72"/>
      <c r="O859" s="42"/>
    </row>
    <row r="860" spans="1:15" s="34" customFormat="1">
      <c r="A860" s="70"/>
      <c r="B860" s="72"/>
      <c r="O860" s="42"/>
    </row>
    <row r="861" spans="1:15" s="34" customFormat="1">
      <c r="A861" s="70"/>
      <c r="B861" s="72"/>
      <c r="O861" s="42"/>
    </row>
    <row r="862" spans="1:15" s="34" customFormat="1">
      <c r="A862" s="70"/>
      <c r="B862" s="72"/>
      <c r="O862" s="42"/>
    </row>
    <row r="863" spans="1:15" s="34" customFormat="1">
      <c r="A863" s="70"/>
      <c r="B863" s="72"/>
      <c r="O863" s="42"/>
    </row>
    <row r="864" spans="1:15" s="34" customFormat="1">
      <c r="A864" s="70"/>
      <c r="B864" s="72"/>
      <c r="O864" s="42"/>
    </row>
    <row r="865" spans="1:15" s="34" customFormat="1">
      <c r="A865" s="70"/>
      <c r="B865" s="72"/>
      <c r="O865" s="42"/>
    </row>
    <row r="866" spans="1:15" s="34" customFormat="1">
      <c r="A866" s="70"/>
      <c r="B866" s="72"/>
      <c r="O866" s="42"/>
    </row>
    <row r="867" spans="1:15" s="34" customFormat="1">
      <c r="A867" s="70"/>
      <c r="B867" s="72"/>
      <c r="O867" s="42"/>
    </row>
    <row r="868" spans="1:15" s="34" customFormat="1">
      <c r="A868" s="70"/>
      <c r="B868" s="72"/>
      <c r="O868" s="42"/>
    </row>
    <row r="869" spans="1:15" s="34" customFormat="1">
      <c r="A869" s="70"/>
      <c r="B869" s="72"/>
      <c r="O869" s="42"/>
    </row>
    <row r="870" spans="1:15" s="34" customFormat="1">
      <c r="A870" s="70"/>
      <c r="B870" s="72"/>
      <c r="O870" s="42"/>
    </row>
    <row r="871" spans="1:15" s="34" customFormat="1">
      <c r="A871" s="70"/>
      <c r="B871" s="72"/>
      <c r="O871" s="42"/>
    </row>
    <row r="872" spans="1:15" s="34" customFormat="1">
      <c r="A872" s="70"/>
      <c r="B872" s="72"/>
      <c r="O872" s="42"/>
    </row>
    <row r="873" spans="1:15" s="34" customFormat="1">
      <c r="A873" s="70"/>
      <c r="B873" s="72"/>
      <c r="O873" s="42"/>
    </row>
    <row r="874" spans="1:15" s="34" customFormat="1">
      <c r="A874" s="70"/>
      <c r="B874" s="72"/>
      <c r="O874" s="42"/>
    </row>
    <row r="875" spans="1:15" s="34" customFormat="1">
      <c r="A875" s="70"/>
      <c r="B875" s="72"/>
      <c r="O875" s="42"/>
    </row>
    <row r="876" spans="1:15" s="34" customFormat="1">
      <c r="A876" s="70"/>
      <c r="B876" s="72"/>
      <c r="O876" s="42"/>
    </row>
    <row r="877" spans="1:15" s="34" customFormat="1">
      <c r="A877" s="70"/>
      <c r="O877" s="42"/>
    </row>
    <row r="878" spans="1:15" s="34" customFormat="1">
      <c r="A878" s="70"/>
      <c r="O878" s="42"/>
    </row>
    <row r="879" spans="1:15" s="34" customFormat="1">
      <c r="A879" s="70"/>
      <c r="O879" s="42"/>
    </row>
    <row r="880" spans="1:15" s="34" customFormat="1">
      <c r="A880" s="70"/>
      <c r="O880" s="42"/>
    </row>
    <row r="881" spans="1:15" s="34" customFormat="1">
      <c r="A881" s="70"/>
      <c r="O881" s="42"/>
    </row>
    <row r="882" spans="1:15" s="34" customFormat="1">
      <c r="A882" s="70"/>
      <c r="O882" s="42"/>
    </row>
    <row r="883" spans="1:15" s="34" customFormat="1">
      <c r="A883" s="70"/>
      <c r="O883" s="42"/>
    </row>
    <row r="884" spans="1:15" s="34" customFormat="1">
      <c r="A884" s="70"/>
      <c r="O884" s="42"/>
    </row>
    <row r="885" spans="1:15" s="34" customFormat="1">
      <c r="A885" s="70"/>
      <c r="O885" s="42"/>
    </row>
    <row r="886" spans="1:15" s="34" customFormat="1">
      <c r="A886" s="70"/>
      <c r="O886" s="42"/>
    </row>
    <row r="887" spans="1:15">
      <c r="A887" s="70"/>
    </row>
    <row r="888" spans="1:15">
      <c r="A888" s="70"/>
    </row>
    <row r="889" spans="1:15">
      <c r="A889" s="70"/>
    </row>
    <row r="890" spans="1:15">
      <c r="A890" s="70"/>
    </row>
    <row r="891" spans="1:15">
      <c r="A891" s="70"/>
    </row>
    <row r="892" spans="1:15">
      <c r="A892" s="70"/>
    </row>
    <row r="893" spans="1:15">
      <c r="A893" s="70"/>
    </row>
    <row r="894" spans="1:15">
      <c r="A894" s="70"/>
    </row>
    <row r="895" spans="1:15">
      <c r="A895" s="70"/>
    </row>
    <row r="896" spans="1:15">
      <c r="A896" s="70"/>
    </row>
    <row r="897" spans="1:1">
      <c r="A897" s="70"/>
    </row>
    <row r="898" spans="1:1">
      <c r="A898" s="70"/>
    </row>
    <row r="899" spans="1:1">
      <c r="A899" s="70"/>
    </row>
    <row r="900" spans="1:1">
      <c r="A900" s="70"/>
    </row>
    <row r="901" spans="1:1">
      <c r="A901" s="70"/>
    </row>
    <row r="902" spans="1:1">
      <c r="A902" s="70"/>
    </row>
    <row r="903" spans="1:1">
      <c r="A903" s="70"/>
    </row>
    <row r="904" spans="1:1">
      <c r="A904" s="70"/>
    </row>
    <row r="905" spans="1:1">
      <c r="A905" s="70"/>
    </row>
    <row r="906" spans="1:1">
      <c r="A906" s="70"/>
    </row>
    <row r="907" spans="1:1">
      <c r="A907" s="70"/>
    </row>
    <row r="908" spans="1:1">
      <c r="A908" s="70"/>
    </row>
    <row r="909" spans="1:1">
      <c r="A909" s="70"/>
    </row>
    <row r="910" spans="1:1">
      <c r="A910" s="70"/>
    </row>
    <row r="911" spans="1:1">
      <c r="A911" s="70"/>
    </row>
    <row r="912" spans="1:1">
      <c r="A912" s="70"/>
    </row>
    <row r="913" spans="1:1">
      <c r="A913" s="70"/>
    </row>
    <row r="914" spans="1:1">
      <c r="A914" s="70"/>
    </row>
    <row r="915" spans="1:1">
      <c r="A915" s="70"/>
    </row>
    <row r="916" spans="1:1">
      <c r="A916" s="70"/>
    </row>
    <row r="917" spans="1:1">
      <c r="A917" s="70"/>
    </row>
    <row r="918" spans="1:1">
      <c r="A918" s="70"/>
    </row>
    <row r="919" spans="1:1">
      <c r="A919" s="70"/>
    </row>
    <row r="920" spans="1:1">
      <c r="A920" s="70"/>
    </row>
    <row r="921" spans="1:1">
      <c r="A921" s="70"/>
    </row>
    <row r="922" spans="1:1">
      <c r="A922" s="70"/>
    </row>
    <row r="923" spans="1:1">
      <c r="A923" s="70"/>
    </row>
    <row r="924" spans="1:1">
      <c r="A924" s="70"/>
    </row>
    <row r="925" spans="1:1">
      <c r="A925" s="70"/>
    </row>
    <row r="926" spans="1:1">
      <c r="A926" s="70"/>
    </row>
    <row r="927" spans="1:1">
      <c r="A927" s="70"/>
    </row>
    <row r="928" spans="1:1">
      <c r="A928" s="70"/>
    </row>
    <row r="929" spans="1:1">
      <c r="A929" s="70"/>
    </row>
    <row r="930" spans="1:1">
      <c r="A930" s="70"/>
    </row>
    <row r="931" spans="1:1">
      <c r="A931" s="70"/>
    </row>
    <row r="932" spans="1:1">
      <c r="A932" s="70"/>
    </row>
    <row r="933" spans="1:1">
      <c r="A933" s="70"/>
    </row>
    <row r="934" spans="1:1">
      <c r="A934" s="70"/>
    </row>
    <row r="935" spans="1:1">
      <c r="A935" s="70"/>
    </row>
    <row r="936" spans="1:1">
      <c r="A936" s="70"/>
    </row>
    <row r="937" spans="1:1">
      <c r="A937" s="70"/>
    </row>
    <row r="938" spans="1:1">
      <c r="A938" s="70"/>
    </row>
    <row r="939" spans="1:1">
      <c r="A939" s="70"/>
    </row>
    <row r="940" spans="1:1">
      <c r="A940" s="70"/>
    </row>
    <row r="941" spans="1:1">
      <c r="A941" s="70"/>
    </row>
    <row r="942" spans="1:1">
      <c r="A942" s="70"/>
    </row>
    <row r="943" spans="1:1">
      <c r="A943" s="70"/>
    </row>
    <row r="944" spans="1:1">
      <c r="A944" s="70"/>
    </row>
    <row r="945" spans="1:1">
      <c r="A945" s="70"/>
    </row>
    <row r="946" spans="1:1">
      <c r="A946" s="70"/>
    </row>
    <row r="947" spans="1:1">
      <c r="A947" s="70"/>
    </row>
    <row r="948" spans="1:1">
      <c r="A948" s="70"/>
    </row>
    <row r="949" spans="1:1">
      <c r="A949" s="70"/>
    </row>
    <row r="950" spans="1:1">
      <c r="A950" s="70"/>
    </row>
    <row r="951" spans="1:1">
      <c r="A951" s="70"/>
    </row>
    <row r="952" spans="1:1">
      <c r="A952" s="70"/>
    </row>
    <row r="953" spans="1:1">
      <c r="A953" s="70"/>
    </row>
    <row r="954" spans="1:1">
      <c r="A954" s="70"/>
    </row>
    <row r="955" spans="1:1">
      <c r="A955" s="70"/>
    </row>
    <row r="956" spans="1:1">
      <c r="A956" s="70"/>
    </row>
    <row r="957" spans="1:1">
      <c r="A957" s="70"/>
    </row>
    <row r="958" spans="1:1">
      <c r="A958" s="70"/>
    </row>
    <row r="959" spans="1:1">
      <c r="A959" s="70"/>
    </row>
    <row r="960" spans="1:1">
      <c r="A960" s="70"/>
    </row>
    <row r="961" spans="1:1">
      <c r="A961" s="70"/>
    </row>
    <row r="962" spans="1:1">
      <c r="A962" s="70"/>
    </row>
    <row r="963" spans="1:1">
      <c r="A963" s="70"/>
    </row>
    <row r="964" spans="1:1">
      <c r="A964" s="70"/>
    </row>
    <row r="965" spans="1:1">
      <c r="A965" s="70"/>
    </row>
    <row r="966" spans="1:1">
      <c r="A966" s="70"/>
    </row>
    <row r="967" spans="1:1">
      <c r="A967" s="70"/>
    </row>
    <row r="968" spans="1:1">
      <c r="A968" s="70"/>
    </row>
    <row r="969" spans="1:1">
      <c r="A969" s="70"/>
    </row>
    <row r="970" spans="1:1">
      <c r="A970" s="70"/>
    </row>
    <row r="971" spans="1:1">
      <c r="A971" s="70"/>
    </row>
    <row r="972" spans="1:1">
      <c r="A972" s="70"/>
    </row>
    <row r="973" spans="1:1">
      <c r="A973" s="70"/>
    </row>
    <row r="974" spans="1:1">
      <c r="A974" s="70"/>
    </row>
    <row r="975" spans="1:1">
      <c r="A975" s="70"/>
    </row>
    <row r="976" spans="1:1">
      <c r="A976" s="70"/>
    </row>
    <row r="977" spans="1:1">
      <c r="A977" s="70"/>
    </row>
    <row r="978" spans="1:1">
      <c r="A978" s="70"/>
    </row>
    <row r="979" spans="1:1">
      <c r="A979" s="70"/>
    </row>
    <row r="980" spans="1:1">
      <c r="A980" s="70"/>
    </row>
    <row r="981" spans="1:1">
      <c r="A981" s="70"/>
    </row>
    <row r="982" spans="1:1">
      <c r="A982" s="70"/>
    </row>
    <row r="983" spans="1:1">
      <c r="A983" s="70"/>
    </row>
    <row r="984" spans="1:1">
      <c r="A984" s="70"/>
    </row>
    <row r="985" spans="1:1">
      <c r="A985" s="70"/>
    </row>
    <row r="986" spans="1:1">
      <c r="A986" s="70"/>
    </row>
    <row r="987" spans="1:1">
      <c r="A987" s="70"/>
    </row>
    <row r="988" spans="1:1">
      <c r="A988" s="70"/>
    </row>
    <row r="989" spans="1:1">
      <c r="A989" s="70"/>
    </row>
    <row r="990" spans="1:1">
      <c r="A990" s="70"/>
    </row>
    <row r="991" spans="1:1">
      <c r="A991" s="70"/>
    </row>
    <row r="992" spans="1:1">
      <c r="A992" s="70"/>
    </row>
    <row r="993" spans="1:1">
      <c r="A993" s="70"/>
    </row>
    <row r="994" spans="1:1">
      <c r="A994" s="70"/>
    </row>
    <row r="995" spans="1:1">
      <c r="A995" s="70"/>
    </row>
    <row r="996" spans="1:1">
      <c r="A996" s="70"/>
    </row>
    <row r="997" spans="1:1">
      <c r="A997" s="70"/>
    </row>
    <row r="998" spans="1:1">
      <c r="A998" s="70"/>
    </row>
    <row r="999" spans="1:1">
      <c r="A999" s="70"/>
    </row>
    <row r="1000" spans="1:1">
      <c r="A1000" s="70"/>
    </row>
    <row r="1001" spans="1:1">
      <c r="A1001" s="70"/>
    </row>
    <row r="1002" spans="1:1">
      <c r="A1002" s="70"/>
    </row>
    <row r="1003" spans="1:1">
      <c r="A1003" s="70"/>
    </row>
    <row r="1004" spans="1:1">
      <c r="A1004" s="70"/>
    </row>
    <row r="1005" spans="1:1">
      <c r="A1005" s="70"/>
    </row>
    <row r="1006" spans="1:1">
      <c r="A1006" s="70"/>
    </row>
    <row r="1007" spans="1:1">
      <c r="A1007" s="70"/>
    </row>
    <row r="1008" spans="1:1">
      <c r="A1008" s="70"/>
    </row>
    <row r="1009" spans="1:1">
      <c r="A1009" s="70"/>
    </row>
    <row r="1010" spans="1:1">
      <c r="A1010" s="70"/>
    </row>
    <row r="1011" spans="1:1">
      <c r="A1011" s="70"/>
    </row>
    <row r="1012" spans="1:1">
      <c r="A1012" s="70"/>
    </row>
    <row r="1013" spans="1:1">
      <c r="A1013" s="70"/>
    </row>
    <row r="1014" spans="1:1">
      <c r="A1014" s="70"/>
    </row>
    <row r="1015" spans="1:1">
      <c r="A1015" s="70"/>
    </row>
    <row r="1016" spans="1:1">
      <c r="A1016" s="70"/>
    </row>
    <row r="1017" spans="1:1">
      <c r="A1017" s="70"/>
    </row>
    <row r="1018" spans="1:1">
      <c r="A1018" s="70"/>
    </row>
    <row r="1019" spans="1:1">
      <c r="A1019" s="70"/>
    </row>
    <row r="1020" spans="1:1">
      <c r="A1020" s="70"/>
    </row>
    <row r="1021" spans="1:1">
      <c r="A1021" s="70"/>
    </row>
    <row r="1022" spans="1:1">
      <c r="A1022" s="70"/>
    </row>
    <row r="1023" spans="1:1">
      <c r="A1023" s="70"/>
    </row>
    <row r="1024" spans="1:1">
      <c r="A1024" s="70"/>
    </row>
    <row r="1025" spans="1:1">
      <c r="A1025" s="70"/>
    </row>
    <row r="1026" spans="1:1">
      <c r="A1026" s="70"/>
    </row>
    <row r="1027" spans="1:1">
      <c r="A1027" s="70"/>
    </row>
    <row r="1028" spans="1:1">
      <c r="A1028" s="70"/>
    </row>
    <row r="1029" spans="1:1">
      <c r="A1029" s="70"/>
    </row>
    <row r="1030" spans="1:1">
      <c r="A1030" s="70"/>
    </row>
    <row r="1031" spans="1:1">
      <c r="A1031" s="70"/>
    </row>
    <row r="1032" spans="1:1">
      <c r="A1032" s="70"/>
    </row>
    <row r="1033" spans="1:1">
      <c r="A1033" s="70"/>
    </row>
    <row r="1034" spans="1:1">
      <c r="A1034" s="70"/>
    </row>
    <row r="1035" spans="1:1">
      <c r="A1035" s="70"/>
    </row>
    <row r="1036" spans="1:1">
      <c r="A1036" s="70"/>
    </row>
    <row r="1037" spans="1:1">
      <c r="A1037" s="70"/>
    </row>
    <row r="1038" spans="1:1">
      <c r="A1038" s="70"/>
    </row>
    <row r="1039" spans="1:1">
      <c r="A1039" s="70"/>
    </row>
    <row r="1040" spans="1:1">
      <c r="A1040" s="70"/>
    </row>
    <row r="1041" spans="1:1">
      <c r="A1041" s="70"/>
    </row>
    <row r="1042" spans="1:1">
      <c r="A1042" s="70"/>
    </row>
    <row r="1043" spans="1:1">
      <c r="A1043" s="70"/>
    </row>
    <row r="1044" spans="1:1">
      <c r="A1044" s="70"/>
    </row>
    <row r="1045" spans="1:1">
      <c r="A1045" s="70"/>
    </row>
    <row r="1046" spans="1:1">
      <c r="A1046" s="70"/>
    </row>
    <row r="1047" spans="1:1">
      <c r="A1047" s="70"/>
    </row>
    <row r="1048" spans="1:1">
      <c r="A1048" s="70"/>
    </row>
    <row r="1049" spans="1:1">
      <c r="A1049" s="70"/>
    </row>
    <row r="1050" spans="1:1">
      <c r="A1050" s="70"/>
    </row>
    <row r="1051" spans="1:1">
      <c r="A1051" s="70"/>
    </row>
    <row r="1052" spans="1:1">
      <c r="A1052" s="70"/>
    </row>
    <row r="1053" spans="1:1">
      <c r="A1053" s="70"/>
    </row>
    <row r="1054" spans="1:1">
      <c r="A1054" s="70"/>
    </row>
    <row r="1055" spans="1:1">
      <c r="A1055" s="70"/>
    </row>
    <row r="1056" spans="1:1">
      <c r="A1056" s="70"/>
    </row>
    <row r="1057" spans="1:1">
      <c r="A1057" s="70"/>
    </row>
    <row r="1058" spans="1:1">
      <c r="A1058" s="70"/>
    </row>
    <row r="1059" spans="1:1">
      <c r="A1059" s="70"/>
    </row>
    <row r="1060" spans="1:1">
      <c r="A1060" s="70"/>
    </row>
    <row r="1061" spans="1:1">
      <c r="A1061" s="70"/>
    </row>
    <row r="1062" spans="1:1">
      <c r="A1062" s="70"/>
    </row>
    <row r="1063" spans="1:1">
      <c r="A1063" s="70"/>
    </row>
    <row r="1064" spans="1:1">
      <c r="A1064" s="70"/>
    </row>
    <row r="1065" spans="1:1">
      <c r="A1065" s="70"/>
    </row>
    <row r="1066" spans="1:1">
      <c r="A1066" s="70"/>
    </row>
    <row r="1067" spans="1:1">
      <c r="A1067" s="70"/>
    </row>
    <row r="1068" spans="1:1">
      <c r="A1068" s="70"/>
    </row>
    <row r="1069" spans="1:1">
      <c r="A1069" s="70"/>
    </row>
    <row r="1070" spans="1:1">
      <c r="A1070" s="70"/>
    </row>
    <row r="1071" spans="1:1">
      <c r="A1071" s="70"/>
    </row>
    <row r="1072" spans="1:1">
      <c r="A1072" s="70"/>
    </row>
    <row r="1073" spans="1:1">
      <c r="A1073" s="70"/>
    </row>
    <row r="1074" spans="1:1">
      <c r="A1074" s="70"/>
    </row>
    <row r="1075" spans="1:1">
      <c r="A1075" s="70"/>
    </row>
    <row r="1076" spans="1:1">
      <c r="A1076" s="70"/>
    </row>
    <row r="1077" spans="1:1">
      <c r="A1077" s="70"/>
    </row>
    <row r="1078" spans="1:1">
      <c r="A1078" s="70"/>
    </row>
    <row r="1079" spans="1:1">
      <c r="A1079" s="70"/>
    </row>
    <row r="1080" spans="1:1">
      <c r="A1080" s="70"/>
    </row>
    <row r="1081" spans="1:1">
      <c r="A1081" s="70"/>
    </row>
    <row r="1082" spans="1:1">
      <c r="A1082" s="70"/>
    </row>
    <row r="1083" spans="1:1">
      <c r="A1083" s="70"/>
    </row>
    <row r="1084" spans="1:1">
      <c r="A1084" s="70"/>
    </row>
    <row r="1085" spans="1:1">
      <c r="A1085" s="70"/>
    </row>
    <row r="1086" spans="1:1">
      <c r="A1086" s="70"/>
    </row>
    <row r="1087" spans="1:1">
      <c r="A1087" s="70"/>
    </row>
    <row r="1088" spans="1:1">
      <c r="A1088" s="70"/>
    </row>
    <row r="1089" spans="1:1">
      <c r="A1089" s="70"/>
    </row>
    <row r="1090" spans="1:1">
      <c r="A1090" s="70"/>
    </row>
    <row r="1091" spans="1:1">
      <c r="A1091" s="70"/>
    </row>
    <row r="1092" spans="1:1">
      <c r="A1092" s="70"/>
    </row>
    <row r="1093" spans="1:1">
      <c r="A1093" s="70"/>
    </row>
    <row r="1094" spans="1:1">
      <c r="A1094" s="70"/>
    </row>
    <row r="1095" spans="1:1">
      <c r="A1095" s="70"/>
    </row>
    <row r="1096" spans="1:1">
      <c r="A1096" s="70"/>
    </row>
    <row r="1097" spans="1:1">
      <c r="A1097" s="70"/>
    </row>
    <row r="1098" spans="1:1">
      <c r="A1098" s="70"/>
    </row>
    <row r="1099" spans="1:1">
      <c r="A1099" s="70"/>
    </row>
    <row r="1100" spans="1:1">
      <c r="A1100" s="70"/>
    </row>
    <row r="1101" spans="1:1">
      <c r="A1101" s="70"/>
    </row>
    <row r="1102" spans="1:1">
      <c r="A1102" s="70"/>
    </row>
    <row r="1103" spans="1:1">
      <c r="A1103" s="70"/>
    </row>
    <row r="1104" spans="1:1">
      <c r="A1104" s="70"/>
    </row>
    <row r="1105" spans="1:1">
      <c r="A1105" s="70"/>
    </row>
    <row r="1106" spans="1:1">
      <c r="A1106" s="70"/>
    </row>
    <row r="1107" spans="1:1">
      <c r="A1107" s="70"/>
    </row>
    <row r="1108" spans="1:1">
      <c r="A1108" s="70"/>
    </row>
    <row r="1109" spans="1:1">
      <c r="A1109" s="70"/>
    </row>
    <row r="1110" spans="1:1">
      <c r="A1110" s="70"/>
    </row>
    <row r="1111" spans="1:1">
      <c r="A1111" s="70"/>
    </row>
    <row r="1112" spans="1:1">
      <c r="A1112" s="70"/>
    </row>
    <row r="1113" spans="1:1">
      <c r="A1113" s="70"/>
    </row>
    <row r="1114" spans="1:1">
      <c r="A1114" s="70"/>
    </row>
    <row r="1115" spans="1:1">
      <c r="A1115" s="70"/>
    </row>
    <row r="1116" spans="1:1">
      <c r="A1116" s="70"/>
    </row>
    <row r="1117" spans="1:1">
      <c r="A1117" s="70"/>
    </row>
    <row r="1118" spans="1:1">
      <c r="A1118" s="70"/>
    </row>
    <row r="1119" spans="1:1">
      <c r="A1119" s="70"/>
    </row>
    <row r="1120" spans="1:1">
      <c r="A1120" s="70"/>
    </row>
    <row r="1121" spans="1:1">
      <c r="A1121" s="70"/>
    </row>
    <row r="1122" spans="1:1">
      <c r="A1122" s="70"/>
    </row>
    <row r="1123" spans="1:1">
      <c r="A1123" s="70"/>
    </row>
    <row r="1124" spans="1:1">
      <c r="A1124" s="70"/>
    </row>
    <row r="1125" spans="1:1">
      <c r="A1125" s="70"/>
    </row>
    <row r="1126" spans="1:1">
      <c r="A1126" s="70"/>
    </row>
    <row r="1127" spans="1:1">
      <c r="A1127" s="70"/>
    </row>
    <row r="1128" spans="1:1">
      <c r="A1128" s="70"/>
    </row>
    <row r="1129" spans="1:1">
      <c r="A1129" s="70"/>
    </row>
    <row r="1130" spans="1:1">
      <c r="A1130" s="70"/>
    </row>
    <row r="1131" spans="1:1">
      <c r="A1131" s="70"/>
    </row>
    <row r="1132" spans="1:1">
      <c r="A1132" s="70"/>
    </row>
    <row r="1133" spans="1:1">
      <c r="A1133" s="70"/>
    </row>
    <row r="1134" spans="1:1">
      <c r="A1134" s="70"/>
    </row>
    <row r="1135" spans="1:1">
      <c r="A1135" s="70"/>
    </row>
    <row r="1136" spans="1:1">
      <c r="A1136" s="70"/>
    </row>
    <row r="1137" spans="1:1">
      <c r="A1137" s="70"/>
    </row>
    <row r="1138" spans="1:1">
      <c r="A1138" s="70"/>
    </row>
    <row r="1139" spans="1:1">
      <c r="A1139" s="70"/>
    </row>
    <row r="1140" spans="1:1">
      <c r="A1140" s="70"/>
    </row>
    <row r="1141" spans="1:1">
      <c r="A1141" s="70"/>
    </row>
    <row r="1142" spans="1:1">
      <c r="A1142" s="70"/>
    </row>
    <row r="1143" spans="1:1">
      <c r="A1143" s="70"/>
    </row>
    <row r="1144" spans="1:1">
      <c r="A1144" s="70"/>
    </row>
    <row r="1145" spans="1:1">
      <c r="A1145" s="70"/>
    </row>
    <row r="1146" spans="1:1">
      <c r="A1146" s="70"/>
    </row>
    <row r="1147" spans="1:1">
      <c r="A1147" s="70"/>
    </row>
    <row r="1148" spans="1:1">
      <c r="A1148" s="70"/>
    </row>
    <row r="1149" spans="1:1">
      <c r="A1149" s="70"/>
    </row>
    <row r="1150" spans="1:1">
      <c r="A1150" s="70"/>
    </row>
    <row r="1151" spans="1:1">
      <c r="A1151" s="70"/>
    </row>
    <row r="1152" spans="1:1">
      <c r="A1152" s="70"/>
    </row>
    <row r="1153" spans="1:1">
      <c r="A1153" s="70"/>
    </row>
    <row r="1154" spans="1:1">
      <c r="A1154" s="70"/>
    </row>
    <row r="1155" spans="1:1">
      <c r="A1155" s="70"/>
    </row>
    <row r="1156" spans="1:1">
      <c r="A1156" s="70"/>
    </row>
    <row r="1157" spans="1:1">
      <c r="A1157" s="70"/>
    </row>
    <row r="1158" spans="1:1">
      <c r="A1158" s="70"/>
    </row>
    <row r="1159" spans="1:1">
      <c r="A1159" s="70"/>
    </row>
    <row r="1160" spans="1:1">
      <c r="A1160" s="70"/>
    </row>
    <row r="1161" spans="1:1">
      <c r="A1161" s="70"/>
    </row>
    <row r="1162" spans="1:1">
      <c r="A1162" s="70"/>
    </row>
    <row r="1163" spans="1:1">
      <c r="A1163" s="70"/>
    </row>
    <row r="1164" spans="1:1">
      <c r="A1164" s="70"/>
    </row>
    <row r="1165" spans="1:1">
      <c r="A1165" s="70"/>
    </row>
    <row r="1166" spans="1:1">
      <c r="A1166" s="70"/>
    </row>
    <row r="1167" spans="1:1">
      <c r="A1167" s="70"/>
    </row>
    <row r="1168" spans="1:1">
      <c r="A1168" s="70"/>
    </row>
    <row r="1169" spans="1:1">
      <c r="A1169" s="70"/>
    </row>
    <row r="1170" spans="1:1">
      <c r="A1170" s="70"/>
    </row>
    <row r="1171" spans="1:1">
      <c r="A1171" s="70"/>
    </row>
    <row r="1172" spans="1:1">
      <c r="A1172" s="70"/>
    </row>
    <row r="1173" spans="1:1">
      <c r="A1173" s="70"/>
    </row>
    <row r="1174" spans="1:1">
      <c r="A1174" s="70"/>
    </row>
    <row r="1175" spans="1:1">
      <c r="A1175" s="70"/>
    </row>
    <row r="1176" spans="1:1">
      <c r="A1176" s="70"/>
    </row>
    <row r="1177" spans="1:1">
      <c r="A1177" s="70"/>
    </row>
    <row r="1178" spans="1:1">
      <c r="A1178" s="70"/>
    </row>
    <row r="1179" spans="1:1">
      <c r="A1179" s="70"/>
    </row>
    <row r="1180" spans="1:1">
      <c r="A1180" s="70"/>
    </row>
    <row r="1181" spans="1:1">
      <c r="A1181" s="70"/>
    </row>
    <row r="1182" spans="1:1">
      <c r="A1182" s="70"/>
    </row>
    <row r="1183" spans="1:1">
      <c r="A1183" s="70"/>
    </row>
    <row r="1184" spans="1:1">
      <c r="A1184" s="70"/>
    </row>
    <row r="1185" spans="1:1">
      <c r="A1185" s="70"/>
    </row>
    <row r="1186" spans="1:1">
      <c r="A1186" s="70"/>
    </row>
    <row r="1187" spans="1:1">
      <c r="A1187" s="70"/>
    </row>
    <row r="1188" spans="1:1">
      <c r="A1188" s="70"/>
    </row>
    <row r="1189" spans="1:1">
      <c r="A1189" s="70"/>
    </row>
    <row r="1190" spans="1:1">
      <c r="A1190" s="70"/>
    </row>
    <row r="1191" spans="1:1">
      <c r="A1191" s="70"/>
    </row>
    <row r="1192" spans="1:1">
      <c r="A1192" s="70"/>
    </row>
    <row r="1193" spans="1:1">
      <c r="A1193" s="70"/>
    </row>
    <row r="1194" spans="1:1">
      <c r="A1194" s="70"/>
    </row>
    <row r="1195" spans="1:1">
      <c r="A1195" s="70"/>
    </row>
    <row r="1196" spans="1:1">
      <c r="A1196" s="70"/>
    </row>
    <row r="1197" spans="1:1">
      <c r="A1197" s="70"/>
    </row>
    <row r="1198" spans="1:1">
      <c r="A1198" s="70"/>
    </row>
    <row r="1199" spans="1:1">
      <c r="A1199" s="70"/>
    </row>
    <row r="1200" spans="1:1">
      <c r="A1200" s="70"/>
    </row>
    <row r="1201" spans="1:1">
      <c r="A1201" s="70"/>
    </row>
    <row r="1202" spans="1:1">
      <c r="A1202" s="70"/>
    </row>
    <row r="1203" spans="1:1">
      <c r="A1203" s="70"/>
    </row>
    <row r="1204" spans="1:1">
      <c r="A1204" s="70"/>
    </row>
    <row r="1205" spans="1:1">
      <c r="A1205" s="70"/>
    </row>
    <row r="1206" spans="1:1">
      <c r="A1206" s="70"/>
    </row>
    <row r="1207" spans="1:1">
      <c r="A1207" s="70"/>
    </row>
    <row r="1208" spans="1:1">
      <c r="A1208" s="70"/>
    </row>
    <row r="1209" spans="1:1">
      <c r="A1209" s="70"/>
    </row>
    <row r="1210" spans="1:1">
      <c r="A1210" s="70"/>
    </row>
    <row r="1211" spans="1:1">
      <c r="A1211" s="70"/>
    </row>
    <row r="1212" spans="1:1">
      <c r="A1212" s="70"/>
    </row>
    <row r="1213" spans="1:1">
      <c r="A1213" s="70"/>
    </row>
    <row r="1214" spans="1:1">
      <c r="A1214" s="70"/>
    </row>
    <row r="1215" spans="1:1">
      <c r="A1215" s="70"/>
    </row>
    <row r="1216" spans="1:1">
      <c r="A1216" s="70"/>
    </row>
    <row r="1217" spans="1:1">
      <c r="A1217" s="70"/>
    </row>
    <row r="1218" spans="1:1">
      <c r="A1218" s="70"/>
    </row>
    <row r="1219" spans="1:1">
      <c r="A1219" s="70"/>
    </row>
    <row r="1220" spans="1:1">
      <c r="A1220" s="70"/>
    </row>
    <row r="1221" spans="1:1">
      <c r="A1221" s="70"/>
    </row>
    <row r="1222" spans="1:1">
      <c r="A1222" s="70"/>
    </row>
    <row r="1223" spans="1:1">
      <c r="A1223" s="70"/>
    </row>
    <row r="1224" spans="1:1">
      <c r="A1224" s="70"/>
    </row>
    <row r="1225" spans="1:1">
      <c r="A1225" s="70"/>
    </row>
    <row r="1226" spans="1:1">
      <c r="A1226" s="70"/>
    </row>
    <row r="1227" spans="1:1">
      <c r="A1227" s="70"/>
    </row>
    <row r="1228" spans="1:1">
      <c r="A1228" s="70"/>
    </row>
    <row r="1229" spans="1:1">
      <c r="A1229" s="70"/>
    </row>
    <row r="1230" spans="1:1">
      <c r="A1230" s="70"/>
    </row>
    <row r="1231" spans="1:1">
      <c r="A1231" s="70"/>
    </row>
    <row r="1232" spans="1:1">
      <c r="A1232" s="70"/>
    </row>
    <row r="1233" spans="1:1">
      <c r="A1233" s="70"/>
    </row>
    <row r="1234" spans="1:1">
      <c r="A1234" s="70"/>
    </row>
    <row r="1235" spans="1:1">
      <c r="A1235" s="70"/>
    </row>
    <row r="1236" spans="1:1">
      <c r="A1236" s="70"/>
    </row>
    <row r="1237" spans="1:1">
      <c r="A1237" s="70"/>
    </row>
    <row r="1238" spans="1:1">
      <c r="A1238" s="70"/>
    </row>
    <row r="1239" spans="1:1">
      <c r="A1239" s="70"/>
    </row>
    <row r="1240" spans="1:1">
      <c r="A1240" s="70"/>
    </row>
    <row r="1241" spans="1:1">
      <c r="A1241" s="70"/>
    </row>
    <row r="1242" spans="1:1">
      <c r="A1242" s="70"/>
    </row>
    <row r="1243" spans="1:1">
      <c r="A1243" s="70"/>
    </row>
    <row r="1244" spans="1:1">
      <c r="A1244" s="70"/>
    </row>
    <row r="1245" spans="1:1">
      <c r="A1245" s="70"/>
    </row>
    <row r="1246" spans="1:1">
      <c r="A1246" s="70"/>
    </row>
    <row r="1247" spans="1:1">
      <c r="A1247" s="70"/>
    </row>
    <row r="1248" spans="1:1">
      <c r="A1248" s="70"/>
    </row>
    <row r="1249" spans="1:1">
      <c r="A1249" s="70"/>
    </row>
    <row r="1250" spans="1:1">
      <c r="A1250" s="70"/>
    </row>
    <row r="1251" spans="1:1">
      <c r="A1251" s="70"/>
    </row>
    <row r="1252" spans="1:1">
      <c r="A1252" s="70"/>
    </row>
    <row r="1253" spans="1:1">
      <c r="A1253" s="70"/>
    </row>
    <row r="1254" spans="1:1">
      <c r="A1254" s="70"/>
    </row>
    <row r="1255" spans="1:1">
      <c r="A1255" s="70"/>
    </row>
    <row r="1256" spans="1:1">
      <c r="A1256" s="70"/>
    </row>
    <row r="1257" spans="1:1">
      <c r="A1257" s="70"/>
    </row>
    <row r="1258" spans="1:1">
      <c r="A1258" s="70"/>
    </row>
    <row r="1259" spans="1:1">
      <c r="A1259" s="70"/>
    </row>
    <row r="1260" spans="1:1">
      <c r="A1260" s="70"/>
    </row>
    <row r="1261" spans="1:1">
      <c r="A1261" s="70"/>
    </row>
    <row r="1262" spans="1:1">
      <c r="A1262" s="70"/>
    </row>
    <row r="1263" spans="1:1">
      <c r="A1263" s="70"/>
    </row>
    <row r="1264" spans="1:1">
      <c r="A1264" s="70"/>
    </row>
    <row r="1265" spans="1:1">
      <c r="A1265" s="70"/>
    </row>
    <row r="1266" spans="1:1">
      <c r="A1266" s="70"/>
    </row>
    <row r="1267" spans="1:1">
      <c r="A1267" s="70"/>
    </row>
    <row r="1268" spans="1:1">
      <c r="A1268" s="70"/>
    </row>
    <row r="1269" spans="1:1">
      <c r="A1269" s="70"/>
    </row>
    <row r="1270" spans="1:1">
      <c r="A1270" s="70"/>
    </row>
    <row r="1271" spans="1:1">
      <c r="A1271" s="70"/>
    </row>
    <row r="1272" spans="1:1">
      <c r="A1272" s="70"/>
    </row>
    <row r="1273" spans="1:1">
      <c r="A1273" s="70"/>
    </row>
    <row r="1274" spans="1:1">
      <c r="A1274" s="70"/>
    </row>
    <row r="1275" spans="1:1">
      <c r="A1275" s="70"/>
    </row>
    <row r="1276" spans="1:1">
      <c r="A1276" s="70"/>
    </row>
    <row r="1277" spans="1:1">
      <c r="A1277" s="70"/>
    </row>
    <row r="1278" spans="1:1">
      <c r="A1278" s="70"/>
    </row>
    <row r="1279" spans="1:1">
      <c r="A1279" s="70"/>
    </row>
    <row r="1280" spans="1:1">
      <c r="A1280" s="70"/>
    </row>
    <row r="1281" spans="1:1">
      <c r="A1281" s="70"/>
    </row>
    <row r="1282" spans="1:1">
      <c r="A1282" s="70"/>
    </row>
    <row r="1283" spans="1:1">
      <c r="A1283" s="70"/>
    </row>
    <row r="1284" spans="1:1">
      <c r="A1284" s="70"/>
    </row>
    <row r="1285" spans="1:1">
      <c r="A1285" s="70"/>
    </row>
    <row r="1286" spans="1:1">
      <c r="A1286" s="70"/>
    </row>
    <row r="1287" spans="1:1">
      <c r="A1287" s="70"/>
    </row>
    <row r="1288" spans="1:1">
      <c r="A1288" s="70"/>
    </row>
    <row r="1289" spans="1:1">
      <c r="A1289" s="70"/>
    </row>
    <row r="1290" spans="1:1">
      <c r="A1290" s="70"/>
    </row>
    <row r="1291" spans="1:1">
      <c r="A1291" s="70"/>
    </row>
    <row r="1292" spans="1:1">
      <c r="A1292" s="70"/>
    </row>
    <row r="1293" spans="1:1">
      <c r="A1293" s="70"/>
    </row>
    <row r="1294" spans="1:1">
      <c r="A1294" s="70"/>
    </row>
    <row r="1295" spans="1:1">
      <c r="A1295" s="70"/>
    </row>
    <row r="1296" spans="1:1">
      <c r="A1296" s="70"/>
    </row>
    <row r="1297" spans="1:1">
      <c r="A1297" s="70"/>
    </row>
    <row r="1298" spans="1:1">
      <c r="A1298" s="70"/>
    </row>
    <row r="1299" spans="1:1">
      <c r="A1299" s="70"/>
    </row>
    <row r="1300" spans="1:1">
      <c r="A1300" s="70"/>
    </row>
    <row r="1301" spans="1:1">
      <c r="A1301" s="70"/>
    </row>
    <row r="1302" spans="1:1">
      <c r="A1302" s="70"/>
    </row>
    <row r="1303" spans="1:1">
      <c r="A1303" s="70"/>
    </row>
    <row r="1304" spans="1:1">
      <c r="A1304" s="70"/>
    </row>
    <row r="1305" spans="1:1">
      <c r="A1305" s="70"/>
    </row>
    <row r="1306" spans="1:1">
      <c r="A1306" s="70"/>
    </row>
    <row r="1307" spans="1:1">
      <c r="A1307" s="70"/>
    </row>
    <row r="1308" spans="1:1">
      <c r="A1308" s="70"/>
    </row>
    <row r="1309" spans="1:1">
      <c r="A1309" s="70"/>
    </row>
    <row r="1310" spans="1:1">
      <c r="A1310" s="70"/>
    </row>
    <row r="1311" spans="1:1">
      <c r="A1311" s="70"/>
    </row>
    <row r="1312" spans="1:1">
      <c r="A1312" s="70"/>
    </row>
    <row r="1313" spans="1:1">
      <c r="A1313" s="70"/>
    </row>
    <row r="1314" spans="1:1">
      <c r="A1314" s="70"/>
    </row>
    <row r="1315" spans="1:1">
      <c r="A1315" s="70"/>
    </row>
    <row r="1316" spans="1:1">
      <c r="A1316" s="70"/>
    </row>
    <row r="1317" spans="1:1">
      <c r="A1317" s="70"/>
    </row>
    <row r="1318" spans="1:1">
      <c r="A1318" s="70"/>
    </row>
    <row r="1319" spans="1:1">
      <c r="A1319" s="70"/>
    </row>
    <row r="1320" spans="1:1">
      <c r="A1320" s="70"/>
    </row>
    <row r="1321" spans="1:1">
      <c r="A1321" s="70"/>
    </row>
    <row r="1322" spans="1:1">
      <c r="A1322" s="70"/>
    </row>
    <row r="1323" spans="1:1">
      <c r="A1323" s="70"/>
    </row>
    <row r="1324" spans="1:1">
      <c r="A1324" s="70"/>
    </row>
    <row r="1325" spans="1:1">
      <c r="A1325" s="70"/>
    </row>
    <row r="1326" spans="1:1">
      <c r="A1326" s="70"/>
    </row>
    <row r="1327" spans="1:1">
      <c r="A1327" s="70"/>
    </row>
    <row r="1328" spans="1:1">
      <c r="A1328" s="70"/>
    </row>
    <row r="1329" spans="1:1">
      <c r="A1329" s="70"/>
    </row>
    <row r="1330" spans="1:1">
      <c r="A1330" s="70"/>
    </row>
    <row r="1331" spans="1:1">
      <c r="A1331" s="70"/>
    </row>
    <row r="1332" spans="1:1">
      <c r="A1332" s="70"/>
    </row>
    <row r="1333" spans="1:1">
      <c r="A1333" s="70"/>
    </row>
    <row r="1334" spans="1:1">
      <c r="A1334" s="70"/>
    </row>
    <row r="1335" spans="1:1">
      <c r="A1335" s="70"/>
    </row>
    <row r="1336" spans="1:1">
      <c r="A1336" s="70"/>
    </row>
    <row r="1337" spans="1:1">
      <c r="A1337" s="70"/>
    </row>
    <row r="1338" spans="1:1">
      <c r="A1338" s="70"/>
    </row>
    <row r="1339" spans="1:1">
      <c r="A1339" s="70"/>
    </row>
    <row r="1340" spans="1:1">
      <c r="A1340" s="70"/>
    </row>
    <row r="1341" spans="1:1">
      <c r="A1341" s="70"/>
    </row>
    <row r="1342" spans="1:1">
      <c r="A1342" s="70"/>
    </row>
    <row r="1343" spans="1:1">
      <c r="A1343" s="70"/>
    </row>
    <row r="1344" spans="1:1">
      <c r="A1344" s="70"/>
    </row>
    <row r="1345" spans="1:1">
      <c r="A1345" s="70"/>
    </row>
    <row r="1346" spans="1:1">
      <c r="A1346" s="70"/>
    </row>
    <row r="1347" spans="1:1">
      <c r="A1347" s="70"/>
    </row>
    <row r="1348" spans="1:1">
      <c r="A1348" s="70"/>
    </row>
    <row r="1349" spans="1:1">
      <c r="A1349" s="70"/>
    </row>
    <row r="1350" spans="1:1">
      <c r="A1350" s="70"/>
    </row>
    <row r="1351" spans="1:1">
      <c r="A1351" s="70"/>
    </row>
    <row r="1352" spans="1:1">
      <c r="A1352" s="70"/>
    </row>
    <row r="1353" spans="1:1">
      <c r="A1353" s="70"/>
    </row>
    <row r="1354" spans="1:1">
      <c r="A1354" s="70"/>
    </row>
    <row r="1355" spans="1:1">
      <c r="A1355" s="70"/>
    </row>
    <row r="1356" spans="1:1">
      <c r="A1356" s="70"/>
    </row>
    <row r="1357" spans="1:1">
      <c r="A1357" s="70"/>
    </row>
    <row r="1358" spans="1:1">
      <c r="A1358" s="70"/>
    </row>
    <row r="1359" spans="1:1">
      <c r="A1359" s="70"/>
    </row>
    <row r="1360" spans="1:1">
      <c r="A1360" s="70"/>
    </row>
    <row r="1361" spans="1:1">
      <c r="A1361" s="70"/>
    </row>
    <row r="1362" spans="1:1">
      <c r="A1362" s="70"/>
    </row>
    <row r="1363" spans="1:1">
      <c r="A1363" s="70"/>
    </row>
    <row r="1364" spans="1:1">
      <c r="A1364" s="70"/>
    </row>
    <row r="1365" spans="1:1">
      <c r="A1365" s="70"/>
    </row>
    <row r="1366" spans="1:1">
      <c r="A1366" s="70"/>
    </row>
    <row r="1367" spans="1:1">
      <c r="A1367" s="70"/>
    </row>
    <row r="1368" spans="1:1">
      <c r="A1368" s="70"/>
    </row>
    <row r="1369" spans="1:1">
      <c r="A1369" s="70"/>
    </row>
    <row r="1370" spans="1:1">
      <c r="A1370" s="70"/>
    </row>
    <row r="1371" spans="1:1">
      <c r="A1371" s="70"/>
    </row>
    <row r="1372" spans="1:1">
      <c r="A1372" s="70"/>
    </row>
    <row r="1373" spans="1:1">
      <c r="A1373" s="70"/>
    </row>
    <row r="1374" spans="1:1">
      <c r="A1374" s="70"/>
    </row>
    <row r="1375" spans="1:1">
      <c r="A1375" s="70"/>
    </row>
    <row r="1376" spans="1:1">
      <c r="A1376" s="70"/>
    </row>
    <row r="1377" spans="1:1">
      <c r="A1377" s="70"/>
    </row>
    <row r="1378" spans="1:1">
      <c r="A1378" s="70"/>
    </row>
    <row r="1379" spans="1:1">
      <c r="A1379" s="70"/>
    </row>
    <row r="1380" spans="1:1">
      <c r="A1380" s="70"/>
    </row>
    <row r="1381" spans="1:1">
      <c r="A1381" s="70"/>
    </row>
    <row r="1382" spans="1:1">
      <c r="A1382" s="70"/>
    </row>
    <row r="1383" spans="1:1">
      <c r="A1383" s="70"/>
    </row>
    <row r="1384" spans="1:1">
      <c r="A1384" s="70"/>
    </row>
    <row r="1385" spans="1:1">
      <c r="A1385" s="70"/>
    </row>
    <row r="1386" spans="1:1">
      <c r="A1386" s="70"/>
    </row>
    <row r="1387" spans="1:1">
      <c r="A1387" s="70"/>
    </row>
    <row r="1388" spans="1:1">
      <c r="A1388" s="70"/>
    </row>
    <row r="1389" spans="1:1">
      <c r="A1389" s="70"/>
    </row>
    <row r="1390" spans="1:1">
      <c r="A1390" s="70"/>
    </row>
    <row r="1391" spans="1:1">
      <c r="A1391" s="70"/>
    </row>
    <row r="1392" spans="1:1">
      <c r="A1392" s="70"/>
    </row>
    <row r="1393" spans="1:1">
      <c r="A1393" s="70"/>
    </row>
    <row r="1394" spans="1:1">
      <c r="A1394" s="70"/>
    </row>
    <row r="1395" spans="1:1">
      <c r="A1395" s="70"/>
    </row>
    <row r="1396" spans="1:1">
      <c r="A1396" s="70"/>
    </row>
    <row r="1397" spans="1:1">
      <c r="A1397" s="70"/>
    </row>
    <row r="1398" spans="1:1">
      <c r="A1398" s="70"/>
    </row>
    <row r="1399" spans="1:1">
      <c r="A1399" s="70"/>
    </row>
    <row r="1400" spans="1:1">
      <c r="A1400" s="70"/>
    </row>
    <row r="1401" spans="1:1">
      <c r="A1401" s="70"/>
    </row>
    <row r="1402" spans="1:1">
      <c r="A1402" s="70"/>
    </row>
    <row r="1403" spans="1:1">
      <c r="A1403" s="70"/>
    </row>
    <row r="1404" spans="1:1">
      <c r="A1404" s="70"/>
    </row>
    <row r="1405" spans="1:1">
      <c r="A1405" s="70"/>
    </row>
    <row r="1406" spans="1:1">
      <c r="A1406" s="70"/>
    </row>
    <row r="1407" spans="1:1">
      <c r="A1407" s="70"/>
    </row>
    <row r="1408" spans="1:1">
      <c r="A1408" s="70"/>
    </row>
    <row r="1409" spans="1:1">
      <c r="A1409" s="70"/>
    </row>
    <row r="1410" spans="1:1">
      <c r="A1410" s="70"/>
    </row>
    <row r="1411" spans="1:1">
      <c r="A1411" s="70"/>
    </row>
    <row r="1412" spans="1:1">
      <c r="A1412" s="70"/>
    </row>
    <row r="1413" spans="1:1">
      <c r="A1413" s="70"/>
    </row>
    <row r="1414" spans="1:1">
      <c r="A1414" s="70"/>
    </row>
    <row r="1415" spans="1:1">
      <c r="A1415" s="70"/>
    </row>
    <row r="1416" spans="1:1">
      <c r="A1416" s="70"/>
    </row>
    <row r="1417" spans="1:1">
      <c r="A1417" s="70"/>
    </row>
    <row r="1418" spans="1:1">
      <c r="A1418" s="70"/>
    </row>
    <row r="1419" spans="1:1">
      <c r="A1419" s="70"/>
    </row>
    <row r="1420" spans="1:1">
      <c r="A1420" s="70"/>
    </row>
    <row r="1421" spans="1:1">
      <c r="A1421" s="70"/>
    </row>
    <row r="1422" spans="1:1">
      <c r="A1422" s="70"/>
    </row>
    <row r="1423" spans="1:1">
      <c r="A1423" s="70"/>
    </row>
    <row r="1424" spans="1:1">
      <c r="A1424" s="70"/>
    </row>
    <row r="1425" spans="1:1">
      <c r="A1425" s="70"/>
    </row>
    <row r="1426" spans="1:1">
      <c r="A1426" s="70"/>
    </row>
    <row r="1427" spans="1:1">
      <c r="A1427" s="70"/>
    </row>
    <row r="1428" spans="1:1">
      <c r="A1428" s="70"/>
    </row>
    <row r="1429" spans="1:1">
      <c r="A1429" s="70"/>
    </row>
    <row r="1430" spans="1:1">
      <c r="A1430" s="70"/>
    </row>
    <row r="1431" spans="1:1">
      <c r="A1431" s="70"/>
    </row>
    <row r="1432" spans="1:1">
      <c r="A1432" s="70"/>
    </row>
    <row r="1433" spans="1:1">
      <c r="A1433" s="70"/>
    </row>
    <row r="1434" spans="1:1">
      <c r="A1434" s="70"/>
    </row>
    <row r="1435" spans="1:1">
      <c r="A1435" s="70"/>
    </row>
    <row r="1436" spans="1:1">
      <c r="A1436" s="70"/>
    </row>
    <row r="1437" spans="1:1">
      <c r="A1437" s="70"/>
    </row>
    <row r="1438" spans="1:1">
      <c r="A1438" s="70"/>
    </row>
    <row r="1439" spans="1:1">
      <c r="A1439" s="70"/>
    </row>
    <row r="1440" spans="1:1">
      <c r="A1440" s="70"/>
    </row>
    <row r="1441" spans="1:1">
      <c r="A1441" s="70"/>
    </row>
    <row r="1442" spans="1:1">
      <c r="A1442" s="70"/>
    </row>
    <row r="1443" spans="1:1">
      <c r="A1443" s="70"/>
    </row>
    <row r="1444" spans="1:1">
      <c r="A1444" s="70"/>
    </row>
    <row r="1445" spans="1:1">
      <c r="A1445" s="70"/>
    </row>
    <row r="1446" spans="1:1">
      <c r="A1446" s="70"/>
    </row>
    <row r="1447" spans="1:1">
      <c r="A1447" s="70"/>
    </row>
    <row r="1448" spans="1:1">
      <c r="A1448" s="70"/>
    </row>
    <row r="1449" spans="1:1">
      <c r="A1449" s="70"/>
    </row>
    <row r="1450" spans="1:1">
      <c r="A1450" s="70"/>
    </row>
    <row r="1451" spans="1:1">
      <c r="A1451" s="70"/>
    </row>
    <row r="1452" spans="1:1">
      <c r="A1452" s="70"/>
    </row>
    <row r="1453" spans="1:1">
      <c r="A1453" s="70"/>
    </row>
    <row r="1454" spans="1:1">
      <c r="A1454" s="70"/>
    </row>
    <row r="1455" spans="1:1">
      <c r="A1455" s="70"/>
    </row>
    <row r="1456" spans="1:1">
      <c r="A1456" s="70"/>
    </row>
    <row r="1457" spans="1:1">
      <c r="A1457" s="70"/>
    </row>
    <row r="1458" spans="1:1">
      <c r="A1458" s="70"/>
    </row>
    <row r="1459" spans="1:1">
      <c r="A1459" s="70"/>
    </row>
    <row r="1460" spans="1:1">
      <c r="A1460" s="70"/>
    </row>
    <row r="1461" spans="1:1">
      <c r="A1461" s="70"/>
    </row>
    <row r="1462" spans="1:1">
      <c r="A1462" s="70"/>
    </row>
    <row r="1463" spans="1:1">
      <c r="A1463" s="70"/>
    </row>
    <row r="1464" spans="1:1">
      <c r="A1464" s="70"/>
    </row>
    <row r="1465" spans="1:1">
      <c r="A1465" s="70"/>
    </row>
    <row r="1466" spans="1:1">
      <c r="A1466" s="70"/>
    </row>
    <row r="1467" spans="1:1">
      <c r="A1467" s="70"/>
    </row>
    <row r="1468" spans="1:1">
      <c r="A1468" s="70"/>
    </row>
    <row r="1469" spans="1:1">
      <c r="A1469" s="70"/>
    </row>
    <row r="1470" spans="1:1">
      <c r="A1470" s="70"/>
    </row>
    <row r="1471" spans="1:1">
      <c r="A1471" s="70"/>
    </row>
    <row r="1472" spans="1:1">
      <c r="A1472" s="70"/>
    </row>
    <row r="1473" spans="1:1">
      <c r="A1473" s="70"/>
    </row>
    <row r="1474" spans="1:1">
      <c r="A1474" s="70"/>
    </row>
    <row r="1475" spans="1:1">
      <c r="A1475" s="70"/>
    </row>
    <row r="1476" spans="1:1">
      <c r="A1476" s="70"/>
    </row>
    <row r="1477" spans="1:1">
      <c r="A1477" s="70"/>
    </row>
    <row r="1478" spans="1:1">
      <c r="A1478" s="70"/>
    </row>
    <row r="1479" spans="1:1">
      <c r="A1479" s="70"/>
    </row>
    <row r="1480" spans="1:1">
      <c r="A1480" s="70"/>
    </row>
    <row r="1481" spans="1:1">
      <c r="A1481" s="70"/>
    </row>
    <row r="1482" spans="1:1">
      <c r="A1482" s="70"/>
    </row>
    <row r="1483" spans="1:1">
      <c r="A1483" s="70"/>
    </row>
    <row r="1484" spans="1:1">
      <c r="A1484" s="70"/>
    </row>
    <row r="1485" spans="1:1">
      <c r="A1485" s="70"/>
    </row>
    <row r="1486" spans="1:1">
      <c r="A1486" s="70"/>
    </row>
    <row r="1487" spans="1:1">
      <c r="A1487" s="70"/>
    </row>
    <row r="1488" spans="1:1">
      <c r="A1488" s="70"/>
    </row>
    <row r="1489" spans="1:1">
      <c r="A1489" s="70"/>
    </row>
    <row r="1490" spans="1:1">
      <c r="A1490" s="70"/>
    </row>
    <row r="1491" spans="1:1">
      <c r="A1491" s="70"/>
    </row>
    <row r="1492" spans="1:1">
      <c r="A1492" s="70"/>
    </row>
    <row r="1493" spans="1:1">
      <c r="A1493" s="70"/>
    </row>
    <row r="1494" spans="1:1">
      <c r="A1494" s="70"/>
    </row>
    <row r="1495" spans="1:1">
      <c r="A1495" s="70"/>
    </row>
    <row r="1496" spans="1:1">
      <c r="A1496" s="70"/>
    </row>
    <row r="1497" spans="1:1">
      <c r="A1497" s="70"/>
    </row>
    <row r="1498" spans="1:1">
      <c r="A1498" s="70"/>
    </row>
    <row r="1499" spans="1:1">
      <c r="A1499" s="70"/>
    </row>
    <row r="1500" spans="1:1">
      <c r="A1500" s="70"/>
    </row>
    <row r="1501" spans="1:1">
      <c r="A1501" s="70"/>
    </row>
    <row r="1502" spans="1:1">
      <c r="A1502" s="70"/>
    </row>
  </sheetData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J424" sqref="AJ424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7.28515625" style="34" customWidth="1"/>
    <col min="4" max="4" width="13.5703125" style="34" hidden="1" customWidth="1"/>
    <col min="5" max="5" width="15" style="34" hidden="1" customWidth="1"/>
    <col min="6" max="6" width="12" style="34" hidden="1" customWidth="1"/>
    <col min="7" max="7" width="11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20" width="9.140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5" customHeight="1" thickBot="1">
      <c r="A1" s="194" t="s">
        <v>94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39" ht="15.75" thickBot="1">
      <c r="A2" s="33" t="s">
        <v>95</v>
      </c>
      <c r="AB2" s="195" t="s">
        <v>96</v>
      </c>
      <c r="AC2" s="196"/>
      <c r="AD2" s="196"/>
      <c r="AE2" s="196"/>
      <c r="AF2" s="196"/>
      <c r="AG2" s="196"/>
      <c r="AH2" s="197"/>
      <c r="AI2" s="198">
        <v>31</v>
      </c>
      <c r="AJ2" s="199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20</v>
      </c>
      <c r="D4" s="38">
        <v>40</v>
      </c>
      <c r="E4" s="38">
        <v>365</v>
      </c>
      <c r="F4" s="38">
        <v>800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20</v>
      </c>
      <c r="C5" s="38">
        <v>40</v>
      </c>
      <c r="D5" s="38">
        <v>365</v>
      </c>
      <c r="E5" s="38">
        <v>800</v>
      </c>
      <c r="F5" s="38">
        <v>2100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97</v>
      </c>
      <c r="Q8" s="40"/>
      <c r="R8" s="200" t="s">
        <v>61</v>
      </c>
      <c r="S8" s="200"/>
      <c r="T8" s="200"/>
      <c r="U8" s="200"/>
      <c r="V8" s="200"/>
      <c r="W8" s="200"/>
      <c r="X8" s="200"/>
      <c r="Y8" s="200"/>
      <c r="Z8" s="200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200"/>
      <c r="S9" s="200"/>
      <c r="T9" s="200"/>
      <c r="U9" s="200"/>
      <c r="V9" s="200"/>
      <c r="W9" s="200"/>
      <c r="X9" s="200"/>
      <c r="Y9" s="200"/>
      <c r="Z9" s="200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201" t="s">
        <v>62</v>
      </c>
      <c r="B10" s="203" t="s">
        <v>63</v>
      </c>
      <c r="C10" s="203" t="s">
        <v>98</v>
      </c>
      <c r="N10" s="207" t="s">
        <v>66</v>
      </c>
      <c r="O10" s="214" t="s">
        <v>99</v>
      </c>
      <c r="Q10" s="40"/>
      <c r="R10" s="200"/>
      <c r="S10" s="200"/>
      <c r="T10" s="200"/>
      <c r="U10" s="200"/>
      <c r="V10" s="200"/>
      <c r="W10" s="200"/>
      <c r="X10" s="200"/>
      <c r="Y10" s="200"/>
      <c r="Z10" s="200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202"/>
      <c r="B11" s="204"/>
      <c r="C11" s="204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8"/>
      <c r="O11" s="215"/>
      <c r="Q11" s="40"/>
      <c r="R11" s="200"/>
      <c r="S11" s="200"/>
      <c r="T11" s="200"/>
      <c r="U11" s="200"/>
      <c r="V11" s="200"/>
      <c r="W11" s="200"/>
      <c r="X11" s="200"/>
      <c r="Y11" s="200"/>
      <c r="Z11" s="200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202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6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44105</v>
      </c>
      <c r="B13" s="48">
        <f>Parâmetros!I2*0.04*64.0638</f>
        <v>8.4051705599999984</v>
      </c>
      <c r="C13" s="89">
        <f>AVERAGE(B13:B36)</f>
        <v>7.6716400499999997</v>
      </c>
      <c r="D13" s="90">
        <f t="shared" ref="D13:D43" si="0">(((C13-$B$4)/($B$5-$B$4))*($B$7-$B$6))+$B$6</f>
        <v>15.343280099999998</v>
      </c>
      <c r="E13" s="91" t="str">
        <f>IF(AND(D13&lt;40.02,D13&gt;=0),"1","0")</f>
        <v>1</v>
      </c>
      <c r="F13" s="92">
        <f t="shared" ref="F13:F43" si="1">(((C13-$C$4)/($C$5-$C$4))*($C$7-$C$6))+$C$6</f>
        <v>16.959698097500002</v>
      </c>
      <c r="G13" s="91" t="str">
        <f>IF(AND(F13&lt;80.019,F13&gt;=41.01),"1","0")</f>
        <v>0</v>
      </c>
      <c r="H13" s="92">
        <f t="shared" ref="H13:H43" si="2">(((C13-$D$4)/($D$5-$D$4))*($D$7-$D$6))+$D$6</f>
        <v>77.120596805999995</v>
      </c>
      <c r="I13" s="91" t="str">
        <f>IF(AND(H13&lt;120.001,H13&gt;81),"1","0")</f>
        <v>0</v>
      </c>
      <c r="J13" s="92">
        <f t="shared" ref="J13:J43" si="3">(((C13-$E$4)/($E$5-$E$4))*($E$7-$E$6))+$E$6</f>
        <v>56.105884055057473</v>
      </c>
      <c r="K13" s="91" t="str">
        <f>IF(AND(J13&lt;=200,J13&gt;=121.001),"1","0")</f>
        <v>0</v>
      </c>
      <c r="L13" s="92">
        <f t="shared" ref="L13:L43" si="4">(((C13-$F$4)/($F$5-$F$4))*($F$7-$F$6))+$F$6</f>
        <v>80.322295946076906</v>
      </c>
      <c r="M13" s="48" t="str">
        <f>IF(AND(L13&lt;999.67673,L13&gt;201),"1","0")</f>
        <v>0</v>
      </c>
      <c r="N13" s="52">
        <f t="shared" ref="N13:N43" si="5">(D13*E13)+(F13*G13)+(H13*I13)+(J13*K13)+(L13*M13)</f>
        <v>15.343280099999998</v>
      </c>
      <c r="O13" s="46">
        <v>125</v>
      </c>
      <c r="Q13" s="53" t="str">
        <f>IF(AND(N13&lt;40.5,N13&gt;=0),"1","0")</f>
        <v>1</v>
      </c>
      <c r="R13" s="53">
        <f t="shared" ref="R13:R43" si="6">Q13*1</f>
        <v>1</v>
      </c>
      <c r="S13" s="53" t="str">
        <f>IF(AND(N13&lt;80.5,N13&gt;=40.5),"1","0")</f>
        <v>0</v>
      </c>
      <c r="T13" s="53">
        <f t="shared" ref="T13:T43" si="7">S13*1</f>
        <v>0</v>
      </c>
      <c r="U13" s="53" t="str">
        <f>IF(AND(N13&lt;120.5,N13&gt;=80.5),"1","0")</f>
        <v>0</v>
      </c>
      <c r="V13" s="53">
        <f t="shared" ref="V13:V43" si="8">U13*1</f>
        <v>0</v>
      </c>
      <c r="W13" s="53" t="str">
        <f>IF(AND(N13&lt;200.5,N13&gt;=120.5),"1","0")</f>
        <v>0</v>
      </c>
      <c r="X13" s="53">
        <f t="shared" ref="X13:X43" si="9">W13*1</f>
        <v>0</v>
      </c>
      <c r="Y13" s="53" t="str">
        <f>IF(AND(N13&lt;999,N13&gt;=200.5),"1","0")</f>
        <v>0</v>
      </c>
      <c r="Z13" s="53">
        <f t="shared" ref="Z13:Z43" si="10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44106</v>
      </c>
      <c r="B14" s="55">
        <f>Parâmetros!I3*0.04*64.0638</f>
        <v>7.8157835999999996</v>
      </c>
      <c r="C14" s="80">
        <f>AVERAGE(B37:B60)</f>
        <v>8.8716510129269981</v>
      </c>
      <c r="D14" s="84">
        <f t="shared" si="0"/>
        <v>17.743302025853996</v>
      </c>
      <c r="E14" s="42" t="str">
        <f t="shared" ref="E14:E43" si="11">IF(AND(D14&lt;40.02,D14&gt;=0),"1","0")</f>
        <v>1</v>
      </c>
      <c r="F14" s="51">
        <f t="shared" si="1"/>
        <v>19.299719475207645</v>
      </c>
      <c r="G14" s="42" t="str">
        <f t="shared" ref="G14:G43" si="12">IF(AND(F14&lt;80.019,F14&gt;=41.01),"1","0")</f>
        <v>0</v>
      </c>
      <c r="H14" s="51">
        <f t="shared" si="2"/>
        <v>77.264598121551245</v>
      </c>
      <c r="I14" s="42" t="str">
        <f t="shared" ref="I14:I43" si="13">IF(AND(H14&lt;120.001,H14&gt;81),"1","0")</f>
        <v>0</v>
      </c>
      <c r="J14" s="51">
        <f t="shared" si="3"/>
        <v>56.323817080508576</v>
      </c>
      <c r="K14" s="42" t="str">
        <f t="shared" ref="K14:K43" si="14">IF(AND(J14&lt;=200,J14&gt;=121.001),"1","0")</f>
        <v>0</v>
      </c>
      <c r="L14" s="51">
        <f t="shared" si="4"/>
        <v>80.50506684658427</v>
      </c>
      <c r="M14" s="55" t="str">
        <f t="shared" ref="M14:M43" si="15">IF(AND(L14&lt;999.67673,L14&gt;201),"1","0")</f>
        <v>0</v>
      </c>
      <c r="N14" s="58">
        <f t="shared" si="5"/>
        <v>17.743302025853996</v>
      </c>
      <c r="O14" s="59">
        <v>125</v>
      </c>
      <c r="Q14" s="53" t="str">
        <f t="shared" ref="Q14:Q43" si="16">IF(AND(N14&lt;40.5,N14&gt;=0),"1","0")</f>
        <v>1</v>
      </c>
      <c r="R14" s="53">
        <f t="shared" si="6"/>
        <v>1</v>
      </c>
      <c r="S14" s="53" t="str">
        <f t="shared" ref="S14:S43" si="17">IF(AND(N14&lt;80.5,N14&gt;=40.5),"1","0")</f>
        <v>0</v>
      </c>
      <c r="T14" s="53">
        <f t="shared" si="7"/>
        <v>0</v>
      </c>
      <c r="U14" s="53" t="str">
        <f t="shared" ref="U14:U43" si="18">IF(AND(N14&lt;120.5,N14&gt;=80.5),"1","0")</f>
        <v>0</v>
      </c>
      <c r="V14" s="53">
        <f t="shared" si="8"/>
        <v>0</v>
      </c>
      <c r="W14" s="53" t="str">
        <f t="shared" ref="W14:W43" si="19">IF(AND(N14&lt;200.5,N14&gt;=120.5),"1","0")</f>
        <v>0</v>
      </c>
      <c r="X14" s="53">
        <f t="shared" si="9"/>
        <v>0</v>
      </c>
      <c r="Y14" s="53" t="str">
        <f t="shared" ref="Y14:Y43" si="20">IF(AND(N14&lt;999,N14&gt;=200.5),"1","0")</f>
        <v>0</v>
      </c>
      <c r="Z14" s="53">
        <f t="shared" si="10"/>
        <v>0</v>
      </c>
      <c r="AA14" s="34"/>
      <c r="AB14" s="182" t="s">
        <v>100</v>
      </c>
      <c r="AC14" s="183"/>
      <c r="AD14" s="183"/>
      <c r="AE14" s="183"/>
      <c r="AF14" s="183"/>
      <c r="AG14" s="183"/>
      <c r="AH14" s="183"/>
      <c r="AI14" s="183"/>
      <c r="AJ14" s="183"/>
      <c r="AK14" s="183"/>
      <c r="AL14" s="184"/>
      <c r="AM14" s="34"/>
    </row>
    <row r="15" spans="1:39">
      <c r="A15" s="54">
        <f>'CALC. O3'!A15</f>
        <v>44107</v>
      </c>
      <c r="B15" s="55">
        <f>Parâmetros!I4*0.04*64.0638</f>
        <v>8.9176809600000002</v>
      </c>
      <c r="C15" s="80">
        <f>AVERAGE(B61:B84)</f>
        <v>8.1948277500000017</v>
      </c>
      <c r="D15" s="84">
        <f t="shared" si="0"/>
        <v>16.389655500000003</v>
      </c>
      <c r="E15" s="42" t="str">
        <f t="shared" si="11"/>
        <v>1</v>
      </c>
      <c r="F15" s="51">
        <f t="shared" si="1"/>
        <v>17.979914112500005</v>
      </c>
      <c r="G15" s="42" t="str">
        <f t="shared" si="12"/>
        <v>0</v>
      </c>
      <c r="H15" s="51">
        <f t="shared" si="2"/>
        <v>77.183379329999994</v>
      </c>
      <c r="I15" s="42" t="str">
        <f t="shared" si="13"/>
        <v>0</v>
      </c>
      <c r="J15" s="51">
        <f t="shared" si="3"/>
        <v>56.200899752298852</v>
      </c>
      <c r="K15" s="42" t="str">
        <f t="shared" si="14"/>
        <v>0</v>
      </c>
      <c r="L15" s="51">
        <f t="shared" si="4"/>
        <v>80.401981457307699</v>
      </c>
      <c r="M15" s="55" t="str">
        <f t="shared" si="15"/>
        <v>0</v>
      </c>
      <c r="N15" s="58">
        <f t="shared" si="5"/>
        <v>16.389655500000003</v>
      </c>
      <c r="O15" s="59">
        <v>125</v>
      </c>
      <c r="Q15" s="53" t="str">
        <f t="shared" si="16"/>
        <v>1</v>
      </c>
      <c r="R15" s="53">
        <f t="shared" si="6"/>
        <v>1</v>
      </c>
      <c r="S15" s="53" t="str">
        <f t="shared" si="17"/>
        <v>0</v>
      </c>
      <c r="T15" s="53">
        <f t="shared" si="7"/>
        <v>0</v>
      </c>
      <c r="U15" s="53" t="str">
        <f t="shared" si="18"/>
        <v>0</v>
      </c>
      <c r="V15" s="53">
        <f t="shared" si="8"/>
        <v>0</v>
      </c>
      <c r="W15" s="53" t="str">
        <f t="shared" si="19"/>
        <v>0</v>
      </c>
      <c r="X15" s="53">
        <f t="shared" si="9"/>
        <v>0</v>
      </c>
      <c r="Y15" s="53" t="str">
        <f t="shared" si="20"/>
        <v>0</v>
      </c>
      <c r="Z15" s="53">
        <f t="shared" si="10"/>
        <v>0</v>
      </c>
      <c r="AA15" s="34"/>
      <c r="AB15" s="185"/>
      <c r="AC15" s="186"/>
      <c r="AD15" s="186"/>
      <c r="AE15" s="186"/>
      <c r="AF15" s="186"/>
      <c r="AG15" s="186"/>
      <c r="AH15" s="186"/>
      <c r="AI15" s="186"/>
      <c r="AJ15" s="186"/>
      <c r="AK15" s="186"/>
      <c r="AL15" s="187"/>
      <c r="AM15" s="34"/>
    </row>
    <row r="16" spans="1:39">
      <c r="A16" s="54">
        <f>'CALC. O3'!A16</f>
        <v>44108</v>
      </c>
      <c r="B16" s="55">
        <f>Parâmetros!I5*0.04*64.0638</f>
        <v>6.7395117600000001</v>
      </c>
      <c r="C16" s="80">
        <f>AVERAGE(B85:B108)</f>
        <v>8.4489474900000001</v>
      </c>
      <c r="D16" s="84">
        <f t="shared" si="0"/>
        <v>16.89789498</v>
      </c>
      <c r="E16" s="42" t="str">
        <f t="shared" si="11"/>
        <v>1</v>
      </c>
      <c r="F16" s="51">
        <f t="shared" si="1"/>
        <v>18.475447605500001</v>
      </c>
      <c r="G16" s="42" t="str">
        <f t="shared" si="12"/>
        <v>0</v>
      </c>
      <c r="H16" s="51">
        <f t="shared" si="2"/>
        <v>77.213873698800001</v>
      </c>
      <c r="I16" s="42" t="str">
        <f t="shared" si="13"/>
        <v>0</v>
      </c>
      <c r="J16" s="51">
        <f t="shared" si="3"/>
        <v>56.247050233816097</v>
      </c>
      <c r="K16" s="42" t="str">
        <f t="shared" si="14"/>
        <v>0</v>
      </c>
      <c r="L16" s="51">
        <f t="shared" si="4"/>
        <v>80.440685848476932</v>
      </c>
      <c r="M16" s="55" t="str">
        <f t="shared" si="15"/>
        <v>0</v>
      </c>
      <c r="N16" s="58">
        <f t="shared" si="5"/>
        <v>16.89789498</v>
      </c>
      <c r="O16" s="59">
        <v>125</v>
      </c>
      <c r="Q16" s="53" t="str">
        <f t="shared" si="16"/>
        <v>1</v>
      </c>
      <c r="R16" s="53">
        <f t="shared" si="6"/>
        <v>1</v>
      </c>
      <c r="S16" s="53" t="str">
        <f t="shared" si="17"/>
        <v>0</v>
      </c>
      <c r="T16" s="53">
        <f t="shared" si="7"/>
        <v>0</v>
      </c>
      <c r="U16" s="53" t="str">
        <f t="shared" si="18"/>
        <v>0</v>
      </c>
      <c r="V16" s="53">
        <f t="shared" si="8"/>
        <v>0</v>
      </c>
      <c r="W16" s="53" t="str">
        <f t="shared" si="19"/>
        <v>0</v>
      </c>
      <c r="X16" s="53">
        <f t="shared" si="9"/>
        <v>0</v>
      </c>
      <c r="Y16" s="53" t="str">
        <f t="shared" si="20"/>
        <v>0</v>
      </c>
      <c r="Z16" s="53">
        <f t="shared" si="10"/>
        <v>0</v>
      </c>
      <c r="AA16" s="34"/>
      <c r="AB16" s="185"/>
      <c r="AC16" s="186"/>
      <c r="AD16" s="186"/>
      <c r="AE16" s="186"/>
      <c r="AF16" s="186"/>
      <c r="AG16" s="186"/>
      <c r="AH16" s="186"/>
      <c r="AI16" s="186"/>
      <c r="AJ16" s="186"/>
      <c r="AK16" s="186"/>
      <c r="AL16" s="187"/>
      <c r="AM16" s="34"/>
    </row>
    <row r="17" spans="1:39">
      <c r="A17" s="54">
        <f>'CALC. O3'!A17</f>
        <v>44109</v>
      </c>
      <c r="B17" s="55">
        <f>Parâmetros!I6*0.04*64.0638</f>
        <v>6.3038779200000006</v>
      </c>
      <c r="C17" s="80">
        <f>AVERAGE(B109:B132)</f>
        <v>8.0901902100000012</v>
      </c>
      <c r="D17" s="84">
        <f t="shared" si="0"/>
        <v>16.180380420000002</v>
      </c>
      <c r="E17" s="42" t="str">
        <f t="shared" si="11"/>
        <v>1</v>
      </c>
      <c r="F17" s="51">
        <f t="shared" si="1"/>
        <v>17.775870909500004</v>
      </c>
      <c r="G17" s="42" t="str">
        <f t="shared" si="12"/>
        <v>0</v>
      </c>
      <c r="H17" s="51">
        <f t="shared" si="2"/>
        <v>77.170822825200005</v>
      </c>
      <c r="I17" s="42" t="str">
        <f t="shared" si="13"/>
        <v>0</v>
      </c>
      <c r="J17" s="51">
        <f t="shared" si="3"/>
        <v>56.181896612850579</v>
      </c>
      <c r="K17" s="42" t="str">
        <f t="shared" si="14"/>
        <v>0</v>
      </c>
      <c r="L17" s="51">
        <f t="shared" si="4"/>
        <v>80.386044355061543</v>
      </c>
      <c r="M17" s="55" t="str">
        <f t="shared" si="15"/>
        <v>0</v>
      </c>
      <c r="N17" s="58">
        <f t="shared" si="5"/>
        <v>16.180380420000002</v>
      </c>
      <c r="O17" s="59">
        <v>125</v>
      </c>
      <c r="Q17" s="53" t="str">
        <f t="shared" si="16"/>
        <v>1</v>
      </c>
      <c r="R17" s="53">
        <f t="shared" si="6"/>
        <v>1</v>
      </c>
      <c r="S17" s="53" t="str">
        <f t="shared" si="17"/>
        <v>0</v>
      </c>
      <c r="T17" s="53">
        <f t="shared" si="7"/>
        <v>0</v>
      </c>
      <c r="U17" s="53" t="str">
        <f t="shared" si="18"/>
        <v>0</v>
      </c>
      <c r="V17" s="53">
        <f t="shared" si="8"/>
        <v>0</v>
      </c>
      <c r="W17" s="53" t="str">
        <f t="shared" si="19"/>
        <v>0</v>
      </c>
      <c r="X17" s="53">
        <f t="shared" si="9"/>
        <v>0</v>
      </c>
      <c r="Y17" s="53" t="str">
        <f t="shared" si="20"/>
        <v>0</v>
      </c>
      <c r="Z17" s="53">
        <f t="shared" si="10"/>
        <v>0</v>
      </c>
      <c r="AA17" s="34"/>
      <c r="AB17" s="185"/>
      <c r="AC17" s="186"/>
      <c r="AD17" s="186"/>
      <c r="AE17" s="186"/>
      <c r="AF17" s="186"/>
      <c r="AG17" s="186"/>
      <c r="AH17" s="186"/>
      <c r="AI17" s="186"/>
      <c r="AJ17" s="186"/>
      <c r="AK17" s="186"/>
      <c r="AL17" s="187"/>
      <c r="AM17" s="34"/>
    </row>
    <row r="18" spans="1:39">
      <c r="A18" s="54">
        <f>'CALC. O3'!A18</f>
        <v>44110</v>
      </c>
      <c r="B18" s="55">
        <f>Parâmetros!I7*0.04*64.0638</f>
        <v>7.1238945599999992</v>
      </c>
      <c r="C18" s="80">
        <f>AVERAGE(B133:B156)</f>
        <v>8.7964819182098193</v>
      </c>
      <c r="D18" s="84">
        <f t="shared" si="0"/>
        <v>17.592963836419639</v>
      </c>
      <c r="E18" s="42" t="str">
        <f t="shared" si="11"/>
        <v>1</v>
      </c>
      <c r="F18" s="51">
        <f t="shared" si="1"/>
        <v>19.153139740509147</v>
      </c>
      <c r="G18" s="42" t="str">
        <f t="shared" si="12"/>
        <v>0</v>
      </c>
      <c r="H18" s="51">
        <f t="shared" si="2"/>
        <v>77.255577830185175</v>
      </c>
      <c r="I18" s="42" t="str">
        <f t="shared" si="13"/>
        <v>0</v>
      </c>
      <c r="J18" s="51">
        <f t="shared" si="3"/>
        <v>56.310165681697868</v>
      </c>
      <c r="K18" s="42" t="str">
        <f t="shared" si="14"/>
        <v>0</v>
      </c>
      <c r="L18" s="51">
        <f t="shared" si="4"/>
        <v>80.493618015235029</v>
      </c>
      <c r="M18" s="55" t="str">
        <f t="shared" si="15"/>
        <v>0</v>
      </c>
      <c r="N18" s="58">
        <f t="shared" si="5"/>
        <v>17.592963836419639</v>
      </c>
      <c r="O18" s="59">
        <v>125</v>
      </c>
      <c r="Q18" s="53" t="str">
        <f t="shared" si="16"/>
        <v>1</v>
      </c>
      <c r="R18" s="53">
        <f t="shared" si="6"/>
        <v>1</v>
      </c>
      <c r="S18" s="53" t="str">
        <f t="shared" si="17"/>
        <v>0</v>
      </c>
      <c r="T18" s="53">
        <f t="shared" si="7"/>
        <v>0</v>
      </c>
      <c r="U18" s="53" t="str">
        <f t="shared" si="18"/>
        <v>0</v>
      </c>
      <c r="V18" s="53">
        <f t="shared" si="8"/>
        <v>0</v>
      </c>
      <c r="W18" s="53" t="str">
        <f t="shared" si="19"/>
        <v>0</v>
      </c>
      <c r="X18" s="53">
        <f t="shared" si="9"/>
        <v>0</v>
      </c>
      <c r="Y18" s="53" t="str">
        <f t="shared" si="20"/>
        <v>0</v>
      </c>
      <c r="Z18" s="53">
        <f t="shared" si="10"/>
        <v>0</v>
      </c>
      <c r="AA18" s="34"/>
      <c r="AB18" s="185"/>
      <c r="AC18" s="186"/>
      <c r="AD18" s="186"/>
      <c r="AE18" s="186"/>
      <c r="AF18" s="186"/>
      <c r="AG18" s="186"/>
      <c r="AH18" s="186"/>
      <c r="AI18" s="186"/>
      <c r="AJ18" s="186"/>
      <c r="AK18" s="186"/>
      <c r="AL18" s="187"/>
      <c r="AM18" s="34"/>
    </row>
    <row r="19" spans="1:39" ht="15.75" thickBot="1">
      <c r="A19" s="54">
        <f>'CALC. O3'!A19</f>
        <v>44111</v>
      </c>
      <c r="B19" s="55">
        <f>Parâmetros!I8*0.04*64.0638</f>
        <v>8.6101747199999998</v>
      </c>
      <c r="C19" s="80">
        <f>AVERAGE(B157:B180)</f>
        <v>6.523339464519001</v>
      </c>
      <c r="D19" s="84">
        <f t="shared" si="0"/>
        <v>13.046678929038002</v>
      </c>
      <c r="E19" s="42" t="str">
        <f t="shared" si="11"/>
        <v>1</v>
      </c>
      <c r="F19" s="51">
        <f t="shared" si="1"/>
        <v>14.72051195581205</v>
      </c>
      <c r="G19" s="42" t="str">
        <f t="shared" si="12"/>
        <v>0</v>
      </c>
      <c r="H19" s="51">
        <f t="shared" si="2"/>
        <v>76.982800735742273</v>
      </c>
      <c r="I19" s="42" t="str">
        <f t="shared" si="13"/>
        <v>0</v>
      </c>
      <c r="J19" s="51">
        <f t="shared" si="3"/>
        <v>55.897342109648278</v>
      </c>
      <c r="K19" s="42" t="str">
        <f t="shared" si="14"/>
        <v>0</v>
      </c>
      <c r="L19" s="51">
        <f t="shared" si="4"/>
        <v>80.147400933826759</v>
      </c>
      <c r="M19" s="55" t="str">
        <f t="shared" si="15"/>
        <v>0</v>
      </c>
      <c r="N19" s="58">
        <f t="shared" si="5"/>
        <v>13.046678929038002</v>
      </c>
      <c r="O19" s="59">
        <v>125</v>
      </c>
      <c r="Q19" s="53" t="str">
        <f t="shared" si="16"/>
        <v>1</v>
      </c>
      <c r="R19" s="53">
        <f t="shared" si="6"/>
        <v>1</v>
      </c>
      <c r="S19" s="53" t="str">
        <f t="shared" si="17"/>
        <v>0</v>
      </c>
      <c r="T19" s="53">
        <f t="shared" si="7"/>
        <v>0</v>
      </c>
      <c r="U19" s="53" t="str">
        <f t="shared" si="18"/>
        <v>0</v>
      </c>
      <c r="V19" s="53">
        <f t="shared" si="8"/>
        <v>0</v>
      </c>
      <c r="W19" s="53" t="str">
        <f t="shared" si="19"/>
        <v>0</v>
      </c>
      <c r="X19" s="53">
        <f t="shared" si="9"/>
        <v>0</v>
      </c>
      <c r="Y19" s="53" t="str">
        <f t="shared" si="20"/>
        <v>0</v>
      </c>
      <c r="Z19" s="53">
        <f t="shared" si="10"/>
        <v>0</v>
      </c>
      <c r="AA19" s="34"/>
      <c r="AB19" s="188"/>
      <c r="AC19" s="189"/>
      <c r="AD19" s="189"/>
      <c r="AE19" s="189"/>
      <c r="AF19" s="189"/>
      <c r="AG19" s="189"/>
      <c r="AH19" s="189"/>
      <c r="AI19" s="189"/>
      <c r="AJ19" s="189"/>
      <c r="AK19" s="189"/>
      <c r="AL19" s="190"/>
      <c r="AM19" s="34"/>
    </row>
    <row r="20" spans="1:39" ht="15.75" thickBot="1">
      <c r="A20" s="54">
        <f>'CALC. O3'!A20</f>
        <v>44112</v>
      </c>
      <c r="B20" s="55">
        <f>Parâmetros!I9*0.04*64.0638</f>
        <v>10.1220804</v>
      </c>
      <c r="C20" s="80">
        <f>AVERAGE(B181:B204)</f>
        <v>6.396770430000001</v>
      </c>
      <c r="D20" s="84">
        <f t="shared" si="0"/>
        <v>12.79354086</v>
      </c>
      <c r="E20" s="42" t="str">
        <f t="shared" si="11"/>
        <v>1</v>
      </c>
      <c r="F20" s="51">
        <f t="shared" si="1"/>
        <v>14.473702338500001</v>
      </c>
      <c r="G20" s="42" t="str">
        <f t="shared" si="12"/>
        <v>0</v>
      </c>
      <c r="H20" s="51">
        <f t="shared" si="2"/>
        <v>76.967612451600004</v>
      </c>
      <c r="I20" s="42" t="str">
        <f t="shared" si="13"/>
        <v>0</v>
      </c>
      <c r="J20" s="51">
        <f t="shared" si="3"/>
        <v>55.874356009126444</v>
      </c>
      <c r="K20" s="42" t="str">
        <f t="shared" si="14"/>
        <v>0</v>
      </c>
      <c r="L20" s="51">
        <f t="shared" si="4"/>
        <v>80.128123496261537</v>
      </c>
      <c r="M20" s="55" t="str">
        <f t="shared" si="15"/>
        <v>0</v>
      </c>
      <c r="N20" s="58">
        <f t="shared" si="5"/>
        <v>12.79354086</v>
      </c>
      <c r="O20" s="59">
        <v>125</v>
      </c>
      <c r="Q20" s="53" t="str">
        <f t="shared" si="16"/>
        <v>1</v>
      </c>
      <c r="R20" s="53">
        <f t="shared" si="6"/>
        <v>1</v>
      </c>
      <c r="S20" s="53" t="str">
        <f t="shared" si="17"/>
        <v>0</v>
      </c>
      <c r="T20" s="53">
        <f t="shared" si="7"/>
        <v>0</v>
      </c>
      <c r="U20" s="53" t="str">
        <f t="shared" si="18"/>
        <v>0</v>
      </c>
      <c r="V20" s="53">
        <f t="shared" si="8"/>
        <v>0</v>
      </c>
      <c r="W20" s="53" t="str">
        <f t="shared" si="19"/>
        <v>0</v>
      </c>
      <c r="X20" s="53">
        <f t="shared" si="9"/>
        <v>0</v>
      </c>
      <c r="Y20" s="53" t="str">
        <f t="shared" si="20"/>
        <v>0</v>
      </c>
      <c r="Z20" s="53">
        <f t="shared" si="10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44113</v>
      </c>
      <c r="B21" s="55">
        <f>Parâmetros!I10*0.04*64.0638</f>
        <v>6.35512896</v>
      </c>
      <c r="C21" s="80">
        <f>AVERAGE(B205:B228)</f>
        <v>4.6136613300000002</v>
      </c>
      <c r="D21" s="84">
        <f t="shared" si="0"/>
        <v>9.2273226600000005</v>
      </c>
      <c r="E21" s="42" t="str">
        <f t="shared" si="11"/>
        <v>1</v>
      </c>
      <c r="F21" s="51">
        <f t="shared" si="1"/>
        <v>10.996639593499996</v>
      </c>
      <c r="G21" s="42" t="str">
        <f t="shared" si="12"/>
        <v>0</v>
      </c>
      <c r="H21" s="51">
        <f t="shared" si="2"/>
        <v>76.753639359600001</v>
      </c>
      <c r="I21" s="42" t="str">
        <f t="shared" si="13"/>
        <v>0</v>
      </c>
      <c r="J21" s="51">
        <f t="shared" si="3"/>
        <v>55.550527000160926</v>
      </c>
      <c r="K21" s="42" t="str">
        <f t="shared" si="14"/>
        <v>0</v>
      </c>
      <c r="L21" s="51">
        <f t="shared" si="4"/>
        <v>79.856542264107688</v>
      </c>
      <c r="M21" s="55" t="str">
        <f t="shared" si="15"/>
        <v>0</v>
      </c>
      <c r="N21" s="58">
        <f t="shared" si="5"/>
        <v>9.2273226600000005</v>
      </c>
      <c r="O21" s="59">
        <v>125</v>
      </c>
      <c r="Q21" s="53" t="str">
        <f t="shared" si="16"/>
        <v>1</v>
      </c>
      <c r="R21" s="53">
        <f t="shared" si="6"/>
        <v>1</v>
      </c>
      <c r="S21" s="53" t="str">
        <f t="shared" si="17"/>
        <v>0</v>
      </c>
      <c r="T21" s="53">
        <f t="shared" si="7"/>
        <v>0</v>
      </c>
      <c r="U21" s="53" t="str">
        <f t="shared" si="18"/>
        <v>0</v>
      </c>
      <c r="V21" s="53">
        <f t="shared" si="8"/>
        <v>0</v>
      </c>
      <c r="W21" s="53" t="str">
        <f t="shared" si="19"/>
        <v>0</v>
      </c>
      <c r="X21" s="53">
        <f t="shared" si="9"/>
        <v>0</v>
      </c>
      <c r="Y21" s="53" t="str">
        <f t="shared" si="20"/>
        <v>0</v>
      </c>
      <c r="Z21" s="53">
        <f t="shared" si="10"/>
        <v>0</v>
      </c>
      <c r="AA21" s="34"/>
      <c r="AB21" s="191" t="s">
        <v>80</v>
      </c>
      <c r="AC21" s="192"/>
      <c r="AD21" s="192"/>
      <c r="AE21" s="192"/>
      <c r="AF21" s="192"/>
      <c r="AG21" s="192"/>
      <c r="AH21" s="192"/>
      <c r="AI21" s="192"/>
      <c r="AJ21" s="192"/>
      <c r="AK21" s="192"/>
      <c r="AL21" s="193"/>
      <c r="AM21" s="34"/>
    </row>
    <row r="22" spans="1:39">
      <c r="A22" s="54">
        <f>'CALC. O3'!A22</f>
        <v>44114</v>
      </c>
      <c r="B22" s="55">
        <f>Parâmetros!I11*0.04*64.0638</f>
        <v>6.0476227199999997</v>
      </c>
      <c r="C22" s="80">
        <f>AVERAGE(B229:B252)</f>
        <v>6.3999736200000008</v>
      </c>
      <c r="D22" s="84">
        <f t="shared" si="0"/>
        <v>12.799947240000002</v>
      </c>
      <c r="E22" s="42" t="str">
        <f t="shared" si="11"/>
        <v>1</v>
      </c>
      <c r="F22" s="51">
        <f t="shared" si="1"/>
        <v>14.479948559000004</v>
      </c>
      <c r="G22" s="42" t="str">
        <f t="shared" si="12"/>
        <v>0</v>
      </c>
      <c r="H22" s="51">
        <f t="shared" si="2"/>
        <v>76.967996834399997</v>
      </c>
      <c r="I22" s="42" t="str">
        <f t="shared" si="13"/>
        <v>0</v>
      </c>
      <c r="J22" s="51">
        <f t="shared" si="3"/>
        <v>55.874937737885062</v>
      </c>
      <c r="K22" s="42" t="str">
        <f t="shared" si="14"/>
        <v>0</v>
      </c>
      <c r="L22" s="51">
        <f t="shared" si="4"/>
        <v>80.128611366738454</v>
      </c>
      <c r="M22" s="55" t="str">
        <f t="shared" si="15"/>
        <v>0</v>
      </c>
      <c r="N22" s="58">
        <f t="shared" si="5"/>
        <v>12.799947240000002</v>
      </c>
      <c r="O22" s="59">
        <v>125</v>
      </c>
      <c r="Q22" s="53" t="str">
        <f t="shared" si="16"/>
        <v>1</v>
      </c>
      <c r="R22" s="53">
        <f t="shared" si="6"/>
        <v>1</v>
      </c>
      <c r="S22" s="53" t="str">
        <f t="shared" si="17"/>
        <v>0</v>
      </c>
      <c r="T22" s="53">
        <f t="shared" si="7"/>
        <v>0</v>
      </c>
      <c r="U22" s="53" t="str">
        <f t="shared" si="18"/>
        <v>0</v>
      </c>
      <c r="V22" s="53">
        <f t="shared" si="8"/>
        <v>0</v>
      </c>
      <c r="W22" s="53" t="str">
        <f t="shared" si="19"/>
        <v>0</v>
      </c>
      <c r="X22" s="53">
        <f t="shared" si="9"/>
        <v>0</v>
      </c>
      <c r="Y22" s="53" t="str">
        <f t="shared" si="20"/>
        <v>0</v>
      </c>
      <c r="Z22" s="53">
        <f t="shared" si="10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44115</v>
      </c>
      <c r="B23" s="55">
        <f>Parâmetros!I12*0.04*64.0638</f>
        <v>6.8163883200000006</v>
      </c>
      <c r="C23" s="80">
        <f>AVERAGE(B253:B276)</f>
        <v>4.6591231379400009</v>
      </c>
      <c r="D23" s="84">
        <f t="shared" si="0"/>
        <v>9.3182462758800018</v>
      </c>
      <c r="E23" s="42" t="str">
        <f t="shared" si="11"/>
        <v>1</v>
      </c>
      <c r="F23" s="51">
        <f t="shared" si="1"/>
        <v>11.085290118983</v>
      </c>
      <c r="G23" s="42" t="str">
        <f t="shared" si="12"/>
        <v>0</v>
      </c>
      <c r="H23" s="51">
        <f t="shared" si="2"/>
        <v>76.7590947765528</v>
      </c>
      <c r="I23" s="42" t="str">
        <f t="shared" si="13"/>
        <v>0</v>
      </c>
      <c r="J23" s="51">
        <f t="shared" si="3"/>
        <v>55.558783282522441</v>
      </c>
      <c r="K23" s="42" t="str">
        <f t="shared" si="14"/>
        <v>0</v>
      </c>
      <c r="L23" s="51">
        <f t="shared" si="4"/>
        <v>79.863466447163177</v>
      </c>
      <c r="M23" s="55" t="str">
        <f t="shared" si="15"/>
        <v>0</v>
      </c>
      <c r="N23" s="58">
        <f t="shared" si="5"/>
        <v>9.3182462758800018</v>
      </c>
      <c r="O23" s="59">
        <v>125</v>
      </c>
      <c r="Q23" s="53" t="str">
        <f t="shared" si="16"/>
        <v>1</v>
      </c>
      <c r="R23" s="53">
        <f t="shared" si="6"/>
        <v>1</v>
      </c>
      <c r="S23" s="53" t="str">
        <f t="shared" si="17"/>
        <v>0</v>
      </c>
      <c r="T23" s="53">
        <f t="shared" si="7"/>
        <v>0</v>
      </c>
      <c r="U23" s="53" t="str">
        <f t="shared" si="18"/>
        <v>0</v>
      </c>
      <c r="V23" s="53">
        <f t="shared" si="8"/>
        <v>0</v>
      </c>
      <c r="W23" s="53" t="str">
        <f t="shared" si="19"/>
        <v>0</v>
      </c>
      <c r="X23" s="53">
        <f t="shared" si="9"/>
        <v>0</v>
      </c>
      <c r="Y23" s="53" t="str">
        <f t="shared" si="20"/>
        <v>0</v>
      </c>
      <c r="Z23" s="53">
        <f t="shared" si="10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44116</v>
      </c>
      <c r="B24" s="55">
        <f>Parâmetros!I13*0.04*64.0638</f>
        <v>7.9182856800000003</v>
      </c>
      <c r="C24" s="80">
        <f>AVERAGE(B277:B300)</f>
        <v>8.1089518276949999</v>
      </c>
      <c r="D24" s="84">
        <f t="shared" si="0"/>
        <v>16.21790365539</v>
      </c>
      <c r="E24" s="42" t="str">
        <f t="shared" si="11"/>
        <v>1</v>
      </c>
      <c r="F24" s="51">
        <f t="shared" si="1"/>
        <v>17.812456064005247</v>
      </c>
      <c r="G24" s="42" t="str">
        <f t="shared" si="12"/>
        <v>0</v>
      </c>
      <c r="H24" s="51">
        <f t="shared" si="2"/>
        <v>77.173074219323397</v>
      </c>
      <c r="I24" s="42" t="str">
        <f t="shared" si="13"/>
        <v>0</v>
      </c>
      <c r="J24" s="51">
        <f t="shared" si="3"/>
        <v>56.185303895144614</v>
      </c>
      <c r="K24" s="42" t="str">
        <f t="shared" si="14"/>
        <v>0</v>
      </c>
      <c r="L24" s="51">
        <f t="shared" si="4"/>
        <v>80.388901893756625</v>
      </c>
      <c r="M24" s="55" t="str">
        <f t="shared" si="15"/>
        <v>0</v>
      </c>
      <c r="N24" s="58">
        <f t="shared" si="5"/>
        <v>16.21790365539</v>
      </c>
      <c r="O24" s="59">
        <v>125</v>
      </c>
      <c r="Q24" s="53" t="str">
        <f t="shared" si="16"/>
        <v>1</v>
      </c>
      <c r="R24" s="53">
        <f t="shared" si="6"/>
        <v>1</v>
      </c>
      <c r="S24" s="53" t="str">
        <f t="shared" si="17"/>
        <v>0</v>
      </c>
      <c r="T24" s="53">
        <f t="shared" si="7"/>
        <v>0</v>
      </c>
      <c r="U24" s="53" t="str">
        <f t="shared" si="18"/>
        <v>0</v>
      </c>
      <c r="V24" s="53">
        <f t="shared" si="8"/>
        <v>0</v>
      </c>
      <c r="W24" s="53" t="str">
        <f t="shared" si="19"/>
        <v>0</v>
      </c>
      <c r="X24" s="53">
        <f t="shared" si="9"/>
        <v>0</v>
      </c>
      <c r="Y24" s="53" t="str">
        <f t="shared" si="20"/>
        <v>0</v>
      </c>
      <c r="Z24" s="53">
        <f t="shared" si="10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44117</v>
      </c>
      <c r="B25" s="55">
        <f>Parâmetros!I14*0.04*64.0638</f>
        <v>7.8157835999999996</v>
      </c>
      <c r="C25" s="80">
        <f>AVERAGE(B301:B324)</f>
        <v>5.5650342787470004</v>
      </c>
      <c r="D25" s="84">
        <f t="shared" si="0"/>
        <v>11.130068557494003</v>
      </c>
      <c r="E25" s="42" t="str">
        <f t="shared" si="11"/>
        <v>1</v>
      </c>
      <c r="F25" s="51">
        <f t="shared" si="1"/>
        <v>12.851816843556648</v>
      </c>
      <c r="G25" s="42" t="str">
        <f t="shared" si="12"/>
        <v>0</v>
      </c>
      <c r="H25" s="51">
        <f t="shared" si="2"/>
        <v>76.867804113449637</v>
      </c>
      <c r="I25" s="42" t="str">
        <f t="shared" si="13"/>
        <v>0</v>
      </c>
      <c r="J25" s="51">
        <f t="shared" si="3"/>
        <v>55.723305075910375</v>
      </c>
      <c r="K25" s="42" t="str">
        <f t="shared" si="14"/>
        <v>0</v>
      </c>
      <c r="L25" s="51">
        <f t="shared" si="4"/>
        <v>80.001443682455303</v>
      </c>
      <c r="M25" s="55" t="str">
        <f t="shared" si="15"/>
        <v>0</v>
      </c>
      <c r="N25" s="58">
        <f t="shared" si="5"/>
        <v>11.130068557494003</v>
      </c>
      <c r="O25" s="59">
        <v>125</v>
      </c>
      <c r="Q25" s="53" t="str">
        <f t="shared" si="16"/>
        <v>1</v>
      </c>
      <c r="R25" s="53">
        <f t="shared" si="6"/>
        <v>1</v>
      </c>
      <c r="S25" s="53" t="str">
        <f t="shared" si="17"/>
        <v>0</v>
      </c>
      <c r="T25" s="53">
        <f t="shared" si="7"/>
        <v>0</v>
      </c>
      <c r="U25" s="53" t="str">
        <f t="shared" si="18"/>
        <v>0</v>
      </c>
      <c r="V25" s="53">
        <f t="shared" si="8"/>
        <v>0</v>
      </c>
      <c r="W25" s="53" t="str">
        <f t="shared" si="19"/>
        <v>0</v>
      </c>
      <c r="X25" s="53">
        <f t="shared" si="9"/>
        <v>0</v>
      </c>
      <c r="Y25" s="53" t="str">
        <f t="shared" si="20"/>
        <v>0</v>
      </c>
      <c r="Z25" s="53">
        <f t="shared" si="10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44118</v>
      </c>
      <c r="B26" s="55">
        <f>Parâmetros!I15*0.04*64.0638</f>
        <v>7.5851539200000007</v>
      </c>
      <c r="C26" s="80">
        <f>AVERAGE(B325:B348)</f>
        <v>3.5651504699999994</v>
      </c>
      <c r="D26" s="84">
        <f t="shared" si="0"/>
        <v>7.1303009399999979</v>
      </c>
      <c r="E26" s="42" t="str">
        <f t="shared" si="11"/>
        <v>1</v>
      </c>
      <c r="F26" s="51">
        <f t="shared" si="1"/>
        <v>8.9520434164999969</v>
      </c>
      <c r="G26" s="42" t="str">
        <f t="shared" si="12"/>
        <v>0</v>
      </c>
      <c r="H26" s="51">
        <f t="shared" si="2"/>
        <v>76.627818056400002</v>
      </c>
      <c r="I26" s="42" t="str">
        <f t="shared" si="13"/>
        <v>0</v>
      </c>
      <c r="J26" s="51">
        <f t="shared" si="3"/>
        <v>55.36010778650575</v>
      </c>
      <c r="K26" s="42" t="str">
        <f t="shared" si="14"/>
        <v>0</v>
      </c>
      <c r="L26" s="51">
        <f t="shared" si="4"/>
        <v>79.696845994661558</v>
      </c>
      <c r="M26" s="55" t="str">
        <f t="shared" si="15"/>
        <v>0</v>
      </c>
      <c r="N26" s="58">
        <f t="shared" si="5"/>
        <v>7.1303009399999979</v>
      </c>
      <c r="O26" s="59">
        <v>125</v>
      </c>
      <c r="Q26" s="53" t="str">
        <f t="shared" si="16"/>
        <v>1</v>
      </c>
      <c r="R26" s="53">
        <f t="shared" si="6"/>
        <v>1</v>
      </c>
      <c r="S26" s="53" t="str">
        <f t="shared" si="17"/>
        <v>0</v>
      </c>
      <c r="T26" s="53">
        <f t="shared" si="7"/>
        <v>0</v>
      </c>
      <c r="U26" s="53" t="str">
        <f t="shared" si="18"/>
        <v>0</v>
      </c>
      <c r="V26" s="53">
        <f t="shared" si="8"/>
        <v>0</v>
      </c>
      <c r="W26" s="53" t="str">
        <f t="shared" si="19"/>
        <v>0</v>
      </c>
      <c r="X26" s="53">
        <f t="shared" si="9"/>
        <v>0</v>
      </c>
      <c r="Y26" s="53" t="str">
        <f t="shared" si="20"/>
        <v>0</v>
      </c>
      <c r="Z26" s="53">
        <f t="shared" si="10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44119</v>
      </c>
      <c r="B27" s="55">
        <f>Parâmetros!I16*0.04*64.0638</f>
        <v>7.508277360000001</v>
      </c>
      <c r="C27" s="80">
        <f>AVERAGE(B349:B372)</f>
        <v>6.8954003399999992</v>
      </c>
      <c r="D27" s="84">
        <f t="shared" si="0"/>
        <v>13.79080068</v>
      </c>
      <c r="E27" s="42" t="str">
        <f t="shared" si="11"/>
        <v>1</v>
      </c>
      <c r="F27" s="51">
        <f t="shared" si="1"/>
        <v>15.446030662999995</v>
      </c>
      <c r="G27" s="42" t="str">
        <f t="shared" si="12"/>
        <v>0</v>
      </c>
      <c r="H27" s="51">
        <f t="shared" si="2"/>
        <v>77.027448040799996</v>
      </c>
      <c r="I27" s="42" t="str">
        <f t="shared" si="13"/>
        <v>0</v>
      </c>
      <c r="J27" s="51">
        <f t="shared" si="3"/>
        <v>55.96491178588505</v>
      </c>
      <c r="K27" s="42" t="str">
        <f t="shared" si="14"/>
        <v>0</v>
      </c>
      <c r="L27" s="51">
        <f t="shared" si="4"/>
        <v>80.204068667169238</v>
      </c>
      <c r="M27" s="55" t="str">
        <f t="shared" si="15"/>
        <v>0</v>
      </c>
      <c r="N27" s="58">
        <f t="shared" si="5"/>
        <v>13.79080068</v>
      </c>
      <c r="O27" s="59">
        <v>125</v>
      </c>
      <c r="Q27" s="53" t="str">
        <f t="shared" si="16"/>
        <v>1</v>
      </c>
      <c r="R27" s="53">
        <f t="shared" si="6"/>
        <v>1</v>
      </c>
      <c r="S27" s="53" t="str">
        <f t="shared" si="17"/>
        <v>0</v>
      </c>
      <c r="T27" s="53">
        <f t="shared" si="7"/>
        <v>0</v>
      </c>
      <c r="U27" s="53" t="str">
        <f t="shared" si="18"/>
        <v>0</v>
      </c>
      <c r="V27" s="53">
        <f t="shared" si="8"/>
        <v>0</v>
      </c>
      <c r="W27" s="53" t="str">
        <f t="shared" si="19"/>
        <v>0</v>
      </c>
      <c r="X27" s="53">
        <f t="shared" si="9"/>
        <v>0</v>
      </c>
      <c r="Y27" s="53" t="str">
        <f t="shared" si="20"/>
        <v>0</v>
      </c>
      <c r="Z27" s="53">
        <f t="shared" si="10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44120</v>
      </c>
      <c r="B28" s="55">
        <f>Parâmetros!I17*0.04*64.0638</f>
        <v>7.3801497600000001</v>
      </c>
      <c r="C28" s="80">
        <f>AVERAGE(B373:B396)</f>
        <v>3.1316520900000007</v>
      </c>
      <c r="D28" s="84">
        <f t="shared" si="0"/>
        <v>6.2633041800000013</v>
      </c>
      <c r="E28" s="42" t="str">
        <f t="shared" si="11"/>
        <v>1</v>
      </c>
      <c r="F28" s="51">
        <f t="shared" si="1"/>
        <v>8.1067215754999964</v>
      </c>
      <c r="G28" s="42" t="str">
        <f t="shared" si="12"/>
        <v>0</v>
      </c>
      <c r="H28" s="51">
        <f t="shared" si="2"/>
        <v>76.575798250800005</v>
      </c>
      <c r="I28" s="42" t="str">
        <f t="shared" si="13"/>
        <v>0</v>
      </c>
      <c r="J28" s="51">
        <f t="shared" si="3"/>
        <v>55.28138049450574</v>
      </c>
      <c r="K28" s="42" t="str">
        <f t="shared" si="14"/>
        <v>0</v>
      </c>
      <c r="L28" s="51">
        <f t="shared" si="4"/>
        <v>79.630820856784624</v>
      </c>
      <c r="M28" s="55" t="str">
        <f t="shared" si="15"/>
        <v>0</v>
      </c>
      <c r="N28" s="58">
        <f t="shared" si="5"/>
        <v>6.2633041800000013</v>
      </c>
      <c r="O28" s="59">
        <v>125</v>
      </c>
      <c r="Q28" s="53" t="str">
        <f t="shared" si="16"/>
        <v>1</v>
      </c>
      <c r="R28" s="53">
        <f t="shared" si="6"/>
        <v>1</v>
      </c>
      <c r="S28" s="53" t="str">
        <f t="shared" si="17"/>
        <v>0</v>
      </c>
      <c r="T28" s="53">
        <f t="shared" si="7"/>
        <v>0</v>
      </c>
      <c r="U28" s="53" t="str">
        <f t="shared" si="18"/>
        <v>0</v>
      </c>
      <c r="V28" s="53">
        <f t="shared" si="8"/>
        <v>0</v>
      </c>
      <c r="W28" s="53" t="str">
        <f t="shared" si="19"/>
        <v>0</v>
      </c>
      <c r="X28" s="53">
        <f t="shared" si="9"/>
        <v>0</v>
      </c>
      <c r="Y28" s="53" t="str">
        <f t="shared" si="20"/>
        <v>0</v>
      </c>
      <c r="Z28" s="53">
        <f t="shared" si="10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44121</v>
      </c>
      <c r="B29" s="55">
        <f>Parâmetros!I18*0.04*64.0638</f>
        <v>6.5601331200000006</v>
      </c>
      <c r="C29" s="80">
        <f>AVERAGE(B397:B420)</f>
        <v>7.2893927100000004</v>
      </c>
      <c r="D29" s="84">
        <f t="shared" si="0"/>
        <v>14.578785419999999</v>
      </c>
      <c r="E29" s="42" t="str">
        <f t="shared" si="11"/>
        <v>1</v>
      </c>
      <c r="F29" s="51">
        <f t="shared" si="1"/>
        <v>16.214315784500005</v>
      </c>
      <c r="G29" s="42" t="str">
        <f t="shared" si="12"/>
        <v>0</v>
      </c>
      <c r="H29" s="51">
        <f t="shared" si="2"/>
        <v>77.074727125199999</v>
      </c>
      <c r="I29" s="42" t="str">
        <f t="shared" si="13"/>
        <v>0</v>
      </c>
      <c r="J29" s="51">
        <f t="shared" si="3"/>
        <v>56.036464423195397</v>
      </c>
      <c r="K29" s="42" t="str">
        <f t="shared" si="14"/>
        <v>0</v>
      </c>
      <c r="L29" s="51">
        <f t="shared" si="4"/>
        <v>80.264076735830784</v>
      </c>
      <c r="M29" s="55" t="str">
        <f t="shared" si="15"/>
        <v>0</v>
      </c>
      <c r="N29" s="58">
        <f t="shared" si="5"/>
        <v>14.578785419999999</v>
      </c>
      <c r="O29" s="59">
        <v>125</v>
      </c>
      <c r="Q29" s="53" t="str">
        <f t="shared" si="16"/>
        <v>1</v>
      </c>
      <c r="R29" s="53">
        <f t="shared" si="6"/>
        <v>1</v>
      </c>
      <c r="S29" s="53" t="str">
        <f t="shared" si="17"/>
        <v>0</v>
      </c>
      <c r="T29" s="53">
        <f t="shared" si="7"/>
        <v>0</v>
      </c>
      <c r="U29" s="53" t="str">
        <f t="shared" si="18"/>
        <v>0</v>
      </c>
      <c r="V29" s="53">
        <f t="shared" si="8"/>
        <v>0</v>
      </c>
      <c r="W29" s="53" t="str">
        <f t="shared" si="19"/>
        <v>0</v>
      </c>
      <c r="X29" s="53">
        <f t="shared" si="9"/>
        <v>0</v>
      </c>
      <c r="Y29" s="53" t="str">
        <f t="shared" si="20"/>
        <v>0</v>
      </c>
      <c r="Z29" s="53">
        <f t="shared" si="10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44122</v>
      </c>
      <c r="B30" s="55">
        <f>Parâmetros!I19*0.04*64.0638</f>
        <v>7.4314007999999996</v>
      </c>
      <c r="C30" s="80">
        <f>AVERAGE(B421:B444)</f>
        <v>7.4595888720000003</v>
      </c>
      <c r="D30" s="84">
        <f t="shared" si="0"/>
        <v>14.919177744000001</v>
      </c>
      <c r="E30" s="42" t="str">
        <f t="shared" si="11"/>
        <v>1</v>
      </c>
      <c r="F30" s="51">
        <f t="shared" si="1"/>
        <v>16.5461983004</v>
      </c>
      <c r="G30" s="42" t="str">
        <f t="shared" si="12"/>
        <v>0</v>
      </c>
      <c r="H30" s="51">
        <f t="shared" si="2"/>
        <v>77.095150664640002</v>
      </c>
      <c r="I30" s="42" t="str">
        <f t="shared" si="13"/>
        <v>0</v>
      </c>
      <c r="J30" s="51">
        <f t="shared" si="3"/>
        <v>56.067373611236775</v>
      </c>
      <c r="K30" s="42" t="str">
        <f t="shared" si="14"/>
        <v>0</v>
      </c>
      <c r="L30" s="51">
        <f t="shared" si="4"/>
        <v>80.289998920504615</v>
      </c>
      <c r="M30" s="55" t="str">
        <f t="shared" si="15"/>
        <v>0</v>
      </c>
      <c r="N30" s="58">
        <f t="shared" si="5"/>
        <v>14.919177744000001</v>
      </c>
      <c r="O30" s="59">
        <v>125</v>
      </c>
      <c r="Q30" s="53" t="str">
        <f t="shared" si="16"/>
        <v>1</v>
      </c>
      <c r="R30" s="53">
        <f t="shared" si="6"/>
        <v>1</v>
      </c>
      <c r="S30" s="53" t="str">
        <f t="shared" si="17"/>
        <v>0</v>
      </c>
      <c r="T30" s="53">
        <f t="shared" si="7"/>
        <v>0</v>
      </c>
      <c r="U30" s="53" t="str">
        <f t="shared" si="18"/>
        <v>0</v>
      </c>
      <c r="V30" s="53">
        <f t="shared" si="8"/>
        <v>0</v>
      </c>
      <c r="W30" s="53" t="str">
        <f t="shared" si="19"/>
        <v>0</v>
      </c>
      <c r="X30" s="53">
        <f t="shared" si="9"/>
        <v>0</v>
      </c>
      <c r="Y30" s="53" t="str">
        <f t="shared" si="20"/>
        <v>0</v>
      </c>
      <c r="Z30" s="53">
        <f t="shared" si="10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44123</v>
      </c>
      <c r="B31" s="55">
        <f>Parâmetros!I20*0.04*64.0638</f>
        <v>7.1495200800000003</v>
      </c>
      <c r="C31" s="80">
        <f>AVERAGE(B445:B468)</f>
        <v>4.3225660146815992</v>
      </c>
      <c r="D31" s="84">
        <f t="shared" si="0"/>
        <v>8.6451320293631984</v>
      </c>
      <c r="E31" s="42" t="str">
        <f t="shared" si="11"/>
        <v>1</v>
      </c>
      <c r="F31" s="51">
        <f t="shared" si="1"/>
        <v>10.42900372862912</v>
      </c>
      <c r="G31" s="42" t="str">
        <f t="shared" si="12"/>
        <v>0</v>
      </c>
      <c r="H31" s="51">
        <f t="shared" si="2"/>
        <v>76.718707921761791</v>
      </c>
      <c r="I31" s="42" t="str">
        <f t="shared" si="13"/>
        <v>0</v>
      </c>
      <c r="J31" s="51">
        <f t="shared" si="3"/>
        <v>55.497661414160561</v>
      </c>
      <c r="K31" s="42" t="str">
        <f t="shared" si="14"/>
        <v>0</v>
      </c>
      <c r="L31" s="51">
        <f t="shared" si="4"/>
        <v>79.812206208389966</v>
      </c>
      <c r="M31" s="55" t="str">
        <f t="shared" si="15"/>
        <v>0</v>
      </c>
      <c r="N31" s="58">
        <f t="shared" si="5"/>
        <v>8.6451320293631984</v>
      </c>
      <c r="O31" s="59">
        <v>125</v>
      </c>
      <c r="Q31" s="53" t="str">
        <f t="shared" si="16"/>
        <v>1</v>
      </c>
      <c r="R31" s="53">
        <f t="shared" si="6"/>
        <v>1</v>
      </c>
      <c r="S31" s="53" t="str">
        <f t="shared" si="17"/>
        <v>0</v>
      </c>
      <c r="T31" s="53">
        <f t="shared" si="7"/>
        <v>0</v>
      </c>
      <c r="U31" s="53" t="str">
        <f t="shared" si="18"/>
        <v>0</v>
      </c>
      <c r="V31" s="53">
        <f t="shared" si="8"/>
        <v>0</v>
      </c>
      <c r="W31" s="53" t="str">
        <f t="shared" si="19"/>
        <v>0</v>
      </c>
      <c r="X31" s="53">
        <f t="shared" si="9"/>
        <v>0</v>
      </c>
      <c r="Y31" s="53" t="str">
        <f t="shared" si="20"/>
        <v>0</v>
      </c>
      <c r="Z31" s="53">
        <f t="shared" si="10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44124</v>
      </c>
      <c r="B32" s="55">
        <f>Parâmetros!I21*0.04*64.0638</f>
        <v>7.8157835999999996</v>
      </c>
      <c r="C32" s="80">
        <f>AVERAGE(B469:B492)</f>
        <v>5.5220138354520012</v>
      </c>
      <c r="D32" s="84">
        <f t="shared" si="0"/>
        <v>11.044027670904002</v>
      </c>
      <c r="E32" s="42" t="str">
        <f t="shared" si="11"/>
        <v>1</v>
      </c>
      <c r="F32" s="51">
        <f t="shared" si="1"/>
        <v>12.767926979131399</v>
      </c>
      <c r="G32" s="42" t="str">
        <f t="shared" si="12"/>
        <v>0</v>
      </c>
      <c r="H32" s="51">
        <f t="shared" si="2"/>
        <v>76.862641660254241</v>
      </c>
      <c r="I32" s="42" t="str">
        <f t="shared" si="13"/>
        <v>0</v>
      </c>
      <c r="J32" s="51">
        <f t="shared" si="3"/>
        <v>55.715492167817715</v>
      </c>
      <c r="K32" s="42" t="str">
        <f t="shared" si="14"/>
        <v>0</v>
      </c>
      <c r="L32" s="51">
        <f t="shared" si="4"/>
        <v>79.994891338014995</v>
      </c>
      <c r="M32" s="55" t="str">
        <f t="shared" si="15"/>
        <v>0</v>
      </c>
      <c r="N32" s="58">
        <f t="shared" si="5"/>
        <v>11.044027670904002</v>
      </c>
      <c r="O32" s="59">
        <v>125</v>
      </c>
      <c r="Q32" s="53" t="str">
        <f t="shared" si="16"/>
        <v>1</v>
      </c>
      <c r="R32" s="53">
        <f t="shared" si="6"/>
        <v>1</v>
      </c>
      <c r="S32" s="53" t="str">
        <f t="shared" si="17"/>
        <v>0</v>
      </c>
      <c r="T32" s="53">
        <f t="shared" si="7"/>
        <v>0</v>
      </c>
      <c r="U32" s="53" t="str">
        <f t="shared" si="18"/>
        <v>0</v>
      </c>
      <c r="V32" s="53">
        <f t="shared" si="8"/>
        <v>0</v>
      </c>
      <c r="W32" s="53" t="str">
        <f t="shared" si="19"/>
        <v>0</v>
      </c>
      <c r="X32" s="53">
        <f t="shared" si="9"/>
        <v>0</v>
      </c>
      <c r="Y32" s="53" t="str">
        <f t="shared" si="20"/>
        <v>0</v>
      </c>
      <c r="Z32" s="53">
        <f t="shared" si="10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44125</v>
      </c>
      <c r="B33" s="55">
        <f>Parâmetros!I22*0.04*64.0638</f>
        <v>8.3539195199999998</v>
      </c>
      <c r="C33" s="80">
        <f>AVERAGE(B493:B516)</f>
        <v>4.3392547200000005</v>
      </c>
      <c r="D33" s="84">
        <f t="shared" si="0"/>
        <v>8.6785094400000009</v>
      </c>
      <c r="E33" s="42" t="str">
        <f t="shared" si="11"/>
        <v>1</v>
      </c>
      <c r="F33" s="51">
        <f t="shared" si="1"/>
        <v>10.461546703999996</v>
      </c>
      <c r="G33" s="42" t="str">
        <f t="shared" si="12"/>
        <v>0</v>
      </c>
      <c r="H33" s="51">
        <f t="shared" si="2"/>
        <v>76.720710566400001</v>
      </c>
      <c r="I33" s="42" t="str">
        <f t="shared" si="13"/>
        <v>0</v>
      </c>
      <c r="J33" s="51">
        <f t="shared" si="3"/>
        <v>55.500692236505742</v>
      </c>
      <c r="K33" s="42" t="str">
        <f t="shared" si="14"/>
        <v>0</v>
      </c>
      <c r="L33" s="51">
        <f t="shared" si="4"/>
        <v>79.81474802658461</v>
      </c>
      <c r="M33" s="55" t="str">
        <f t="shared" si="15"/>
        <v>0</v>
      </c>
      <c r="N33" s="58">
        <f t="shared" si="5"/>
        <v>8.6785094400000009</v>
      </c>
      <c r="O33" s="59">
        <v>125</v>
      </c>
      <c r="Q33" s="53" t="str">
        <f t="shared" si="16"/>
        <v>1</v>
      </c>
      <c r="R33" s="53">
        <f t="shared" si="6"/>
        <v>1</v>
      </c>
      <c r="S33" s="53" t="str">
        <f t="shared" si="17"/>
        <v>0</v>
      </c>
      <c r="T33" s="53">
        <f t="shared" si="7"/>
        <v>0</v>
      </c>
      <c r="U33" s="53" t="str">
        <f t="shared" si="18"/>
        <v>0</v>
      </c>
      <c r="V33" s="53">
        <f t="shared" si="8"/>
        <v>0</v>
      </c>
      <c r="W33" s="53" t="str">
        <f t="shared" si="19"/>
        <v>0</v>
      </c>
      <c r="X33" s="53">
        <f t="shared" si="9"/>
        <v>0</v>
      </c>
      <c r="Y33" s="53" t="str">
        <f t="shared" si="20"/>
        <v>0</v>
      </c>
      <c r="Z33" s="53">
        <f t="shared" si="10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44126</v>
      </c>
      <c r="B34" s="55">
        <f>Parâmetros!I23*0.04*64.0638</f>
        <v>8.4307960800000004</v>
      </c>
      <c r="C34" s="80">
        <f>AVERAGE(B517:B540)</f>
        <v>7.4762454599999986</v>
      </c>
      <c r="D34" s="84">
        <f t="shared" si="0"/>
        <v>14.952490919999997</v>
      </c>
      <c r="E34" s="42" t="str">
        <f t="shared" si="11"/>
        <v>1</v>
      </c>
      <c r="F34" s="51">
        <f t="shared" si="1"/>
        <v>16.578678646999993</v>
      </c>
      <c r="G34" s="42" t="str">
        <f t="shared" si="12"/>
        <v>0</v>
      </c>
      <c r="H34" s="51">
        <f t="shared" si="2"/>
        <v>77.097149455199997</v>
      </c>
      <c r="I34" s="42" t="str">
        <f t="shared" si="13"/>
        <v>0</v>
      </c>
      <c r="J34" s="51">
        <f t="shared" si="3"/>
        <v>56.070398600781601</v>
      </c>
      <c r="K34" s="42" t="str">
        <f t="shared" si="14"/>
        <v>0</v>
      </c>
      <c r="L34" s="51">
        <f t="shared" si="4"/>
        <v>80.29253584698462</v>
      </c>
      <c r="M34" s="55" t="str">
        <f t="shared" si="15"/>
        <v>0</v>
      </c>
      <c r="N34" s="58">
        <f t="shared" si="5"/>
        <v>14.952490919999997</v>
      </c>
      <c r="O34" s="59">
        <v>125</v>
      </c>
      <c r="Q34" s="53" t="str">
        <f t="shared" si="16"/>
        <v>1</v>
      </c>
      <c r="R34" s="53">
        <f t="shared" si="6"/>
        <v>1</v>
      </c>
      <c r="S34" s="53" t="str">
        <f t="shared" si="17"/>
        <v>0</v>
      </c>
      <c r="T34" s="53">
        <f t="shared" si="7"/>
        <v>0</v>
      </c>
      <c r="U34" s="53" t="str">
        <f t="shared" si="18"/>
        <v>0</v>
      </c>
      <c r="V34" s="53">
        <f t="shared" si="8"/>
        <v>0</v>
      </c>
      <c r="W34" s="53" t="str">
        <f t="shared" si="19"/>
        <v>0</v>
      </c>
      <c r="X34" s="53">
        <f t="shared" si="9"/>
        <v>0</v>
      </c>
      <c r="Y34" s="53" t="str">
        <f t="shared" si="20"/>
        <v>0</v>
      </c>
      <c r="Z34" s="53">
        <f t="shared" si="10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44127</v>
      </c>
      <c r="B35" s="55">
        <f>Parâmetros!I24*0.04*64.0638</f>
        <v>8.7383023200000007</v>
      </c>
      <c r="C35" s="80">
        <f>AVERAGE(B541:B564)</f>
        <v>5.3237017799999995</v>
      </c>
      <c r="D35" s="84">
        <f t="shared" si="0"/>
        <v>10.647403559999999</v>
      </c>
      <c r="E35" s="42" t="str">
        <f t="shared" si="11"/>
        <v>1</v>
      </c>
      <c r="F35" s="51">
        <f t="shared" si="1"/>
        <v>12.381218471</v>
      </c>
      <c r="G35" s="42" t="str">
        <f t="shared" si="12"/>
        <v>0</v>
      </c>
      <c r="H35" s="51">
        <f t="shared" si="2"/>
        <v>76.838844213599998</v>
      </c>
      <c r="I35" s="42" t="str">
        <f t="shared" si="13"/>
        <v>0</v>
      </c>
      <c r="J35" s="51">
        <f t="shared" si="3"/>
        <v>55.679476874988509</v>
      </c>
      <c r="K35" s="42" t="str">
        <f t="shared" si="14"/>
        <v>0</v>
      </c>
      <c r="L35" s="51">
        <f t="shared" si="4"/>
        <v>79.964686886492302</v>
      </c>
      <c r="M35" s="55" t="str">
        <f t="shared" si="15"/>
        <v>0</v>
      </c>
      <c r="N35" s="58">
        <f t="shared" si="5"/>
        <v>10.647403559999999</v>
      </c>
      <c r="O35" s="59">
        <v>125</v>
      </c>
      <c r="Q35" s="53" t="str">
        <f t="shared" si="16"/>
        <v>1</v>
      </c>
      <c r="R35" s="53">
        <f t="shared" si="6"/>
        <v>1</v>
      </c>
      <c r="S35" s="53" t="str">
        <f t="shared" si="17"/>
        <v>0</v>
      </c>
      <c r="T35" s="53">
        <f t="shared" si="7"/>
        <v>0</v>
      </c>
      <c r="U35" s="53" t="str">
        <f t="shared" si="18"/>
        <v>0</v>
      </c>
      <c r="V35" s="53">
        <f t="shared" si="8"/>
        <v>0</v>
      </c>
      <c r="W35" s="53" t="str">
        <f t="shared" si="19"/>
        <v>0</v>
      </c>
      <c r="X35" s="53">
        <f t="shared" si="9"/>
        <v>0</v>
      </c>
      <c r="Y35" s="53" t="str">
        <f t="shared" si="20"/>
        <v>0</v>
      </c>
      <c r="Z35" s="53">
        <f t="shared" si="10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44128</v>
      </c>
      <c r="B36" s="55">
        <f>Parâmetros!I25*0.04*64.0638</f>
        <v>8.1745408800000003</v>
      </c>
      <c r="C36" s="80">
        <f>AVERAGE(B565:B588)</f>
        <v>5.5287059399999992</v>
      </c>
      <c r="D36" s="84">
        <f t="shared" si="0"/>
        <v>11.057411879999998</v>
      </c>
      <c r="E36" s="42" t="str">
        <f t="shared" si="11"/>
        <v>1</v>
      </c>
      <c r="F36" s="51">
        <f t="shared" si="1"/>
        <v>12.780976582999998</v>
      </c>
      <c r="G36" s="42" t="str">
        <f t="shared" si="12"/>
        <v>0</v>
      </c>
      <c r="H36" s="51">
        <f t="shared" si="2"/>
        <v>76.863444712800003</v>
      </c>
      <c r="I36" s="42" t="str">
        <f t="shared" si="13"/>
        <v>0</v>
      </c>
      <c r="J36" s="51">
        <f t="shared" si="3"/>
        <v>55.716707515540236</v>
      </c>
      <c r="K36" s="42" t="str">
        <f t="shared" si="14"/>
        <v>0</v>
      </c>
      <c r="L36" s="51">
        <f t="shared" si="4"/>
        <v>79.995910597015396</v>
      </c>
      <c r="M36" s="55" t="str">
        <f t="shared" si="15"/>
        <v>0</v>
      </c>
      <c r="N36" s="58">
        <f t="shared" si="5"/>
        <v>11.057411879999998</v>
      </c>
      <c r="O36" s="59">
        <v>125</v>
      </c>
      <c r="Q36" s="53" t="str">
        <f t="shared" si="16"/>
        <v>1</v>
      </c>
      <c r="R36" s="53">
        <f t="shared" si="6"/>
        <v>1</v>
      </c>
      <c r="S36" s="53" t="str">
        <f t="shared" si="17"/>
        <v>0</v>
      </c>
      <c r="T36" s="53">
        <f t="shared" si="7"/>
        <v>0</v>
      </c>
      <c r="U36" s="53" t="str">
        <f t="shared" si="18"/>
        <v>0</v>
      </c>
      <c r="V36" s="53">
        <f t="shared" si="8"/>
        <v>0</v>
      </c>
      <c r="W36" s="53" t="str">
        <f t="shared" si="19"/>
        <v>0</v>
      </c>
      <c r="X36" s="53">
        <f t="shared" si="9"/>
        <v>0</v>
      </c>
      <c r="Y36" s="53" t="str">
        <f t="shared" si="20"/>
        <v>0</v>
      </c>
      <c r="Z36" s="53">
        <f t="shared" si="10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44129</v>
      </c>
      <c r="B37" s="55">
        <f>Parâmetros!I26*0.04*64.0638</f>
        <v>8.5076726400000009</v>
      </c>
      <c r="C37" s="80">
        <f>AVERAGE(B589:B612)</f>
        <v>6.2462204999999988</v>
      </c>
      <c r="D37" s="84">
        <f t="shared" si="0"/>
        <v>12.492440999999999</v>
      </c>
      <c r="E37" s="42" t="str">
        <f t="shared" si="11"/>
        <v>1</v>
      </c>
      <c r="F37" s="51">
        <f t="shared" si="1"/>
        <v>14.180129975</v>
      </c>
      <c r="G37" s="42" t="str">
        <f t="shared" si="12"/>
        <v>0</v>
      </c>
      <c r="H37" s="51">
        <f t="shared" si="2"/>
        <v>76.949546459999993</v>
      </c>
      <c r="I37" s="42" t="str">
        <f t="shared" si="13"/>
        <v>0</v>
      </c>
      <c r="J37" s="51">
        <f t="shared" si="3"/>
        <v>55.847014757471257</v>
      </c>
      <c r="K37" s="42" t="str">
        <f t="shared" si="14"/>
        <v>0</v>
      </c>
      <c r="L37" s="51">
        <f t="shared" si="4"/>
        <v>80.105193583846159</v>
      </c>
      <c r="M37" s="55" t="str">
        <f t="shared" si="15"/>
        <v>0</v>
      </c>
      <c r="N37" s="58">
        <f t="shared" si="5"/>
        <v>12.492440999999999</v>
      </c>
      <c r="O37" s="59">
        <v>125</v>
      </c>
      <c r="Q37" s="53" t="str">
        <f t="shared" si="16"/>
        <v>1</v>
      </c>
      <c r="R37" s="53">
        <f t="shared" si="6"/>
        <v>1</v>
      </c>
      <c r="S37" s="53" t="str">
        <f t="shared" si="17"/>
        <v>0</v>
      </c>
      <c r="T37" s="53">
        <f t="shared" si="7"/>
        <v>0</v>
      </c>
      <c r="U37" s="53" t="str">
        <f t="shared" si="18"/>
        <v>0</v>
      </c>
      <c r="V37" s="53">
        <f t="shared" si="8"/>
        <v>0</v>
      </c>
      <c r="W37" s="53" t="str">
        <f t="shared" si="19"/>
        <v>0</v>
      </c>
      <c r="X37" s="53">
        <f t="shared" si="9"/>
        <v>0</v>
      </c>
      <c r="Y37" s="53" t="str">
        <f t="shared" si="20"/>
        <v>0</v>
      </c>
      <c r="Z37" s="53">
        <f t="shared" si="10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44130</v>
      </c>
      <c r="B38" s="55">
        <f>Parâmetros!I27*0.04*64.0638</f>
        <v>8.3026684800000012</v>
      </c>
      <c r="C38" s="80">
        <f>AVERAGE(B613:B636)</f>
        <v>4.7150956799999992</v>
      </c>
      <c r="D38" s="84">
        <f t="shared" si="0"/>
        <v>9.4301913599999985</v>
      </c>
      <c r="E38" s="42" t="str">
        <f t="shared" si="11"/>
        <v>1</v>
      </c>
      <c r="F38" s="51">
        <f t="shared" si="1"/>
        <v>11.194436575999998</v>
      </c>
      <c r="G38" s="42" t="str">
        <f t="shared" si="12"/>
        <v>0</v>
      </c>
      <c r="H38" s="51">
        <f t="shared" si="2"/>
        <v>76.765811481599997</v>
      </c>
      <c r="I38" s="42" t="str">
        <f t="shared" si="13"/>
        <v>0</v>
      </c>
      <c r="J38" s="51">
        <f t="shared" si="3"/>
        <v>55.568948410850581</v>
      </c>
      <c r="K38" s="42" t="str">
        <f t="shared" si="14"/>
        <v>0</v>
      </c>
      <c r="L38" s="51">
        <f t="shared" si="4"/>
        <v>79.871991495876927</v>
      </c>
      <c r="M38" s="55" t="str">
        <f t="shared" si="15"/>
        <v>0</v>
      </c>
      <c r="N38" s="58">
        <f t="shared" si="5"/>
        <v>9.4301913599999985</v>
      </c>
      <c r="O38" s="59">
        <v>125</v>
      </c>
      <c r="Q38" s="53" t="str">
        <f t="shared" si="16"/>
        <v>1</v>
      </c>
      <c r="R38" s="53">
        <f t="shared" si="6"/>
        <v>1</v>
      </c>
      <c r="S38" s="53" t="str">
        <f t="shared" si="17"/>
        <v>0</v>
      </c>
      <c r="T38" s="53">
        <f t="shared" si="7"/>
        <v>0</v>
      </c>
      <c r="U38" s="53" t="str">
        <f t="shared" si="18"/>
        <v>0</v>
      </c>
      <c r="V38" s="53">
        <f t="shared" si="8"/>
        <v>0</v>
      </c>
      <c r="W38" s="53" t="str">
        <f t="shared" si="19"/>
        <v>0</v>
      </c>
      <c r="X38" s="53">
        <f t="shared" si="9"/>
        <v>0</v>
      </c>
      <c r="Y38" s="53" t="str">
        <f t="shared" si="20"/>
        <v>0</v>
      </c>
      <c r="Z38" s="53">
        <f t="shared" si="10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44131</v>
      </c>
      <c r="B39" s="55">
        <f>Parâmetros!I28*0.04*64.0638</f>
        <v>8.8151788799999995</v>
      </c>
      <c r="C39" s="80">
        <f>AVERAGE(B637:B660)</f>
        <v>5.2254706200000003</v>
      </c>
      <c r="D39" s="84">
        <f t="shared" si="0"/>
        <v>10.450941240000001</v>
      </c>
      <c r="E39" s="42" t="str">
        <f t="shared" si="11"/>
        <v>1</v>
      </c>
      <c r="F39" s="51">
        <f t="shared" si="1"/>
        <v>12.189667708999998</v>
      </c>
      <c r="G39" s="42" t="str">
        <f t="shared" si="12"/>
        <v>0</v>
      </c>
      <c r="H39" s="51">
        <f t="shared" si="2"/>
        <v>76.827056474399996</v>
      </c>
      <c r="I39" s="42" t="str">
        <f t="shared" si="13"/>
        <v>0</v>
      </c>
      <c r="J39" s="51">
        <f t="shared" si="3"/>
        <v>55.661637193057473</v>
      </c>
      <c r="K39" s="42" t="str">
        <f t="shared" si="14"/>
        <v>0</v>
      </c>
      <c r="L39" s="51">
        <f t="shared" si="4"/>
        <v>79.949725525199995</v>
      </c>
      <c r="M39" s="55" t="str">
        <f t="shared" si="15"/>
        <v>0</v>
      </c>
      <c r="N39" s="58">
        <f t="shared" si="5"/>
        <v>10.450941240000001</v>
      </c>
      <c r="O39" s="59">
        <v>125</v>
      </c>
      <c r="Q39" s="53" t="str">
        <f t="shared" si="16"/>
        <v>1</v>
      </c>
      <c r="R39" s="53">
        <f t="shared" si="6"/>
        <v>1</v>
      </c>
      <c r="S39" s="53" t="str">
        <f t="shared" si="17"/>
        <v>0</v>
      </c>
      <c r="T39" s="53">
        <f t="shared" si="7"/>
        <v>0</v>
      </c>
      <c r="U39" s="53" t="str">
        <f t="shared" si="18"/>
        <v>0</v>
      </c>
      <c r="V39" s="53">
        <f t="shared" si="8"/>
        <v>0</v>
      </c>
      <c r="W39" s="53" t="str">
        <f t="shared" si="19"/>
        <v>0</v>
      </c>
      <c r="X39" s="53">
        <f t="shared" si="9"/>
        <v>0</v>
      </c>
      <c r="Y39" s="53" t="str">
        <f t="shared" si="20"/>
        <v>0</v>
      </c>
      <c r="Z39" s="53">
        <f t="shared" si="10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44132</v>
      </c>
      <c r="B40" s="55">
        <f>Parâmetros!I29*0.04*64.0638</f>
        <v>9.3533147999999997</v>
      </c>
      <c r="C40" s="80">
        <f>AVERAGE(B661:B684)</f>
        <v>2.3867047702019999</v>
      </c>
      <c r="D40" s="84">
        <f t="shared" si="0"/>
        <v>4.7734095404039998</v>
      </c>
      <c r="E40" s="42" t="str">
        <f t="shared" si="11"/>
        <v>1</v>
      </c>
      <c r="F40" s="51">
        <f t="shared" si="1"/>
        <v>6.6540743018938997</v>
      </c>
      <c r="G40" s="42" t="str">
        <f t="shared" si="12"/>
        <v>0</v>
      </c>
      <c r="H40" s="51">
        <f t="shared" si="2"/>
        <v>76.486404572424235</v>
      </c>
      <c r="I40" s="42" t="str">
        <f t="shared" si="13"/>
        <v>0</v>
      </c>
      <c r="J40" s="51">
        <f t="shared" si="3"/>
        <v>55.146091211140146</v>
      </c>
      <c r="K40" s="42" t="str">
        <f t="shared" si="14"/>
        <v>0</v>
      </c>
      <c r="L40" s="51">
        <f t="shared" si="4"/>
        <v>79.517359649615386</v>
      </c>
      <c r="M40" s="55" t="str">
        <f t="shared" si="15"/>
        <v>0</v>
      </c>
      <c r="N40" s="58">
        <f t="shared" si="5"/>
        <v>4.7734095404039998</v>
      </c>
      <c r="O40" s="59">
        <v>125</v>
      </c>
      <c r="Q40" s="53" t="str">
        <f t="shared" si="16"/>
        <v>1</v>
      </c>
      <c r="R40" s="53">
        <f t="shared" si="6"/>
        <v>1</v>
      </c>
      <c r="S40" s="53" t="str">
        <f t="shared" si="17"/>
        <v>0</v>
      </c>
      <c r="T40" s="53">
        <f t="shared" si="7"/>
        <v>0</v>
      </c>
      <c r="U40" s="53" t="str">
        <f t="shared" si="18"/>
        <v>0</v>
      </c>
      <c r="V40" s="53">
        <f t="shared" si="8"/>
        <v>0</v>
      </c>
      <c r="W40" s="53" t="str">
        <f t="shared" si="19"/>
        <v>0</v>
      </c>
      <c r="X40" s="53">
        <f t="shared" si="9"/>
        <v>0</v>
      </c>
      <c r="Y40" s="53" t="str">
        <f t="shared" si="20"/>
        <v>0</v>
      </c>
      <c r="Z40" s="53">
        <f t="shared" si="10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44133</v>
      </c>
      <c r="B41" s="55">
        <f>Parâmetros!I30*0.04*64.0638</f>
        <v>8.3026684800000012</v>
      </c>
      <c r="C41" s="80">
        <f>AVERAGE(B685:B708)</f>
        <v>6.1431506011860009</v>
      </c>
      <c r="D41" s="84">
        <f t="shared" si="0"/>
        <v>12.286301202372002</v>
      </c>
      <c r="E41" s="42" t="str">
        <f t="shared" si="11"/>
        <v>1</v>
      </c>
      <c r="F41" s="51">
        <f t="shared" si="1"/>
        <v>13.979143672312702</v>
      </c>
      <c r="G41" s="42" t="str">
        <f t="shared" si="12"/>
        <v>0</v>
      </c>
      <c r="H41" s="51">
        <f t="shared" si="2"/>
        <v>76.937178072142316</v>
      </c>
      <c r="I41" s="42" t="str">
        <f t="shared" si="13"/>
        <v>0</v>
      </c>
      <c r="J41" s="51">
        <f t="shared" si="3"/>
        <v>55.828296316077456</v>
      </c>
      <c r="K41" s="42" t="str">
        <f t="shared" si="14"/>
        <v>0</v>
      </c>
      <c r="L41" s="51">
        <f t="shared" si="4"/>
        <v>80.089495245411399</v>
      </c>
      <c r="M41" s="55" t="str">
        <f t="shared" si="15"/>
        <v>0</v>
      </c>
      <c r="N41" s="58">
        <f t="shared" si="5"/>
        <v>12.286301202372002</v>
      </c>
      <c r="O41" s="59">
        <v>125</v>
      </c>
      <c r="Q41" s="53" t="str">
        <f t="shared" si="16"/>
        <v>1</v>
      </c>
      <c r="R41" s="53">
        <f t="shared" si="6"/>
        <v>1</v>
      </c>
      <c r="S41" s="53" t="str">
        <f t="shared" si="17"/>
        <v>0</v>
      </c>
      <c r="T41" s="53">
        <f t="shared" si="7"/>
        <v>0</v>
      </c>
      <c r="U41" s="53" t="str">
        <f t="shared" si="18"/>
        <v>0</v>
      </c>
      <c r="V41" s="53">
        <f t="shared" si="8"/>
        <v>0</v>
      </c>
      <c r="W41" s="53" t="str">
        <f t="shared" si="19"/>
        <v>0</v>
      </c>
      <c r="X41" s="53">
        <f t="shared" si="9"/>
        <v>0</v>
      </c>
      <c r="Y41" s="53" t="str">
        <f t="shared" si="20"/>
        <v>0</v>
      </c>
      <c r="Z41" s="53">
        <f t="shared" si="10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44134</v>
      </c>
      <c r="B42" s="55">
        <f>Parâmetros!I31*0.04*64.0638</f>
        <v>9.0201830400000009</v>
      </c>
      <c r="C42" s="80">
        <f>AVERAGE(B709:B732)</f>
        <v>5.3322436199999999</v>
      </c>
      <c r="D42" s="84">
        <f t="shared" si="0"/>
        <v>10.66448724</v>
      </c>
      <c r="E42" s="42" t="str">
        <f t="shared" si="11"/>
        <v>1</v>
      </c>
      <c r="F42" s="51">
        <f t="shared" si="1"/>
        <v>12.397875058999997</v>
      </c>
      <c r="G42" s="42" t="str">
        <f t="shared" si="12"/>
        <v>0</v>
      </c>
      <c r="H42" s="51">
        <f t="shared" si="2"/>
        <v>76.839869234399998</v>
      </c>
      <c r="I42" s="42" t="str">
        <f t="shared" si="13"/>
        <v>0</v>
      </c>
      <c r="J42" s="51">
        <f t="shared" si="3"/>
        <v>55.681028151678163</v>
      </c>
      <c r="K42" s="42" t="str">
        <f t="shared" si="14"/>
        <v>0</v>
      </c>
      <c r="L42" s="51">
        <f t="shared" si="4"/>
        <v>79.965987874430766</v>
      </c>
      <c r="M42" s="55" t="str">
        <f t="shared" si="15"/>
        <v>0</v>
      </c>
      <c r="N42" s="58">
        <f t="shared" si="5"/>
        <v>10.66448724</v>
      </c>
      <c r="O42" s="59">
        <v>125</v>
      </c>
      <c r="Q42" s="53" t="str">
        <f t="shared" si="16"/>
        <v>1</v>
      </c>
      <c r="R42" s="53">
        <f t="shared" si="6"/>
        <v>1</v>
      </c>
      <c r="S42" s="53" t="str">
        <f t="shared" si="17"/>
        <v>0</v>
      </c>
      <c r="T42" s="53">
        <f t="shared" si="7"/>
        <v>0</v>
      </c>
      <c r="U42" s="53" t="str">
        <f t="shared" si="18"/>
        <v>0</v>
      </c>
      <c r="V42" s="53">
        <f t="shared" si="8"/>
        <v>0</v>
      </c>
      <c r="W42" s="53" t="str">
        <f t="shared" si="19"/>
        <v>0</v>
      </c>
      <c r="X42" s="53">
        <f t="shared" si="9"/>
        <v>0</v>
      </c>
      <c r="Y42" s="53" t="str">
        <f t="shared" si="20"/>
        <v>0</v>
      </c>
      <c r="Z42" s="53">
        <f t="shared" si="10"/>
        <v>0</v>
      </c>
      <c r="AA42" s="34"/>
      <c r="AB42" s="93" t="s">
        <v>101</v>
      </c>
      <c r="AC42" s="94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44135</v>
      </c>
      <c r="B43" s="55">
        <f>Parâmetros!I32*0.04*64.0638</f>
        <v>11.557109520000001</v>
      </c>
      <c r="C43" s="86">
        <f>AVERAGE(B733:B756)</f>
        <v>5.2179965099999999</v>
      </c>
      <c r="D43" s="87">
        <f t="shared" si="0"/>
        <v>10.435993020000002</v>
      </c>
      <c r="E43" s="69" t="str">
        <f t="shared" si="11"/>
        <v>1</v>
      </c>
      <c r="F43" s="88">
        <f t="shared" si="1"/>
        <v>12.175093194499997</v>
      </c>
      <c r="G43" s="69" t="str">
        <f t="shared" si="12"/>
        <v>0</v>
      </c>
      <c r="H43" s="88">
        <f t="shared" si="2"/>
        <v>76.826159581200002</v>
      </c>
      <c r="I43" s="69" t="str">
        <f t="shared" si="13"/>
        <v>0</v>
      </c>
      <c r="J43" s="88">
        <f t="shared" si="3"/>
        <v>55.660279825954021</v>
      </c>
      <c r="K43" s="69" t="str">
        <f t="shared" si="14"/>
        <v>0</v>
      </c>
      <c r="L43" s="88">
        <f t="shared" si="4"/>
        <v>79.94858716075386</v>
      </c>
      <c r="M43" s="68" t="str">
        <f t="shared" si="15"/>
        <v>0</v>
      </c>
      <c r="N43" s="79">
        <f t="shared" si="5"/>
        <v>10.435993020000002</v>
      </c>
      <c r="O43" s="63">
        <v>125</v>
      </c>
      <c r="Q43" s="53" t="str">
        <f t="shared" si="16"/>
        <v>1</v>
      </c>
      <c r="R43" s="53">
        <f t="shared" si="6"/>
        <v>1</v>
      </c>
      <c r="S43" s="53" t="str">
        <f t="shared" si="17"/>
        <v>0</v>
      </c>
      <c r="T43" s="53">
        <f t="shared" si="7"/>
        <v>0</v>
      </c>
      <c r="U43" s="53" t="str">
        <f t="shared" si="18"/>
        <v>0</v>
      </c>
      <c r="V43" s="53">
        <f t="shared" si="8"/>
        <v>0</v>
      </c>
      <c r="W43" s="53" t="str">
        <f t="shared" si="19"/>
        <v>0</v>
      </c>
      <c r="X43" s="53">
        <f t="shared" si="9"/>
        <v>0</v>
      </c>
      <c r="Y43" s="53" t="str">
        <f t="shared" si="20"/>
        <v>0</v>
      </c>
      <c r="Z43" s="53">
        <f t="shared" si="10"/>
        <v>0</v>
      </c>
      <c r="AA43" s="34"/>
      <c r="AB43" s="95" t="s">
        <v>102</v>
      </c>
      <c r="AC43" s="96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 ht="15.75" thickBot="1">
      <c r="A44" s="97"/>
      <c r="B44" s="59">
        <f>Parâmetros!I33*0.04*64.0638</f>
        <v>9.0201830400000009</v>
      </c>
      <c r="C44" s="80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 ht="15.75" thickBot="1">
      <c r="A45" s="98"/>
      <c r="B45" s="59">
        <f>Parâmetros!I34*0.04*64.0638</f>
        <v>7.8157835999999996</v>
      </c>
      <c r="C45" s="80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 ht="15.75" thickBot="1">
      <c r="A46" s="99"/>
      <c r="B46" s="59">
        <f>Parâmetros!I35*0.04*64.0638</f>
        <v>7.9439112000000005</v>
      </c>
      <c r="C46" s="80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00"/>
      <c r="B47" s="59">
        <f>Parâmetros!I36*0.04*64.0638</f>
        <v>8.37954504</v>
      </c>
      <c r="C47" s="80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00"/>
      <c r="B48" s="59">
        <f>Parâmetros!I37*0.04*64.0638</f>
        <v>8.0291032412399996</v>
      </c>
      <c r="C48" s="80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00"/>
      <c r="B49" s="59">
        <f>Parâmetros!I38*0.04*64.0638</f>
        <v>8.5369139208720011</v>
      </c>
      <c r="C49" s="80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00"/>
      <c r="B50" s="59">
        <f>Parâmetros!I39*0.04*64.0638</f>
        <v>7.7241544281360008</v>
      </c>
      <c r="C50" s="80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00"/>
      <c r="B51" s="59">
        <f>Parâmetros!I40*0.04*64.0638</f>
        <v>9.6864465600000003</v>
      </c>
      <c r="C51" s="80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00"/>
      <c r="B52" s="59">
        <f>Parâmetros!I41*0.04*64.0638</f>
        <v>13.607151119999999</v>
      </c>
      <c r="C52" s="80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00"/>
      <c r="B53" s="59">
        <f>Parâmetros!I42*0.04*64.0638</f>
        <v>9.3789403199999999</v>
      </c>
      <c r="C53" s="80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00"/>
      <c r="B54" s="59">
        <f>Parâmetros!I43*0.04*64.0638</f>
        <v>8.2770429600000011</v>
      </c>
      <c r="C54" s="80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00"/>
      <c r="B55" s="59">
        <f>Parâmetros!I44*0.04*64.0638</f>
        <v>8.2770429600000011</v>
      </c>
      <c r="C55" s="80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00"/>
      <c r="B56" s="59">
        <f>Parâmetros!I45*0.04*64.0638</f>
        <v>8.0464132800000012</v>
      </c>
      <c r="C56" s="80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00"/>
      <c r="B57" s="59">
        <f>Parâmetros!I46*0.04*64.0638</f>
        <v>8.3282939999999996</v>
      </c>
      <c r="C57" s="80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00"/>
      <c r="B58" s="59">
        <f>Parâmetros!I47*0.04*64.0638</f>
        <v>8.9945575200000007</v>
      </c>
      <c r="C58" s="80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00"/>
      <c r="B59" s="59">
        <f>Parâmetros!I48*0.04*64.0638</f>
        <v>8.6614257599999984</v>
      </c>
      <c r="C59" s="80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00"/>
      <c r="B60" s="59">
        <f>Parâmetros!I49*0.04*64.0638</f>
        <v>8.3539195199999998</v>
      </c>
      <c r="C60" s="80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00"/>
      <c r="B61" s="59">
        <f>Parâmetros!I50*0.04*64.0638</f>
        <v>8.37954504</v>
      </c>
      <c r="C61" s="80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00"/>
      <c r="B62" s="59">
        <f>Parâmetros!I51*0.04*64.0638</f>
        <v>8.3539195199999998</v>
      </c>
      <c r="C62" s="80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00"/>
      <c r="B63" s="59">
        <f>Parâmetros!I52*0.04*64.0638</f>
        <v>8.12328984</v>
      </c>
      <c r="C63" s="80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00"/>
      <c r="B64" s="59">
        <f>Parâmetros!I53*0.04*64.0638</f>
        <v>8.9176809600000002</v>
      </c>
      <c r="C64" s="80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00"/>
      <c r="B65" s="59">
        <f>Parâmetros!I54*0.04*64.0638</f>
        <v>9.532693440000001</v>
      </c>
      <c r="C65" s="80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00"/>
      <c r="B66" s="59">
        <f>Parâmetros!I55*0.04*64.0638</f>
        <v>9.3020637599999993</v>
      </c>
      <c r="C66" s="80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00"/>
      <c r="B67" s="59">
        <f>Parâmetros!I56*0.04*64.0638</f>
        <v>7.6107794400000008</v>
      </c>
      <c r="C67" s="80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00"/>
      <c r="B68" s="59">
        <f>Parâmetros!I57*0.04*64.0638</f>
        <v>6.9957669600000001</v>
      </c>
      <c r="C68" s="80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00"/>
      <c r="B69" s="59">
        <f>Parâmetros!I58*0.04*64.0638</f>
        <v>7.2263966399999999</v>
      </c>
      <c r="C69" s="80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00"/>
      <c r="B70" s="59">
        <f>Parâmetros!I59*0.04*64.0638</f>
        <v>7.9951622400000009</v>
      </c>
      <c r="C70" s="80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00"/>
      <c r="B71" s="59">
        <f>Parâmetros!I60*0.04*64.0638</f>
        <v>8.1745408800000003</v>
      </c>
      <c r="C71" s="80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00"/>
      <c r="B72" s="59">
        <f>Parâmetros!I61*0.04*64.0638</f>
        <v>8.5332981600000011</v>
      </c>
      <c r="C72" s="80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00"/>
      <c r="B73" s="59">
        <f>Parâmetros!I62*0.04*64.0638</f>
        <v>7.5595284000000005</v>
      </c>
      <c r="C73" s="80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00"/>
      <c r="B74" s="59">
        <f>Parâmetros!I63*0.04*64.0638</f>
        <v>8.2257919200000007</v>
      </c>
      <c r="C74" s="80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00"/>
      <c r="B75" s="59">
        <f>Parâmetros!I64*0.04*64.0638</f>
        <v>8.6101747199999998</v>
      </c>
      <c r="C75" s="80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 ht="15.75" thickBot="1">
      <c r="A76" s="101"/>
      <c r="B76" s="59">
        <f>Parâmetros!I65*0.04*64.0638</f>
        <v>8.12328984</v>
      </c>
      <c r="C76" s="80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97"/>
      <c r="B77" s="59">
        <f>Parâmetros!I66*0.04*64.0638</f>
        <v>7.86703464</v>
      </c>
      <c r="C77" s="80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97"/>
      <c r="B78" s="59">
        <f>Parâmetros!I67*0.04*64.0638</f>
        <v>7.5339028799999994</v>
      </c>
      <c r="C78" s="80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97"/>
      <c r="B79" s="59">
        <f>Parâmetros!I68*0.04*64.0638</f>
        <v>7.9695367199999998</v>
      </c>
      <c r="C79" s="80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97"/>
      <c r="B80" s="59">
        <f>Parâmetros!I69*0.04*64.0638</f>
        <v>8.6870512800000004</v>
      </c>
      <c r="C80" s="80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97"/>
      <c r="B81" s="59">
        <f>Parâmetros!I70*0.04*64.0638</f>
        <v>8.0720387999999996</v>
      </c>
      <c r="C81" s="80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97"/>
      <c r="B82" s="59">
        <f>Parâmetros!I71*0.04*64.0638</f>
        <v>7.9439112000000005</v>
      </c>
      <c r="C82" s="80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97"/>
      <c r="B83" s="59">
        <f>Parâmetros!I72*0.04*64.0638</f>
        <v>8.1745408800000003</v>
      </c>
      <c r="C83" s="80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97"/>
      <c r="B84" s="59">
        <f>Parâmetros!I73*0.04*64.0638</f>
        <v>8.7639278400000009</v>
      </c>
      <c r="C84" s="80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97"/>
      <c r="B85" s="59">
        <f>Parâmetros!I74*0.04*64.0638</f>
        <v>9.0970595999999997</v>
      </c>
      <c r="C85" s="80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97"/>
      <c r="B86" s="59">
        <f>Parâmetros!I75*0.04*64.0638</f>
        <v>8.5332981600000011</v>
      </c>
      <c r="C86" s="80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97"/>
      <c r="B87" s="59">
        <f>Parâmetros!I76*0.04*64.0638</f>
        <v>7.4314007999999996</v>
      </c>
      <c r="C87" s="80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97"/>
      <c r="B88" s="59">
        <f>Parâmetros!I77*0.04*64.0638</f>
        <v>7.9439112000000005</v>
      </c>
      <c r="C88" s="80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97"/>
      <c r="B89" s="59">
        <f>Parâmetros!I78*0.04*64.0638</f>
        <v>7.508277360000001</v>
      </c>
      <c r="C89" s="80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97"/>
      <c r="B90" s="59">
        <f>Parâmetros!I79*0.04*64.0638</f>
        <v>7.4314007999999996</v>
      </c>
      <c r="C90" s="80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97"/>
      <c r="B91" s="59">
        <f>Parâmetros!I80*0.04*64.0638</f>
        <v>7.9182856800000003</v>
      </c>
      <c r="C91" s="80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97"/>
      <c r="B92" s="59">
        <f>Parâmetros!I81*0.04*64.0638</f>
        <v>7.9951622400000009</v>
      </c>
      <c r="C92" s="80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97"/>
      <c r="B93" s="59">
        <f>Parâmetros!I82*0.04*64.0638</f>
        <v>7.8926601600000001</v>
      </c>
      <c r="C93" s="80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97"/>
      <c r="B94" s="59">
        <f>Parâmetros!I83*0.04*64.0638</f>
        <v>7.9182856800000003</v>
      </c>
      <c r="C94" s="80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97"/>
      <c r="B95" s="59">
        <f>Parâmetros!I84*0.04*64.0638</f>
        <v>8.7383023200000007</v>
      </c>
      <c r="C95" s="80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97"/>
      <c r="B96" s="59">
        <f>Parâmetros!I85*0.04*64.0638</f>
        <v>8.6870512800000004</v>
      </c>
      <c r="C96" s="80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97"/>
      <c r="B97" s="59">
        <f>Parâmetros!I86*0.04*64.0638</f>
        <v>9.2764382400000009</v>
      </c>
      <c r="C97" s="80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97"/>
      <c r="B98" s="59">
        <f>Parâmetros!I87*0.04*64.0638</f>
        <v>11.42898192</v>
      </c>
      <c r="C98" s="80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97"/>
      <c r="B99" s="59">
        <f>Parâmetros!I88*0.04*64.0638</f>
        <v>8.8664299199999999</v>
      </c>
      <c r="C99" s="80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97"/>
      <c r="B100" s="59">
        <f>Parâmetros!I89*0.04*64.0638</f>
        <v>8.2001664000000005</v>
      </c>
      <c r="C100" s="80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97"/>
      <c r="B101" s="59">
        <f>Parâmetros!I90*0.04*64.0638</f>
        <v>10.070829360000001</v>
      </c>
      <c r="C101" s="80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97"/>
      <c r="B102" s="59">
        <f>Parâmetros!I91*0.04*64.0638</f>
        <v>8.7126768000000006</v>
      </c>
      <c r="C102" s="80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97"/>
      <c r="B103" s="59">
        <f>Parâmetros!I92*0.04*64.0638</f>
        <v>7.73890704</v>
      </c>
      <c r="C103" s="80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97"/>
      <c r="B104" s="59">
        <f>Parâmetros!I93*0.04*64.0638</f>
        <v>7.4570263200000007</v>
      </c>
      <c r="C104" s="80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97"/>
      <c r="B105" s="59">
        <f>Parâmetros!I94*0.04*64.0638</f>
        <v>7.73890704</v>
      </c>
      <c r="C105" s="80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97"/>
      <c r="B106" s="59">
        <f>Parâmetros!I95*0.04*64.0638</f>
        <v>8.7639278400000009</v>
      </c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97"/>
      <c r="B107" s="59">
        <f>Parâmetros!I96*0.04*64.0638</f>
        <v>8.6870512800000004</v>
      </c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97"/>
      <c r="B108" s="59">
        <f>Parâmetros!I97*0.04*64.0638</f>
        <v>8.7383023200000007</v>
      </c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97"/>
      <c r="B109" s="59">
        <f>Parâmetros!I98*0.04*64.0638</f>
        <v>9.14831064</v>
      </c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97"/>
      <c r="B110" s="59">
        <f>Parâmetros!I99*0.04*64.0638</f>
        <v>9.1995616800000004</v>
      </c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97"/>
      <c r="B111" s="59">
        <f>Parâmetros!I100*0.04*64.0638</f>
        <v>8.12328984</v>
      </c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97"/>
      <c r="B112" s="59">
        <f>Parâmetros!I101*0.04*64.0638</f>
        <v>8.37954504</v>
      </c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97"/>
      <c r="B113" s="59">
        <f>Parâmetros!I102*0.04*64.0638</f>
        <v>8.5589236799999995</v>
      </c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97"/>
      <c r="B114" s="59">
        <f>Parâmetros!I103*0.04*64.0638</f>
        <v>7.2776476799999994</v>
      </c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97"/>
      <c r="B115" s="59">
        <f>Parâmetros!I104*0.04*64.0638</f>
        <v>6.7395117600000001</v>
      </c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97"/>
      <c r="B116" s="59">
        <f>Parâmetros!I105*0.04*64.0638</f>
        <v>6.6113841600000001</v>
      </c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97"/>
      <c r="B117" s="59">
        <f>Parâmetros!I106*0.04*64.0638</f>
        <v>6.6113841600000001</v>
      </c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97"/>
      <c r="B118" s="59">
        <f>Parâmetros!I107*0.04*64.0638</f>
        <v>7.86703464</v>
      </c>
      <c r="C118" s="102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97"/>
      <c r="B119" s="59">
        <f>Parâmetros!I108*0.04*64.0638</f>
        <v>8.2514174399999991</v>
      </c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97"/>
      <c r="B120" s="59">
        <f>Parâmetros!I109*0.04*64.0638</f>
        <v>8.4051705599999984</v>
      </c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97"/>
      <c r="B121" s="59">
        <f>Parâmetros!I110*0.04*64.0638</f>
        <v>7.2263966399999999</v>
      </c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97"/>
      <c r="B122" s="59">
        <f>Parâmetros!I111*0.04*64.0638</f>
        <v>8.89205544</v>
      </c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97"/>
      <c r="B123" s="59">
        <f>Parâmetros!I112*0.04*64.0638</f>
        <v>7.9951622400000009</v>
      </c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97"/>
      <c r="B124" s="59">
        <f>Parâmetros!I113*0.04*64.0638</f>
        <v>7.86703464</v>
      </c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97"/>
      <c r="B125" s="59">
        <f>Parâmetros!I114*0.04*64.0638</f>
        <v>7.3032732000000005</v>
      </c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97"/>
      <c r="B126" s="59">
        <f>Parâmetros!I115*0.04*64.0638</f>
        <v>7.5595284000000005</v>
      </c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97"/>
      <c r="B127" s="59">
        <f>Parâmetros!I116*0.04*64.0638</f>
        <v>7.4314007999999996</v>
      </c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97"/>
      <c r="B128" s="59">
        <f>Parâmetros!I117*0.04*64.0638</f>
        <v>8.12328984</v>
      </c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97"/>
      <c r="B129" s="59">
        <f>Parâmetros!I118*0.04*64.0638</f>
        <v>8.5845492000000014</v>
      </c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97"/>
      <c r="B130" s="59">
        <f>Parâmetros!I119*0.04*64.0638</f>
        <v>9.3533147999999997</v>
      </c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97"/>
      <c r="B131" s="59">
        <f>Parâmetros!I120*0.04*64.0638</f>
        <v>9.532693440000001</v>
      </c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97"/>
      <c r="B132" s="59">
        <f>Parâmetros!I121*0.04*64.0638</f>
        <v>9.1226851199999999</v>
      </c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97"/>
      <c r="B133" s="59">
        <f>Parâmetros!I122*0.04*64.0638</f>
        <v>8.0464132800000012</v>
      </c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97"/>
      <c r="B134" s="59">
        <f>Parâmetros!I123*0.04*64.0638</f>
        <v>9.0970595999999997</v>
      </c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97"/>
      <c r="B135" s="59">
        <f>Parâmetros!I124*0.04*64.0638</f>
        <v>9.7376976000000006</v>
      </c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97"/>
      <c r="B136" s="59">
        <f>Parâmetros!I125*0.04*64.0638</f>
        <v>9.1226851199999999</v>
      </c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97"/>
      <c r="B137" s="59">
        <f>Parâmetros!I126*0.04*64.0638</f>
        <v>9.0970595999999997</v>
      </c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97"/>
      <c r="B138" s="59">
        <f>Parâmetros!I127*0.04*64.0638</f>
        <v>7.4826518399999999</v>
      </c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97"/>
      <c r="B139" s="59">
        <f>Parâmetros!I128*0.04*64.0638</f>
        <v>7.7132815199999998</v>
      </c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97"/>
      <c r="B140" s="59">
        <f>Parâmetros!I129*0.04*64.0638</f>
        <v>7.3545242400000008</v>
      </c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97"/>
      <c r="B141" s="59">
        <f>Parâmetros!I130*0.04*64.0638</f>
        <v>8.63580024</v>
      </c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97"/>
      <c r="B142" s="59">
        <f>Parâmetros!I131*0.04*64.0638</f>
        <v>7.8157835999999996</v>
      </c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97"/>
      <c r="B143" s="59">
        <f>Parâmetros!I132*0.04*64.0638</f>
        <v>8.0976643200000016</v>
      </c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97"/>
      <c r="B144" s="59">
        <f>Parâmetros!I133*0.04*64.0638</f>
        <v>6.3295034400000008</v>
      </c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97"/>
      <c r="B145" s="124"/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97"/>
      <c r="B146" s="124"/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97"/>
      <c r="B147" s="59">
        <f>Parâmetros!I136*0.04*64.0638</f>
        <v>12.659006880000002</v>
      </c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97"/>
      <c r="B148" s="59">
        <f>Parâmetros!I137*0.04*64.0638</f>
        <v>9.3533147999999997</v>
      </c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97"/>
      <c r="B149" s="59">
        <f>Parâmetros!I138*0.04*64.0638</f>
        <v>6.4576310399999999</v>
      </c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97"/>
      <c r="B150" s="59">
        <f>Parâmetros!I139*0.04*64.0638</f>
        <v>7.508277360000001</v>
      </c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97"/>
      <c r="B151" s="59">
        <f>Parâmetros!I140*0.04*64.0638</f>
        <v>7.4826518399999999</v>
      </c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97"/>
      <c r="B152" s="59">
        <f>Parâmetros!I141*0.04*64.0638</f>
        <v>8.5332981600000011</v>
      </c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97"/>
      <c r="B153" s="59">
        <f>Parâmetros!I142*0.04*64.0638</f>
        <v>10.942097039999998</v>
      </c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97"/>
      <c r="B154" s="59">
        <f>Parâmetros!I143*0.04*64.0638</f>
        <v>9.532693440000001</v>
      </c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97"/>
      <c r="B155" s="59">
        <f>Parâmetros!I144*0.04*64.0638</f>
        <v>11.529592836623999</v>
      </c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97"/>
      <c r="B156" s="59">
        <f>Parâmetros!I145*0.04*64.0638</f>
        <v>10.993914403991999</v>
      </c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97"/>
      <c r="B157" s="59">
        <f>Parâmetros!I146*0.04*64.0638</f>
        <v>11.90922979032</v>
      </c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97"/>
      <c r="B158" s="59">
        <f>Parâmetros!I147*0.04*64.0638</f>
        <v>5.0664958732079999</v>
      </c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97"/>
      <c r="B159" s="59">
        <f>Parâmetros!I148*0.04*64.0638</f>
        <v>8.3088672932879994</v>
      </c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97"/>
      <c r="B160" s="59">
        <f>Parâmetros!I149*0.04*64.0638</f>
        <v>8.6381526627359992</v>
      </c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97"/>
      <c r="B161" s="59">
        <f>Parâmetros!I150*0.04*64.0638</f>
        <v>9.0529606426320015</v>
      </c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97"/>
      <c r="B162" s="59">
        <f>Parâmetros!I151*0.04*64.0638</f>
        <v>6.4641732352560002</v>
      </c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97"/>
      <c r="B163" s="59">
        <f>Parâmetros!I152*0.04*64.0638</f>
        <v>4.0567811963040006</v>
      </c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97"/>
      <c r="B164" s="59">
        <f>Parâmetros!I153*0.04*64.0638</f>
        <v>5.402579693112</v>
      </c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97"/>
      <c r="B165" s="59">
        <f>Parâmetros!I154*0.04*64.0638</f>
        <v>4.6467396053999996</v>
      </c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97"/>
      <c r="B166" s="59">
        <f>Parâmetros!I155*0.04*64.0638</f>
        <v>5.5030163561999998</v>
      </c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97"/>
      <c r="B167" s="59">
        <f>Parâmetros!I156*0.04*64.0638</f>
        <v>7.4570263200000007</v>
      </c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97"/>
      <c r="B168" s="59">
        <f>Parâmetros!I157*0.04*64.0638</f>
        <v>12.377126160000001</v>
      </c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97"/>
      <c r="B169" s="59">
        <f>Parâmetros!I158*0.04*64.0638</f>
        <v>6.8420138400000008</v>
      </c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97"/>
      <c r="B170" s="59">
        <f>Parâmetros!I159*0.04*64.0638</f>
        <v>4.7919722400000007</v>
      </c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97"/>
      <c r="B171" s="59">
        <f>Parâmetros!I160*0.04*64.0638</f>
        <v>4.5869680800000001</v>
      </c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97"/>
      <c r="B172" s="59">
        <f>Parâmetros!I161*0.04*64.0638</f>
        <v>3.30569208</v>
      </c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97"/>
      <c r="B173" s="59">
        <f>Parâmetros!I162*0.04*64.0638</f>
        <v>3.17756448</v>
      </c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97"/>
      <c r="B174" s="59">
        <f>Parâmetros!I163*0.04*64.0638</f>
        <v>3.9207045600000003</v>
      </c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97"/>
      <c r="B175" s="59">
        <f>Parâmetros!I164*0.04*64.0638</f>
        <v>4.7150956800000001</v>
      </c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97"/>
      <c r="B176" s="59">
        <f>Parâmetros!I165*0.04*64.0638</f>
        <v>5.5863633600000009</v>
      </c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97"/>
      <c r="B177" s="59">
        <f>Parâmetros!I166*0.04*64.0638</f>
        <v>6.6113841600000001</v>
      </c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97"/>
      <c r="B178" s="59">
        <f>Parâmetros!I167*0.04*64.0638</f>
        <v>8.4051705599999984</v>
      </c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97"/>
      <c r="B179" s="59">
        <f>Parâmetros!I168*0.04*64.0638</f>
        <v>8.5845492000000014</v>
      </c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97"/>
      <c r="B180" s="59">
        <f>Parâmetros!I169*0.04*64.0638</f>
        <v>7.1495200800000003</v>
      </c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97"/>
      <c r="B181" s="59">
        <f>Parâmetros!I170*0.04*64.0638</f>
        <v>8.5076726400000009</v>
      </c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97"/>
      <c r="B182" s="59">
        <f>Parâmetros!I171*0.04*64.0638</f>
        <v>8.3282939999999996</v>
      </c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97"/>
      <c r="B183" s="59">
        <f>Parâmetros!I172*0.04*64.0638</f>
        <v>6.9957669600000001</v>
      </c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97"/>
      <c r="B184" s="59">
        <f>Parâmetros!I173*0.04*64.0638</f>
        <v>6.3038779200000006</v>
      </c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97"/>
      <c r="B185" s="59">
        <f>Parâmetros!I174*0.04*64.0638</f>
        <v>8.8408044000000015</v>
      </c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97"/>
      <c r="B186" s="59">
        <f>Parâmetros!I175*0.04*64.0638</f>
        <v>7.6364049600000001</v>
      </c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97"/>
      <c r="B187" s="59">
        <f>Parâmetros!I176*0.04*64.0638</f>
        <v>7.1238945599999992</v>
      </c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97"/>
      <c r="B188" s="59">
        <f>Parâmetros!I177*0.04*64.0638</f>
        <v>6.9445159199999997</v>
      </c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97"/>
      <c r="B189" s="59">
        <f>Parâmetros!I178*0.04*64.0638</f>
        <v>5.5863633600000009</v>
      </c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97"/>
      <c r="B190" s="59">
        <f>Parâmetros!I179*0.04*64.0638</f>
        <v>5.4838612800000011</v>
      </c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97"/>
      <c r="B191" s="59">
        <f>Parâmetros!I180*0.04*64.0638</f>
        <v>5.4326102399999998</v>
      </c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97"/>
      <c r="B192" s="59">
        <f>Parâmetros!I181*0.04*64.0638</f>
        <v>5.97074616</v>
      </c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97"/>
      <c r="B193" s="59">
        <f>Parâmetros!I182*0.04*64.0638</f>
        <v>4.4588404800000001</v>
      </c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97"/>
      <c r="B194" s="59">
        <f>Parâmetros!I183*0.04*64.0638</f>
        <v>3.4850707200000004</v>
      </c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97"/>
      <c r="B195" s="59">
        <f>Parâmetros!I184*0.04*64.0638</f>
        <v>3.3569431199999999</v>
      </c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97"/>
      <c r="B196" s="59">
        <f>Parâmetros!I185*0.04*64.0638</f>
        <v>3.3569431199999999</v>
      </c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97"/>
      <c r="B197" s="59">
        <f>Parâmetros!I186*0.04*64.0638</f>
        <v>3.3569431199999999</v>
      </c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97"/>
      <c r="B198" s="59">
        <f>Parâmetros!I187*0.04*64.0638</f>
        <v>4.6894701599999999</v>
      </c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97"/>
      <c r="B199" s="59">
        <f>Parâmetros!I188*0.04*64.0638</f>
        <v>5.3813592000000003</v>
      </c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97"/>
      <c r="B200" s="59">
        <f>Parâmetros!I189*0.04*64.0638</f>
        <v>6.4832565600000001</v>
      </c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97"/>
      <c r="B201" s="59">
        <f>Parâmetros!I190*0.04*64.0638</f>
        <v>7.7901580800000003</v>
      </c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97"/>
      <c r="B202" s="59">
        <f>Parâmetros!I191*0.04*64.0638</f>
        <v>8.2001664000000005</v>
      </c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97"/>
      <c r="B203" s="59">
        <f>Parâmetros!I192*0.04*64.0638</f>
        <v>9.4558168800000004</v>
      </c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97"/>
      <c r="B204" s="59">
        <f>Parâmetros!I193*0.04*64.0638</f>
        <v>10.35271008</v>
      </c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97"/>
      <c r="B205" s="59">
        <f>Parâmetros!I194*0.04*64.0638</f>
        <v>8.1745408800000003</v>
      </c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97"/>
      <c r="B206" s="59">
        <f>Parâmetros!I195*0.04*64.0638</f>
        <v>9.1739361600000002</v>
      </c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97"/>
      <c r="B207" s="59">
        <f>Parâmetros!I196*0.04*64.0638</f>
        <v>6.2526268800000002</v>
      </c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97"/>
      <c r="B208" s="59">
        <f>Parâmetros!I197*0.04*64.0638</f>
        <v>3.7157003999999998</v>
      </c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97"/>
      <c r="B209" s="59">
        <f>Parâmetros!I198*0.04*64.0638</f>
        <v>3.4594452000000002</v>
      </c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97"/>
      <c r="B210" s="59">
        <f>Parâmetros!I199*0.04*64.0638</f>
        <v>4.4588404800000001</v>
      </c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97"/>
      <c r="B211" s="59">
        <f>Parâmetros!I200*0.04*64.0638</f>
        <v>3.9207045600000003</v>
      </c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97"/>
      <c r="B212" s="59">
        <f>Parâmetros!I201*0.04*64.0638</f>
        <v>4.9969764000000003</v>
      </c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97"/>
      <c r="B213" s="59">
        <f>Parâmetros!I202*0.04*64.0638</f>
        <v>4.4332149599999999</v>
      </c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97"/>
      <c r="B214" s="59">
        <f>Parâmetros!I203*0.04*64.0638</f>
        <v>4.3050873599999999</v>
      </c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97"/>
      <c r="B215" s="59">
        <f>Parâmetros!I204*0.04*64.0638</f>
        <v>4.2025852799999992</v>
      </c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97"/>
      <c r="B216" s="59">
        <f>Parâmetros!I205*0.04*64.0638</f>
        <v>4.6382191200000005</v>
      </c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97"/>
      <c r="B217" s="59">
        <f>Parâmetros!I206*0.04*64.0638</f>
        <v>3.1519389600000003</v>
      </c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97"/>
      <c r="B218" s="59">
        <f>Parâmetros!I207*0.04*64.0638</f>
        <v>2.7163051199999999</v>
      </c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97"/>
      <c r="B219" s="59">
        <f>Parâmetros!I208*0.04*64.0638</f>
        <v>2.4600499199999999</v>
      </c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97"/>
      <c r="B220" s="59">
        <f>Parâmetros!I209*0.04*64.0638</f>
        <v>2.1781692000000001</v>
      </c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97"/>
      <c r="B221" s="59">
        <f>Parâmetros!I210*0.04*64.0638</f>
        <v>2.3062968000000001</v>
      </c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97"/>
      <c r="B222" s="59">
        <f>Parâmetros!I211*0.04*64.0638</f>
        <v>3.3313176000000002</v>
      </c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97"/>
      <c r="B223" s="59">
        <f>Parâmetros!I212*0.04*64.0638</f>
        <v>4.3050873599999999</v>
      </c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97"/>
      <c r="B224" s="59">
        <f>Parâmetros!I213*0.04*64.0638</f>
        <v>4.4075894399999997</v>
      </c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97"/>
      <c r="B225" s="59">
        <f>Parâmetros!I214*0.04*64.0638</f>
        <v>4.6638446400000007</v>
      </c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97"/>
      <c r="B226" s="59">
        <f>Parâmetros!I215*0.04*64.0638</f>
        <v>5.6119888800000002</v>
      </c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97"/>
      <c r="B227" s="59">
        <f>Parâmetros!I216*0.04*64.0638</f>
        <v>6.8932648800000003</v>
      </c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97"/>
      <c r="B228" s="59">
        <f>Parâmetros!I217*0.04*64.0638</f>
        <v>6.9701414400000008</v>
      </c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97"/>
      <c r="B229" s="59">
        <f>Parâmetros!I218*0.04*64.0638</f>
        <v>10.173331440000002</v>
      </c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97"/>
      <c r="B230" s="59">
        <f>Parâmetros!I219*0.04*64.0638</f>
        <v>10.09645488</v>
      </c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97"/>
      <c r="B231" s="59">
        <f>Parâmetros!I220*0.04*64.0638</f>
        <v>7.9695367199999998</v>
      </c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97"/>
      <c r="B232" s="59">
        <f>Parâmetros!I221*0.04*64.0638</f>
        <v>8.89205544</v>
      </c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97"/>
      <c r="B233" s="59">
        <f>Parâmetros!I222*0.04*64.0638</f>
        <v>6.9445159199999997</v>
      </c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97"/>
      <c r="B234" s="59">
        <f>Parâmetros!I223*0.04*64.0638</f>
        <v>5.9194951200000006</v>
      </c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97"/>
      <c r="B235" s="59">
        <f>Parâmetros!I224*0.04*64.0638</f>
        <v>5.0738529600000009</v>
      </c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97"/>
      <c r="B236" s="59">
        <f>Parâmetros!I225*0.04*64.0638</f>
        <v>8.7126768000000006</v>
      </c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97"/>
      <c r="B237" s="59">
        <f>Parâmetros!I226*0.04*64.0638</f>
        <v>4.7407212000000003</v>
      </c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97"/>
      <c r="B238" s="59">
        <f>Parâmetros!I227*0.04*64.0638</f>
        <v>4.0488321600000008</v>
      </c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97"/>
      <c r="B239" s="59">
        <f>Parâmetros!I228*0.04*64.0638</f>
        <v>4.81759776</v>
      </c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97"/>
      <c r="B240" s="59">
        <f>Parâmetros!I229*0.04*64.0638</f>
        <v>5.1763550399999998</v>
      </c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97"/>
      <c r="B241" s="59">
        <f>Parâmetros!I230*0.04*64.0638</f>
        <v>6.1501248000000004</v>
      </c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97"/>
      <c r="B242" s="59">
        <f>Parâmetros!I231*0.04*64.0638</f>
        <v>6.3038779200000006</v>
      </c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97"/>
      <c r="B243" s="59">
        <f>Parâmetros!I232*0.04*64.0638</f>
        <v>4.81759776</v>
      </c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97"/>
      <c r="B244" s="59">
        <f>Parâmetros!I233*0.04*64.0638</f>
        <v>2.8444327200000004</v>
      </c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97"/>
      <c r="B245" s="59">
        <f>Parâmetros!I234*0.04*64.0638</f>
        <v>3.3825686400000006</v>
      </c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97"/>
      <c r="B246" s="59">
        <f>Parâmetros!I235*0.04*64.0638</f>
        <v>3.2544410400000001</v>
      </c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97"/>
      <c r="B247" s="59">
        <f>Parâmetros!I236*0.04*64.0638</f>
        <v>4.0744576800000001</v>
      </c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97"/>
      <c r="B248" s="59">
        <f>Parâmetros!I237*0.04*64.0638</f>
        <v>6.2013758399999999</v>
      </c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97"/>
      <c r="B249" s="59">
        <f>Parâmetros!I238*0.04*64.0638</f>
        <v>8.89205544</v>
      </c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97"/>
      <c r="B250" s="59">
        <f>Parâmetros!I239*0.04*64.0638</f>
        <v>8.6614257599999984</v>
      </c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97"/>
      <c r="B251" s="59">
        <f>Parâmetros!I240*0.04*64.0638</f>
        <v>8.7383023200000007</v>
      </c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97"/>
      <c r="B252" s="59">
        <f>Parâmetros!I241*0.04*64.0638</f>
        <v>7.7132815199999998</v>
      </c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97"/>
      <c r="B253" s="59">
        <f>Parâmetros!I242*0.04*64.0638</f>
        <v>8.0720387999999996</v>
      </c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97"/>
      <c r="B254" s="59">
        <f>Parâmetros!I243*0.04*64.0638</f>
        <v>4.2538363200000004</v>
      </c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97"/>
      <c r="B255" s="59">
        <f>Parâmetros!I244*0.04*64.0638</f>
        <v>5.71449096</v>
      </c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97"/>
      <c r="B256" s="59">
        <f>Parâmetros!I245*0.04*64.0638</f>
        <v>6.4320055199999997</v>
      </c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97"/>
      <c r="B257" s="59">
        <f>Parâmetros!I246*0.04*64.0638</f>
        <v>6.35512896</v>
      </c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97"/>
      <c r="B258" s="59">
        <f>Parâmetros!I247*0.04*64.0638</f>
        <v>6.3295034400000008</v>
      </c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97"/>
      <c r="B259" s="59">
        <f>Parâmetros!I248*0.04*64.0638</f>
        <v>4.5869680800000001</v>
      </c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97"/>
      <c r="B260" s="59">
        <f>Parâmetros!I249*0.04*64.0638</f>
        <v>2.8956837599999998</v>
      </c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97"/>
      <c r="B261" s="59">
        <f>Parâmetros!I250*0.04*64.0638</f>
        <v>3.2800665600000003</v>
      </c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97"/>
      <c r="B262" s="59">
        <f>Parâmetros!I251*0.04*64.0638</f>
        <v>3.2800665600000003</v>
      </c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97"/>
      <c r="B263" s="59">
        <f>Parâmetros!I252*0.04*64.0638</f>
        <v>3.6900748800000001</v>
      </c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97"/>
      <c r="B264" s="59">
        <f>Parâmetros!I253*0.04*64.0638</f>
        <v>2.7399728502720002</v>
      </c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97"/>
      <c r="B265" s="59">
        <f>Parâmetros!I254*0.04*64.0638</f>
        <v>2.829385414656</v>
      </c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97"/>
      <c r="B266" s="59">
        <f>Parâmetros!I255*0.04*64.0638</f>
        <v>5.9758174504079999</v>
      </c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97"/>
      <c r="B267" s="59">
        <f>Parâmetros!I256*0.04*64.0638</f>
        <v>3.8374728710399997</v>
      </c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97"/>
      <c r="B268" s="59">
        <f>Parâmetros!I257*0.04*64.0638</f>
        <v>1.993245197472</v>
      </c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97"/>
      <c r="B269" s="59">
        <f>Parâmetros!I258*0.04*64.0638</f>
        <v>2.18094956892</v>
      </c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97"/>
      <c r="B270" s="59">
        <f>Parâmetros!I259*0.04*64.0638</f>
        <v>5.4536052285360004</v>
      </c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97"/>
      <c r="B271" s="59">
        <f>Parâmetros!I260*0.04*64.0638</f>
        <v>3.9051985578479997</v>
      </c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97"/>
      <c r="B272" s="59">
        <f>Parâmetros!I261*0.04*64.0638</f>
        <v>6.0222303922320002</v>
      </c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97"/>
      <c r="B273" s="59">
        <f>Parâmetros!I262*0.04*64.0638</f>
        <v>4.5459031842000002</v>
      </c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97"/>
      <c r="B274" s="59">
        <f>Parâmetros!I263*0.04*64.0638</f>
        <v>6.3076807471679999</v>
      </c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97"/>
      <c r="B275" s="59">
        <f>Parâmetros!I264*0.04*64.0638</f>
        <v>6.5590773485760003</v>
      </c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97"/>
      <c r="B276" s="59">
        <f>Parâmetros!I265*0.04*64.0638</f>
        <v>4.5785526592319998</v>
      </c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97"/>
      <c r="B277" s="59">
        <f>Parâmetros!I266*0.04*64.0638</f>
        <v>4.1701689972000002</v>
      </c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97"/>
      <c r="B278" s="59">
        <f>Parâmetros!I267*0.04*64.0638</f>
        <v>8.6548553766719998</v>
      </c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97"/>
      <c r="B279" s="59">
        <f>Parâmetros!I268*0.04*64.0638</f>
        <v>10.895435530632</v>
      </c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97"/>
      <c r="B280" s="59">
        <f>Parâmetros!I269*0.04*64.0638</f>
        <v>9.5956476549840009</v>
      </c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97"/>
      <c r="B281" s="59">
        <f>Parâmetros!I270*0.04*64.0638</f>
        <v>8.5403913039360013</v>
      </c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97"/>
      <c r="B282" s="59">
        <f>Parâmetros!I271*0.04*64.0638</f>
        <v>11.061119892744001</v>
      </c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97"/>
      <c r="B283" s="59">
        <f>Parâmetros!I272*0.04*64.0638</f>
        <v>9.3324889398960007</v>
      </c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97"/>
      <c r="B284" s="59">
        <f>Parâmetros!I273*0.04*64.0638</f>
        <v>9.7239802591440014</v>
      </c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97"/>
      <c r="B285" s="59">
        <f>Parâmetros!I274*0.04*64.0638</f>
        <v>7.185846817152</v>
      </c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97"/>
      <c r="B286" s="59">
        <f>Parâmetros!I275*0.04*64.0638</f>
        <v>6.4491951188160002</v>
      </c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97"/>
      <c r="B287" s="59">
        <f>Parâmetros!I276*0.04*64.0638</f>
        <v>6.2855377353359998</v>
      </c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97"/>
      <c r="B288" s="59">
        <f>Parâmetros!I277*0.04*64.0638</f>
        <v>7.3594135892160004</v>
      </c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97"/>
      <c r="B289" s="59">
        <f>Parâmetros!I278*0.04*64.0638</f>
        <v>6.4838305716480003</v>
      </c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97"/>
      <c r="B290" s="59">
        <f>Parâmetros!I279*0.04*64.0638</f>
        <v>6.9292738607039999</v>
      </c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97"/>
      <c r="B291" s="59">
        <f>Parâmetros!I280*0.04*64.0638</f>
        <v>7.2520990365599998</v>
      </c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97"/>
      <c r="B292" s="59">
        <f>Parâmetros!I281*0.04*64.0638</f>
        <v>6.0959601383760003</v>
      </c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97"/>
      <c r="B293" s="59">
        <f>Parâmetros!I282*0.04*64.0638</f>
        <v>5.5913552112960003</v>
      </c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97"/>
      <c r="B294" s="59">
        <f>Parâmetros!I283*0.04*64.0638</f>
        <v>9.7535572343279995</v>
      </c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97"/>
      <c r="B295" s="59">
        <f>Parâmetros!I284*0.04*64.0638</f>
        <v>6.9852681844560012</v>
      </c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97"/>
      <c r="B296" s="59">
        <f>Parâmetros!I285*0.04*64.0638</f>
        <v>9.0178459925759995</v>
      </c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97"/>
      <c r="B297" s="59">
        <f>Parâmetros!I286*0.04*64.0638</f>
        <v>9.1829640306960005</v>
      </c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97"/>
      <c r="B298" s="59">
        <f>Parâmetros!I287*0.04*64.0638</f>
        <v>8.6645290104720001</v>
      </c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97"/>
      <c r="B299" s="59">
        <f>Parâmetros!I288*0.04*64.0638</f>
        <v>9.7561069735680004</v>
      </c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97"/>
      <c r="B300" s="59">
        <f>Parâmetros!I289*0.04*64.0638</f>
        <v>9.6479724042720001</v>
      </c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97"/>
      <c r="B301" s="59">
        <f>Parâmetros!I290*0.04*64.0638</f>
        <v>10.097871971256</v>
      </c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97"/>
      <c r="B302" s="59">
        <f>Parâmetros!I291*0.04*64.0638</f>
        <v>4.5686227702319995</v>
      </c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97"/>
      <c r="B303" s="59">
        <f>Parâmetros!I292*0.04*64.0638</f>
        <v>6.0380490257280002</v>
      </c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97"/>
      <c r="B304" s="59">
        <f>Parâmetros!I293*0.04*64.0638</f>
        <v>3.5845976771279999</v>
      </c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97"/>
      <c r="B305" s="59">
        <f>Parâmetros!I294*0.04*64.0638</f>
        <v>3.9996542245679998</v>
      </c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97"/>
      <c r="B306" s="59">
        <f>Parâmetros!I295*0.04*64.0638</f>
        <v>5.8686874014959995</v>
      </c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97"/>
      <c r="B307" s="59">
        <f>Parâmetros!I296*0.04*64.0638</f>
        <v>5.0533141057200002</v>
      </c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97"/>
      <c r="B308" s="59">
        <f>Parâmetros!I297*0.04*64.0638</f>
        <v>6.6179519807759997</v>
      </c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97"/>
      <c r="B309" s="59">
        <f>Parâmetros!I298*0.04*64.0638</f>
        <v>5.3839063766880004</v>
      </c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97"/>
      <c r="B310" s="59">
        <f>Parâmetros!I299*0.04*64.0638</f>
        <v>4.4465863563359997</v>
      </c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97"/>
      <c r="B311" s="59">
        <f>Parâmetros!I300*0.04*64.0638</f>
        <v>8.0976643200000016</v>
      </c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97"/>
      <c r="B312" s="59">
        <f>Parâmetros!I301*0.04*64.0638</f>
        <v>10.19895696</v>
      </c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97"/>
      <c r="B313" s="59">
        <f>Parâmetros!I302*0.04*64.0638</f>
        <v>7.1495200800000003</v>
      </c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97"/>
      <c r="B314" s="59">
        <f>Parâmetros!I303*0.04*64.0638</f>
        <v>8.1745408800000003</v>
      </c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97"/>
      <c r="B315" s="59">
        <f>Parâmetros!I304*0.04*64.0638</f>
        <v>3.5106962400000006</v>
      </c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97"/>
      <c r="B316" s="59">
        <f>Parâmetros!I305*0.04*64.0638</f>
        <v>3.61319832</v>
      </c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97"/>
      <c r="B317" s="59">
        <f>Parâmetros!I306*0.04*64.0638</f>
        <v>3.2288155199999999</v>
      </c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97"/>
      <c r="B318" s="59">
        <f>Parâmetros!I307*0.04*64.0638</f>
        <v>4.7663467200000005</v>
      </c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97"/>
      <c r="B319" s="59">
        <f>Parâmetros!I308*0.04*64.0638</f>
        <v>5.8682440800000002</v>
      </c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97"/>
      <c r="B320" s="59">
        <f>Parâmetros!I309*0.04*64.0638</f>
        <v>4.5869680800000001</v>
      </c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97"/>
      <c r="B321" s="59">
        <f>Parâmetros!I310*0.04*64.0638</f>
        <v>4.5869680800000001</v>
      </c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97"/>
      <c r="B322" s="59">
        <f>Parâmetros!I311*0.04*64.0638</f>
        <v>3.9719556000000003</v>
      </c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97"/>
      <c r="B323" s="59">
        <f>Parâmetros!I312*0.04*64.0638</f>
        <v>4.6894701599999999</v>
      </c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97"/>
      <c r="B324" s="59">
        <f>Parâmetros!I313*0.04*64.0638</f>
        <v>5.45823576</v>
      </c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97"/>
      <c r="B325" s="59">
        <f>Parâmetros!I314*0.04*64.0638</f>
        <v>6.1501248000000004</v>
      </c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97"/>
      <c r="B326" s="59">
        <f>Parâmetros!I315*0.04*64.0638</f>
        <v>4.0488321600000008</v>
      </c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97"/>
      <c r="B327" s="59">
        <f>Parâmetros!I316*0.04*64.0638</f>
        <v>2.9213092799999996</v>
      </c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97"/>
      <c r="B328" s="59">
        <f>Parâmetros!I317*0.04*64.0638</f>
        <v>2.8444327200000004</v>
      </c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97"/>
      <c r="B329" s="59">
        <f>Parâmetros!I318*0.04*64.0638</f>
        <v>2.8956837599999998</v>
      </c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97"/>
      <c r="B330" s="59">
        <f>Parâmetros!I319*0.04*64.0638</f>
        <v>2.8700582400000005</v>
      </c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97"/>
      <c r="B331" s="59">
        <f>Parâmetros!I320*0.04*64.0638</f>
        <v>4.8944743199999996</v>
      </c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97"/>
      <c r="B332" s="59">
        <f>Parâmetros!I321*0.04*64.0638</f>
        <v>4.0488321600000008</v>
      </c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97"/>
      <c r="B333" s="59">
        <f>Parâmetros!I322*0.04*64.0638</f>
        <v>3.61319832</v>
      </c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97"/>
      <c r="B334" s="59">
        <f>Parâmetros!I323*0.04*64.0638</f>
        <v>3.2031900000000002</v>
      </c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97"/>
      <c r="B335" s="59">
        <f>Parâmetros!I324*0.04*64.0638</f>
        <v>3.7157003999999998</v>
      </c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97"/>
      <c r="B336" s="59">
        <f>Parâmetros!I325*0.04*64.0638</f>
        <v>2.9469348000000002</v>
      </c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97"/>
      <c r="B337" s="59">
        <f>Parâmetros!I326*0.04*64.0638</f>
        <v>4.1257087199999996</v>
      </c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97"/>
      <c r="B338" s="59">
        <f>Parâmetros!I327*0.04*64.0638</f>
        <v>4.5613425599999999</v>
      </c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97"/>
      <c r="B339" s="59">
        <f>Parâmetros!I328*0.04*64.0638</f>
        <v>3.9975811200000004</v>
      </c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97"/>
      <c r="B340" s="59">
        <f>Parâmetros!I329*0.04*64.0638</f>
        <v>3.3313176000000002</v>
      </c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97"/>
      <c r="B341" s="59">
        <f>Parâmetros!I330*0.04*64.0638</f>
        <v>1.2556504799999999</v>
      </c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97"/>
      <c r="B342" s="59">
        <f>Parâmetros!I331*0.04*64.0638</f>
        <v>1.9475395200000001</v>
      </c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97"/>
      <c r="B343" s="59">
        <f>Parâmetros!I332*0.04*64.0638</f>
        <v>3.0750624000000002</v>
      </c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97"/>
      <c r="B344" s="59">
        <f>Parâmetros!I333*0.04*64.0638</f>
        <v>2.8956837599999998</v>
      </c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97"/>
      <c r="B345" s="59">
        <f>Parâmetros!I334*0.04*64.0638</f>
        <v>3.1519389600000003</v>
      </c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97"/>
      <c r="B346" s="59">
        <f>Parâmetros!I335*0.04*64.0638</f>
        <v>3.6900748800000001</v>
      </c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97"/>
      <c r="B347" s="59">
        <f>Parâmetros!I336*0.04*64.0638</f>
        <v>5.3557336799999993</v>
      </c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97"/>
      <c r="B348" s="59">
        <f>Parâmetros!I337*0.04*64.0638</f>
        <v>4.0232066400000006</v>
      </c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97"/>
      <c r="B349" s="59">
        <f>Parâmetros!I338*0.04*64.0638</f>
        <v>3.04943688</v>
      </c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97"/>
      <c r="B350" s="59">
        <f>Parâmetros!I339*0.04*64.0638</f>
        <v>7.5339028799999994</v>
      </c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97"/>
      <c r="B351" s="59">
        <f>Parâmetros!I340*0.04*64.0638</f>
        <v>7.9951622400000009</v>
      </c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97"/>
      <c r="B352" s="59">
        <f>Parâmetros!I341*0.04*64.0638</f>
        <v>6.7138862399999999</v>
      </c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97"/>
      <c r="B353" s="59">
        <f>Parâmetros!I342*0.04*64.0638</f>
        <v>6.4576310399999999</v>
      </c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97"/>
      <c r="B354" s="59">
        <f>Parâmetros!I343*0.04*64.0638</f>
        <v>6.4320055199999997</v>
      </c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97"/>
      <c r="B355" s="59">
        <f>Parâmetros!I344*0.04*64.0638</f>
        <v>6.6370096800000002</v>
      </c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97"/>
      <c r="B356" s="59">
        <f>Parâmetros!I345*0.04*64.0638</f>
        <v>6.5857586399999999</v>
      </c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97"/>
      <c r="B357" s="59">
        <f>Parâmetros!I346*0.04*64.0638</f>
        <v>7.2263966399999999</v>
      </c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97"/>
      <c r="B358" s="59">
        <f>Parâmetros!I347*0.04*64.0638</f>
        <v>7.5851539200000007</v>
      </c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97"/>
      <c r="B359" s="59">
        <f>Parâmetros!I348*0.04*64.0638</f>
        <v>7.3545242400000008</v>
      </c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97"/>
      <c r="B360" s="59">
        <f>Parâmetros!I349*0.04*64.0638</f>
        <v>7.3288987199999998</v>
      </c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97"/>
      <c r="B361" s="59">
        <f>Parâmetros!I350*0.04*64.0638</f>
        <v>7.1238945599999992</v>
      </c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97"/>
      <c r="B362" s="59">
        <f>Parâmetros!I351*0.04*64.0638</f>
        <v>8.0720387999999996</v>
      </c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97"/>
      <c r="B363" s="59">
        <f>Parâmetros!I352*0.04*64.0638</f>
        <v>7.5851539200000007</v>
      </c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97"/>
      <c r="B364" s="59">
        <f>Parâmetros!I353*0.04*64.0638</f>
        <v>5.9451206399999998</v>
      </c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97"/>
      <c r="B365" s="59">
        <f>Parâmetros!I354*0.04*64.0638</f>
        <v>6.3807544800000002</v>
      </c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97"/>
      <c r="B366" s="59">
        <f>Parâmetros!I355*0.04*64.0638</f>
        <v>6.35512896</v>
      </c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97"/>
      <c r="B367" s="59">
        <f>Parâmetros!I356*0.04*64.0638</f>
        <v>7.0213924800000012</v>
      </c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97"/>
      <c r="B368" s="59">
        <f>Parâmetros!I357*0.04*64.0638</f>
        <v>6.8420138400000008</v>
      </c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97"/>
      <c r="B369" s="59">
        <f>Parâmetros!I358*0.04*64.0638</f>
        <v>7.2007711199999997</v>
      </c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97"/>
      <c r="B370" s="59">
        <f>Parâmetros!I359*0.04*64.0638</f>
        <v>6.6113841600000001</v>
      </c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97"/>
      <c r="B371" s="59">
        <f>Parâmetros!I360*0.04*64.0638</f>
        <v>7.6876559999999996</v>
      </c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97"/>
      <c r="B372" s="59">
        <f>Parâmetros!I361*0.04*64.0638</f>
        <v>7.7645325599999993</v>
      </c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97"/>
      <c r="B373" s="59">
        <f>Parâmetros!I362*0.04*64.0638</f>
        <v>8.4307960800000004</v>
      </c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97"/>
      <c r="B374" s="59">
        <f>Parâmetros!I363*0.04*64.0638</f>
        <v>4.2282108000000003</v>
      </c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97"/>
      <c r="B375" s="59">
        <f>Parâmetros!I364*0.04*64.0638</f>
        <v>3.6644493599999999</v>
      </c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97"/>
      <c r="B376" s="59">
        <f>Parâmetros!I365*0.04*64.0638</f>
        <v>2.6394285600000003</v>
      </c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97"/>
      <c r="B377" s="59">
        <f>Parâmetros!I366*0.04*64.0638</f>
        <v>2.7675561600000003</v>
      </c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97"/>
      <c r="B378" s="59">
        <f>Parâmetros!I367*0.04*64.0638</f>
        <v>2.6650540800000004</v>
      </c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97"/>
      <c r="B379" s="59">
        <f>Parâmetros!I368*0.04*64.0638</f>
        <v>2.5369264800000004</v>
      </c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97"/>
      <c r="B380" s="59">
        <f>Parâmetros!I369*0.04*64.0638</f>
        <v>2.5113009599999998</v>
      </c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97"/>
      <c r="B381" s="59">
        <f>Parâmetros!I370*0.04*64.0638</f>
        <v>3.3313176000000002</v>
      </c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97"/>
      <c r="B382" s="59">
        <f>Parâmetros!I371*0.04*64.0638</f>
        <v>3.3313176000000002</v>
      </c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97"/>
      <c r="B383" s="59">
        <f>Parâmetros!I372*0.04*64.0638</f>
        <v>3.2031900000000002</v>
      </c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97"/>
      <c r="B384" s="59">
        <f>Parâmetros!I373*0.04*64.0638</f>
        <v>2.8444327200000004</v>
      </c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97"/>
      <c r="B385" s="59">
        <f>Parâmetros!I374*0.04*64.0638</f>
        <v>2.5881775199999999</v>
      </c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97"/>
      <c r="B386" s="59">
        <f>Parâmetros!I375*0.04*64.0638</f>
        <v>3.1263134400000001</v>
      </c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97"/>
      <c r="B387" s="59">
        <f>Parâmetros!I376*0.04*64.0638</f>
        <v>2.8956837599999998</v>
      </c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97"/>
      <c r="B388" s="59">
        <f>Parâmetros!I377*0.04*64.0638</f>
        <v>1.1275228800000001</v>
      </c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97"/>
      <c r="B389" s="59">
        <f>Parâmetros!I378*0.04*64.0638</f>
        <v>0.74314007999999998</v>
      </c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97"/>
      <c r="B390" s="59">
        <f>Parâmetros!I379*0.04*64.0638</f>
        <v>1.97316504</v>
      </c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97"/>
      <c r="B391" s="59">
        <f>Parâmetros!I380*0.04*64.0638</f>
        <v>2.9213092799999996</v>
      </c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97"/>
      <c r="B392" s="59">
        <f>Parâmetros!I381*0.04*64.0638</f>
        <v>3.3313176000000002</v>
      </c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97"/>
      <c r="B393" s="59">
        <f>Parâmetros!I382*0.04*64.0638</f>
        <v>3.0238113599999998</v>
      </c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97"/>
      <c r="B394" s="59">
        <f>Parâmetros!I383*0.04*64.0638</f>
        <v>3.4594452000000002</v>
      </c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97"/>
      <c r="B395" s="59">
        <f>Parâmetros!I384*0.04*64.0638</f>
        <v>4.1769597599999999</v>
      </c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97"/>
      <c r="B396" s="59">
        <f>Parâmetros!I385*0.04*64.0638</f>
        <v>3.6388238399999997</v>
      </c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97"/>
      <c r="B397" s="59">
        <f>Parâmetros!I386*0.04*64.0638</f>
        <v>3.43381968</v>
      </c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97"/>
      <c r="B398" s="59">
        <f>Parâmetros!I387*0.04*64.0638</f>
        <v>7.1495200800000003</v>
      </c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97"/>
      <c r="B399" s="59">
        <f>Parâmetros!I388*0.04*64.0638</f>
        <v>7.3288987199999998</v>
      </c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97"/>
      <c r="B400" s="59">
        <f>Parâmetros!I389*0.04*64.0638</f>
        <v>7.0726435199999997</v>
      </c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97"/>
      <c r="B401" s="59">
        <f>Parâmetros!I390*0.04*64.0638</f>
        <v>6.6370096800000002</v>
      </c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97"/>
      <c r="B402" s="59">
        <f>Parâmetros!I391*0.04*64.0638</f>
        <v>6.5857586399999999</v>
      </c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97"/>
      <c r="B403" s="59">
        <f>Parâmetros!I392*0.04*64.0638</f>
        <v>6.6626352000000004</v>
      </c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97"/>
      <c r="B404" s="59">
        <f>Parâmetros!I393*0.04*64.0638</f>
        <v>7.252022160000001</v>
      </c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97"/>
      <c r="B405" s="59">
        <f>Parâmetros!I394*0.04*64.0638</f>
        <v>6.9957669600000001</v>
      </c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97"/>
      <c r="B406" s="59">
        <f>Parâmetros!I395*0.04*64.0638</f>
        <v>7.7901580800000003</v>
      </c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97"/>
      <c r="B407" s="59">
        <f>Parâmetros!I396*0.04*64.0638</f>
        <v>7.9182856800000003</v>
      </c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97"/>
      <c r="B408" s="59">
        <f>Parâmetros!I397*0.04*64.0638</f>
        <v>7.3545242400000008</v>
      </c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97"/>
      <c r="B409" s="59">
        <f>Parâmetros!I398*0.04*64.0638</f>
        <v>7.5339028799999994</v>
      </c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97"/>
      <c r="B410" s="59">
        <f>Parâmetros!I399*0.04*64.0638</f>
        <v>7.6620304800000012</v>
      </c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97"/>
      <c r="B411" s="59">
        <f>Parâmetros!I400*0.04*64.0638</f>
        <v>7.5851539200000007</v>
      </c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97"/>
      <c r="B412" s="59">
        <f>Parâmetros!I401*0.04*64.0638</f>
        <v>8.0720387999999996</v>
      </c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97"/>
      <c r="B413" s="59">
        <f>Parâmetros!I402*0.04*64.0638</f>
        <v>8.3539195199999998</v>
      </c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97"/>
      <c r="B414" s="59">
        <f>Parâmetros!I403*0.04*64.0638</f>
        <v>7.5339028799999994</v>
      </c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97"/>
      <c r="B415" s="59">
        <f>Parâmetros!I404*0.04*64.0638</f>
        <v>7.508277360000001</v>
      </c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97"/>
      <c r="B416" s="59">
        <f>Parâmetros!I405*0.04*64.0638</f>
        <v>7.8157835999999996</v>
      </c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97"/>
      <c r="B417" s="59">
        <f>Parâmetros!I406*0.04*64.0638</f>
        <v>7.5595284000000005</v>
      </c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97"/>
      <c r="B418" s="59">
        <f>Parâmetros!I407*0.04*64.0638</f>
        <v>7.3288987199999998</v>
      </c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97"/>
      <c r="B419" s="59">
        <f>Parâmetros!I408*0.04*64.0638</f>
        <v>8.0464132800000012</v>
      </c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97"/>
      <c r="B420" s="59">
        <f>Parâmetros!I409*0.04*64.0638</f>
        <v>7.7645325599999993</v>
      </c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97"/>
      <c r="B421" s="59">
        <f>Parâmetros!I410*0.04*64.0638</f>
        <v>7.2776476799999994</v>
      </c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97"/>
      <c r="B422" s="59">
        <f>Parâmetros!I411*0.04*64.0638</f>
        <v>6.8676393600000001</v>
      </c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97"/>
      <c r="B423" s="59">
        <f>Parâmetros!I412*0.04*64.0638</f>
        <v>7.6107794400000008</v>
      </c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97"/>
      <c r="B424" s="59">
        <f>Parâmetros!I413*0.04*64.0638</f>
        <v>7.2007711199999997</v>
      </c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97"/>
      <c r="B425" s="59">
        <f>Parâmetros!I414*0.04*64.0638</f>
        <v>7.6364049600000001</v>
      </c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97"/>
      <c r="B426" s="59">
        <f>Parâmetros!I415*0.04*64.0638</f>
        <v>7.1495200800000003</v>
      </c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97"/>
      <c r="B427" s="59">
        <f>Parâmetros!I416*0.04*64.0638</f>
        <v>7.252022160000001</v>
      </c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97"/>
      <c r="B428" s="59">
        <f>Parâmetros!I417*0.04*64.0638</f>
        <v>7.1495200800000003</v>
      </c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97"/>
      <c r="B429" s="59">
        <f>Parâmetros!I418*0.04*64.0638</f>
        <v>8.1745408800000003</v>
      </c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97"/>
      <c r="B430" s="59">
        <f>Parâmetros!I419*0.04*64.0638</f>
        <v>8.2770429600000011</v>
      </c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97"/>
      <c r="B431" s="138"/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97"/>
      <c r="B432" s="138"/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97"/>
      <c r="B433" s="138"/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97"/>
      <c r="B434" s="138"/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97"/>
      <c r="B435" s="138"/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97"/>
      <c r="B436" s="138"/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97"/>
      <c r="B437" s="138"/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97"/>
      <c r="B438" s="138"/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97"/>
      <c r="B439" s="138"/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97"/>
      <c r="B440" s="138"/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97"/>
      <c r="B441" s="138"/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97"/>
      <c r="B442" s="138"/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97"/>
      <c r="B443" s="138"/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97"/>
      <c r="B444" s="138"/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97"/>
      <c r="B445" s="138"/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97"/>
      <c r="B446" s="138"/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97"/>
      <c r="B447" s="138"/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97"/>
      <c r="B448" s="138"/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97"/>
      <c r="B449" s="138"/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97"/>
      <c r="B450" s="138"/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97"/>
      <c r="B451" s="138"/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97"/>
      <c r="B452" s="138"/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97"/>
      <c r="B453" s="138"/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97"/>
      <c r="B454" s="59">
        <f>Parâmetros!I443*0.04*64.0638</f>
        <v>5.6632399200000005</v>
      </c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97"/>
      <c r="B455" s="59">
        <f>Parâmetros!I444*0.04*64.0638</f>
        <v>7.2263966399999999</v>
      </c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97"/>
      <c r="B456" s="59">
        <f>Parâmetros!I445*0.04*64.0638</f>
        <v>5.2276060800000002</v>
      </c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97"/>
      <c r="B457" s="59">
        <f>Parâmetros!I446*0.04*64.0638</f>
        <v>3.4850707200000004</v>
      </c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97"/>
      <c r="B458" s="59">
        <f>Parâmetros!I447*0.04*64.0638</f>
        <v>3.86945352</v>
      </c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97"/>
      <c r="B459" s="59">
        <f>Parâmetros!I448*0.04*64.0638</f>
        <v>3.30569208</v>
      </c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97"/>
      <c r="B460" s="59">
        <f>Parâmetros!I449*0.04*64.0638</f>
        <v>3.0750624000000002</v>
      </c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97"/>
      <c r="B461" s="59">
        <f>Parâmetros!I450*0.04*64.0638</f>
        <v>1.87066296</v>
      </c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97"/>
      <c r="B462" s="59">
        <f>Parâmetros!I451*0.04*64.0638</f>
        <v>1.9219139999999999</v>
      </c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97"/>
      <c r="B463" s="59">
        <f>Parâmetros!I452*0.04*64.0638</f>
        <v>3.2031900000000002</v>
      </c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97"/>
      <c r="B464" s="59">
        <f>Parâmetros!I453*0.04*64.0638</f>
        <v>3.3569431199999999</v>
      </c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97"/>
      <c r="B465" s="59">
        <f>Parâmetros!I454*0.04*64.0638</f>
        <v>2.9789615748960001</v>
      </c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97"/>
      <c r="B466" s="59">
        <f>Parâmetros!I455*0.04*64.0638</f>
        <v>5.926713828984</v>
      </c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97"/>
      <c r="B467" s="59">
        <f>Parâmetros!I456*0.04*64.0638</f>
        <v>6.8010206956559998</v>
      </c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97"/>
      <c r="B468" s="59">
        <f>Parâmetros!I457*0.04*64.0638</f>
        <v>6.9265626806879999</v>
      </c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97"/>
      <c r="B469" s="59">
        <f>Parâmetros!I458*0.04*64.0638</f>
        <v>6.009356130984</v>
      </c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97"/>
      <c r="B470" s="59">
        <f>Parâmetros!I459*0.04*64.0638</f>
        <v>5.1544170323280012</v>
      </c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97"/>
      <c r="B471" s="59">
        <f>Parâmetros!I460*0.04*64.0638</f>
        <v>7.1665969265279994</v>
      </c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97"/>
      <c r="B472" s="59">
        <f>Parâmetros!I461*0.04*64.0638</f>
        <v>7.8582937751280006</v>
      </c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97"/>
      <c r="B473" s="59">
        <f>Parâmetros!I462*0.04*64.0638</f>
        <v>5.1336398607120008</v>
      </c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97"/>
      <c r="B474" s="59">
        <f>Parâmetros!I463*0.04*64.0638</f>
        <v>6.6166015158720004</v>
      </c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97"/>
      <c r="B475" s="59">
        <f>Parâmetros!I464*0.04*64.0638</f>
        <v>6.1418144438639999</v>
      </c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97"/>
      <c r="B476" s="59">
        <f>Parâmetros!I465*0.04*64.0638</f>
        <v>5.0190425352719998</v>
      </c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97"/>
      <c r="B477" s="59">
        <f>Parâmetros!I466*0.04*64.0638</f>
        <v>4.5019682301599993</v>
      </c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97"/>
      <c r="B478" s="59">
        <f>Parâmetros!I467*0.04*64.0638</f>
        <v>3.9207045600000003</v>
      </c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97"/>
      <c r="B479" s="59">
        <f>Parâmetros!I468*0.04*64.0638</f>
        <v>9.0458085599999993</v>
      </c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97"/>
      <c r="B480" s="59">
        <f>Parâmetros!I469*0.04*64.0638</f>
        <v>6.9957669600000001</v>
      </c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97"/>
      <c r="B481" s="59">
        <f>Parâmetros!I470*0.04*64.0638</f>
        <v>3.5106962400000006</v>
      </c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97"/>
      <c r="B482" s="59">
        <f>Parâmetros!I471*0.04*64.0638</f>
        <v>2.9725603199999999</v>
      </c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97"/>
      <c r="B483" s="59">
        <f>Parâmetros!I472*0.04*64.0638</f>
        <v>3.3569431199999999</v>
      </c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97"/>
      <c r="B484" s="59">
        <f>Parâmetros!I473*0.04*64.0638</f>
        <v>3.8182024800000001</v>
      </c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97"/>
      <c r="B485" s="59">
        <f>Parâmetros!I474*0.04*64.0638</f>
        <v>4.6382191200000005</v>
      </c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97"/>
      <c r="B486" s="59">
        <f>Parâmetros!I475*0.04*64.0638</f>
        <v>4.1769597599999999</v>
      </c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97"/>
      <c r="B487" s="59">
        <f>Parâmetros!I476*0.04*64.0638</f>
        <v>4.4844660000000003</v>
      </c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97"/>
      <c r="B488" s="59">
        <f>Parâmetros!I477*0.04*64.0638</f>
        <v>4.9200998399999998</v>
      </c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97"/>
      <c r="B489" s="59">
        <f>Parâmetros!I478*0.04*64.0638</f>
        <v>6.9701414400000008</v>
      </c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97"/>
      <c r="B490" s="59">
        <f>Parâmetros!I479*0.04*64.0638</f>
        <v>6.9701414400000008</v>
      </c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97"/>
      <c r="B491" s="59">
        <f>Parâmetros!I480*0.04*64.0638</f>
        <v>7.2263966399999999</v>
      </c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97"/>
      <c r="B492" s="59">
        <f>Parâmetros!I481*0.04*64.0638</f>
        <v>5.9194951200000006</v>
      </c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97"/>
      <c r="B493" s="59">
        <f>Parâmetros!I482*0.04*64.0638</f>
        <v>5.8169930400000007</v>
      </c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97"/>
      <c r="B494" s="59">
        <f>Parâmetros!I483*0.04*64.0638</f>
        <v>4.3819639200000005</v>
      </c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97"/>
      <c r="B495" s="59">
        <f>Parâmetros!I484*0.04*64.0638</f>
        <v>5.0738529600000009</v>
      </c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97"/>
      <c r="B496" s="59">
        <f>Parâmetros!I485*0.04*64.0638</f>
        <v>5.9451206399999998</v>
      </c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97"/>
      <c r="B497" s="59">
        <f>Parâmetros!I486*0.04*64.0638</f>
        <v>5.2532315999999994</v>
      </c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97"/>
      <c r="B498" s="59">
        <f>Parâmetros!I487*0.04*64.0638</f>
        <v>5.4838612800000011</v>
      </c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97"/>
      <c r="B499" s="59">
        <f>Parâmetros!I488*0.04*64.0638</f>
        <v>5.6376144000000004</v>
      </c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97"/>
      <c r="B500" s="59">
        <f>Parâmetros!I489*0.04*64.0638</f>
        <v>5.2276060800000002</v>
      </c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97"/>
      <c r="B501" s="59">
        <f>Parâmetros!I490*0.04*64.0638</f>
        <v>5.5094867999999995</v>
      </c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97"/>
      <c r="B502" s="59">
        <f>Parâmetros!I491*0.04*64.0638</f>
        <v>4.6382191200000005</v>
      </c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97"/>
      <c r="B503" s="59">
        <f>Parâmetros!I492*0.04*64.0638</f>
        <v>3.8438279999999998</v>
      </c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97"/>
      <c r="B504" s="59">
        <f>Parâmetros!I493*0.04*64.0638</f>
        <v>3.4594452000000002</v>
      </c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97"/>
      <c r="B505" s="59">
        <f>Parâmetros!I494*0.04*64.0638</f>
        <v>3.6644493599999999</v>
      </c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97"/>
      <c r="B506" s="59">
        <f>Parâmetros!I495*0.04*64.0638</f>
        <v>3.8182024800000001</v>
      </c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97"/>
      <c r="B507" s="59">
        <f>Parâmetros!I496*0.04*64.0638</f>
        <v>3.8950790400000002</v>
      </c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97"/>
      <c r="B508" s="59">
        <f>Parâmetros!I497*0.04*64.0638</f>
        <v>2.1269181600000002</v>
      </c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97"/>
      <c r="B509" s="59">
        <f>Parâmetros!I498*0.04*64.0638</f>
        <v>2.40879888</v>
      </c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97"/>
      <c r="B510" s="59">
        <f>Parâmetros!I499*0.04*64.0638</f>
        <v>2.3575478400000001</v>
      </c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97"/>
      <c r="B511" s="59">
        <f>Parâmetros!I500*0.04*64.0638</f>
        <v>3.7669514399999997</v>
      </c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97"/>
      <c r="B512" s="59">
        <f>Parâmetros!I501*0.04*64.0638</f>
        <v>3.9207045600000003</v>
      </c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97"/>
      <c r="B513" s="59">
        <f>Parâmetros!I502*0.04*64.0638</f>
        <v>3.6644493599999999</v>
      </c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97"/>
      <c r="B514" s="59">
        <f>Parâmetros!I503*0.04*64.0638</f>
        <v>3.9719556000000003</v>
      </c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97"/>
      <c r="B515" s="59">
        <f>Parâmetros!I504*0.04*64.0638</f>
        <v>4.2794618399999997</v>
      </c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97"/>
      <c r="B516" s="59">
        <f>Parâmetros!I505*0.04*64.0638</f>
        <v>5.9963716800000002</v>
      </c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97"/>
      <c r="B517" s="59">
        <f>Parâmetros!I506*0.04*64.0638</f>
        <v>6.0219972000000004</v>
      </c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97"/>
      <c r="B518" s="59">
        <f>Parâmetros!I507*0.04*64.0638</f>
        <v>6.7395117600000001</v>
      </c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97"/>
      <c r="B519" s="59">
        <f>Parâmetros!I508*0.04*64.0638</f>
        <v>7.9951622400000009</v>
      </c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97"/>
      <c r="B520" s="59">
        <f>Parâmetros!I509*0.04*64.0638</f>
        <v>8.12328984</v>
      </c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97"/>
      <c r="B521" s="59">
        <f>Parâmetros!I510*0.04*64.0638</f>
        <v>9.3020637599999993</v>
      </c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97"/>
      <c r="B522" s="59">
        <f>Parâmetros!I511*0.04*64.0638</f>
        <v>7.9695367199999998</v>
      </c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97"/>
      <c r="B523" s="59">
        <f>Parâmetros!I512*0.04*64.0638</f>
        <v>8.1489153600000002</v>
      </c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97"/>
      <c r="B524" s="59">
        <f>Parâmetros!I513*0.04*64.0638</f>
        <v>8.8664299199999999</v>
      </c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97"/>
      <c r="B525" s="59">
        <f>Parâmetros!I514*0.04*64.0638</f>
        <v>8.8408044000000015</v>
      </c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97"/>
      <c r="B526" s="59">
        <f>Parâmetros!I515*0.04*64.0638</f>
        <v>7.5595284000000005</v>
      </c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97"/>
      <c r="B527" s="59">
        <f>Parâmetros!I516*0.04*64.0638</f>
        <v>6.7907627999999995</v>
      </c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97"/>
      <c r="B528" s="59">
        <f>Parâmetros!I517*0.04*64.0638</f>
        <v>5.9451206399999998</v>
      </c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97"/>
      <c r="B529" s="59">
        <f>Parâmetros!I518*0.04*64.0638</f>
        <v>6.0219972000000004</v>
      </c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97"/>
      <c r="B530" s="59">
        <f>Parâmetros!I519*0.04*64.0638</f>
        <v>6.1501248000000004</v>
      </c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97"/>
      <c r="B531" s="59">
        <f>Parâmetros!I520*0.04*64.0638</f>
        <v>7.8157835999999996</v>
      </c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97"/>
      <c r="B532" s="59">
        <f>Parâmetros!I521*0.04*64.0638</f>
        <v>6.6882607199999997</v>
      </c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97"/>
      <c r="B533" s="59">
        <f>Parâmetros!I522*0.04*64.0638</f>
        <v>6.8676393600000001</v>
      </c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97"/>
      <c r="B534" s="59">
        <f>Parâmetros!I523*0.04*64.0638</f>
        <v>6.9701414400000008</v>
      </c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97"/>
      <c r="B535" s="59">
        <f>Parâmetros!I524*0.04*64.0638</f>
        <v>6.6370096800000002</v>
      </c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97"/>
      <c r="B536" s="59">
        <f>Parâmetros!I525*0.04*64.0638</f>
        <v>7.8926601600000001</v>
      </c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97"/>
      <c r="B537" s="59">
        <f>Parâmetros!I526*0.04*64.0638</f>
        <v>7.6364049600000001</v>
      </c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97"/>
      <c r="B538" s="59">
        <f>Parâmetros!I527*0.04*64.0638</f>
        <v>7.4570263200000007</v>
      </c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97"/>
      <c r="B539" s="59">
        <f>Parâmetros!I528*0.04*64.0638</f>
        <v>7.6107794400000008</v>
      </c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97"/>
      <c r="B540" s="59">
        <f>Parâmetros!I529*0.04*64.0638</f>
        <v>9.3789403199999999</v>
      </c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97"/>
      <c r="B541" s="59">
        <f>Parâmetros!I530*0.04*64.0638</f>
        <v>8.6101747199999998</v>
      </c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97"/>
      <c r="B542" s="59">
        <f>Parâmetros!I531*0.04*64.0638</f>
        <v>5.1507295199999996</v>
      </c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97"/>
      <c r="B543" s="59">
        <f>Parâmetros!I532*0.04*64.0638</f>
        <v>4.2282108000000003</v>
      </c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97"/>
      <c r="B544" s="59">
        <f>Parâmetros!I533*0.04*64.0638</f>
        <v>5.5607378399999998</v>
      </c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97"/>
      <c r="B545" s="59">
        <f>Parâmetros!I534*0.04*64.0638</f>
        <v>6.3038779200000006</v>
      </c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97"/>
      <c r="B546" s="59">
        <f>Parâmetros!I535*0.04*64.0638</f>
        <v>5.6888654400000007</v>
      </c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97"/>
      <c r="B547" s="59">
        <f>Parâmetros!I536*0.04*64.0638</f>
        <v>5.97074616</v>
      </c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97"/>
      <c r="B548" s="59">
        <f>Parâmetros!I537*0.04*64.0638</f>
        <v>4.3050873599999999</v>
      </c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97"/>
      <c r="B549" s="59">
        <f>Parâmetros!I538*0.04*64.0638</f>
        <v>4.3307128799999992</v>
      </c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97"/>
      <c r="B550" s="59">
        <f>Parâmetros!I539*0.04*64.0638</f>
        <v>5.0994784800000001</v>
      </c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97"/>
      <c r="B551" s="59">
        <f>Parâmetros!I540*0.04*64.0638</f>
        <v>4.7407212000000003</v>
      </c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97"/>
      <c r="B552" s="59">
        <f>Parâmetros!I541*0.04*64.0638</f>
        <v>4.5613425599999999</v>
      </c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97"/>
      <c r="B553" s="59">
        <f>Parâmetros!I542*0.04*64.0638</f>
        <v>4.2025852799999992</v>
      </c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97"/>
      <c r="B554" s="59">
        <f>Parâmetros!I543*0.04*64.0638</f>
        <v>4.4844660000000003</v>
      </c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97"/>
      <c r="B555" s="59">
        <f>Parâmetros!I544*0.04*64.0638</f>
        <v>5.1507295199999996</v>
      </c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97"/>
      <c r="B556" s="59">
        <f>Parâmetros!I545*0.04*64.0638</f>
        <v>4.0744576800000001</v>
      </c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97"/>
      <c r="B557" s="59">
        <f>Parâmetros!I546*0.04*64.0638</f>
        <v>3.74132592</v>
      </c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97"/>
      <c r="B558" s="59">
        <f>Parâmetros!I547*0.04*64.0638</f>
        <v>3.86945352</v>
      </c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97"/>
      <c r="B559" s="59">
        <f>Parâmetros!I548*0.04*64.0638</f>
        <v>5.0738529600000009</v>
      </c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97"/>
      <c r="B560" s="59">
        <f>Parâmetros!I549*0.04*64.0638</f>
        <v>6.09887376</v>
      </c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97"/>
      <c r="B561" s="59">
        <f>Parâmetros!I550*0.04*64.0638</f>
        <v>7.0726435199999997</v>
      </c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97"/>
      <c r="B562" s="59">
        <f>Parâmetros!I551*0.04*64.0638</f>
        <v>6.4320055199999997</v>
      </c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97"/>
      <c r="B563" s="59">
        <f>Parâmetros!I552*0.04*64.0638</f>
        <v>6.0732482400000007</v>
      </c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97"/>
      <c r="B564" s="59">
        <f>Parâmetros!I553*0.04*64.0638</f>
        <v>6.9445159199999997</v>
      </c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97"/>
      <c r="B565" s="59">
        <f>Parâmetros!I554*0.04*64.0638</f>
        <v>7.7132815199999998</v>
      </c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97"/>
      <c r="B566" s="59">
        <f>Parâmetros!I555*0.04*64.0638</f>
        <v>5.6632399200000005</v>
      </c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97"/>
      <c r="B567" s="59">
        <f>Parâmetros!I556*0.04*64.0638</f>
        <v>6.0476227199999997</v>
      </c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97"/>
      <c r="B568" s="59">
        <f>Parâmetros!I557*0.04*64.0638</f>
        <v>5.9963716800000002</v>
      </c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97"/>
      <c r="B569" s="59">
        <f>Parâmetros!I558*0.04*64.0638</f>
        <v>4.1769597599999999</v>
      </c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97"/>
      <c r="B570" s="59">
        <f>Parâmetros!I559*0.04*64.0638</f>
        <v>6.1757503200000006</v>
      </c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97"/>
      <c r="B571" s="59">
        <f>Parâmetros!I560*0.04*64.0638</f>
        <v>5.9194951200000006</v>
      </c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97"/>
      <c r="B572" s="59">
        <f>Parâmetros!I561*0.04*64.0638</f>
        <v>5.7401164800000011</v>
      </c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97"/>
      <c r="B573" s="59">
        <f>Parâmetros!I562*0.04*64.0638</f>
        <v>5.1507295199999996</v>
      </c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97"/>
      <c r="B574" s="59">
        <f>Parâmetros!I563*0.04*64.0638</f>
        <v>4.1000832000000003</v>
      </c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97"/>
      <c r="B575" s="59">
        <f>Parâmetros!I564*0.04*64.0638</f>
        <v>5.2532315999999994</v>
      </c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97"/>
      <c r="B576" s="59">
        <f>Parâmetros!I565*0.04*64.0638</f>
        <v>5.7913675199999997</v>
      </c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97"/>
      <c r="B577" s="59">
        <f>Parâmetros!I566*0.04*64.0638</f>
        <v>4.7919722400000007</v>
      </c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97"/>
      <c r="B578" s="59">
        <f>Parâmetros!I567*0.04*64.0638</f>
        <v>4.3050873599999999</v>
      </c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97"/>
      <c r="B579" s="59">
        <f>Parâmetros!I568*0.04*64.0638</f>
        <v>4.6125936000000003</v>
      </c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97"/>
      <c r="B580" s="59">
        <f>Parâmetros!I569*0.04*64.0638</f>
        <v>5.0226019199999996</v>
      </c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97"/>
      <c r="B581" s="59">
        <f>Parâmetros!I570*0.04*64.0638</f>
        <v>5.3301081600000009</v>
      </c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97"/>
      <c r="B582" s="59">
        <f>Parâmetros!I571*0.04*64.0638</f>
        <v>5.8426185599999991</v>
      </c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97"/>
      <c r="B583" s="59">
        <f>Parâmetros!I572*0.04*64.0638</f>
        <v>5.1251040000000003</v>
      </c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97"/>
      <c r="B584" s="59">
        <f>Parâmetros!I573*0.04*64.0638</f>
        <v>6.2013758399999999</v>
      </c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97"/>
      <c r="B585" s="59">
        <f>Parâmetros!I574*0.04*64.0638</f>
        <v>5.6888654400000007</v>
      </c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97"/>
      <c r="B586" s="59">
        <f>Parâmetros!I575*0.04*64.0638</f>
        <v>6.2526268800000002</v>
      </c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97"/>
      <c r="B587" s="59">
        <f>Parâmetros!I576*0.04*64.0638</f>
        <v>6.1244992800000002</v>
      </c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97"/>
      <c r="B588" s="59">
        <f>Parâmetros!I577*0.04*64.0638</f>
        <v>5.6632399200000005</v>
      </c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97"/>
      <c r="B589" s="59">
        <f>Parâmetros!I578*0.04*64.0638</f>
        <v>5.4069847200000005</v>
      </c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97"/>
      <c r="B590" s="59">
        <f>Parâmetros!I579*0.04*64.0638</f>
        <v>6.7395117600000001</v>
      </c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97"/>
      <c r="B591" s="59">
        <f>Parâmetros!I580*0.04*64.0638</f>
        <v>6.6370096800000002</v>
      </c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97"/>
      <c r="B592" s="59">
        <f>Parâmetros!I581*0.04*64.0638</f>
        <v>6.4063800000000004</v>
      </c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97"/>
      <c r="B593" s="59">
        <f>Parâmetros!I582*0.04*64.0638</f>
        <v>7.3545242400000008</v>
      </c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97"/>
      <c r="B594" s="59">
        <f>Parâmetros!I583*0.04*64.0638</f>
        <v>7.2263966399999999</v>
      </c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97"/>
      <c r="B595" s="59">
        <f>Parâmetros!I584*0.04*64.0638</f>
        <v>6.6370096800000002</v>
      </c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97"/>
      <c r="B596" s="59">
        <f>Parâmetros!I585*0.04*64.0638</f>
        <v>6.3295034400000008</v>
      </c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97"/>
      <c r="B597" s="59">
        <f>Parâmetros!I586*0.04*64.0638</f>
        <v>5.0482274399999998</v>
      </c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97"/>
      <c r="B598" s="59">
        <f>Parâmetros!I587*0.04*64.0638</f>
        <v>5.8169930400000007</v>
      </c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97"/>
      <c r="B599" s="59">
        <f>Parâmetros!I588*0.04*64.0638</f>
        <v>5.8938696000000004</v>
      </c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97"/>
      <c r="B600" s="59">
        <f>Parâmetros!I589*0.04*64.0638</f>
        <v>5.5607378399999998</v>
      </c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97"/>
      <c r="B601" s="59">
        <f>Parâmetros!I590*0.04*64.0638</f>
        <v>5.9451206399999998</v>
      </c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97"/>
      <c r="B602" s="59">
        <f>Parâmetros!I591*0.04*64.0638</f>
        <v>5.71449096</v>
      </c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97"/>
      <c r="B603" s="59">
        <f>Parâmetros!I592*0.04*64.0638</f>
        <v>6.2782524000000004</v>
      </c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97"/>
      <c r="B604" s="59">
        <f>Parâmetros!I593*0.04*64.0638</f>
        <v>6.7651372800000011</v>
      </c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97"/>
      <c r="B605" s="59">
        <f>Parâmetros!I594*0.04*64.0638</f>
        <v>5.8682440800000002</v>
      </c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97"/>
      <c r="B606" s="59">
        <f>Parâmetros!I595*0.04*64.0638</f>
        <v>6.5857586399999999</v>
      </c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97"/>
      <c r="B607" s="59">
        <f>Parâmetros!I596*0.04*64.0638</f>
        <v>7.3288987199999998</v>
      </c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97"/>
      <c r="B608" s="59">
        <f>Parâmetros!I597*0.04*64.0638</f>
        <v>6.4063800000000004</v>
      </c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97"/>
      <c r="B609" s="59">
        <f>Parâmetros!I598*0.04*64.0638</f>
        <v>6.4832565600000001</v>
      </c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97"/>
      <c r="B610" s="59">
        <f>Parâmetros!I599*0.04*64.0638</f>
        <v>5.7657419999999995</v>
      </c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97"/>
      <c r="B611" s="59">
        <f>Parâmetros!I600*0.04*64.0638</f>
        <v>5.5351123200000005</v>
      </c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97"/>
      <c r="B612" s="59">
        <f>Parâmetros!I601*0.04*64.0638</f>
        <v>6.1757503200000006</v>
      </c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97"/>
      <c r="B613" s="59">
        <f>Parâmetros!I602*0.04*64.0638</f>
        <v>6.6113841600000001</v>
      </c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97"/>
      <c r="B614" s="59">
        <f>Parâmetros!I603*0.04*64.0638</f>
        <v>4.0744576800000001</v>
      </c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97"/>
      <c r="B615" s="59">
        <f>Parâmetros!I604*0.04*64.0638</f>
        <v>5.2788571200000005</v>
      </c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97"/>
      <c r="B616" s="59">
        <f>Parâmetros!I605*0.04*64.0638</f>
        <v>5.0482274399999998</v>
      </c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97"/>
      <c r="B617" s="59">
        <f>Parâmetros!I606*0.04*64.0638</f>
        <v>6.0732482400000007</v>
      </c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97"/>
      <c r="B618" s="59">
        <f>Parâmetros!I607*0.04*64.0638</f>
        <v>6.09887376</v>
      </c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97"/>
      <c r="B619" s="59">
        <f>Parâmetros!I608*0.04*64.0638</f>
        <v>5.1763550399999998</v>
      </c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97"/>
      <c r="B620" s="59">
        <f>Parâmetros!I609*0.04*64.0638</f>
        <v>4.2538363200000004</v>
      </c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97"/>
      <c r="B621" s="59">
        <f>Parâmetros!I610*0.04*64.0638</f>
        <v>4.1257087199999996</v>
      </c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97"/>
      <c r="B622" s="59">
        <f>Parâmetros!I611*0.04*64.0638</f>
        <v>4.6894701599999999</v>
      </c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97"/>
      <c r="B623" s="59">
        <f>Parâmetros!I612*0.04*64.0638</f>
        <v>4.4332149599999999</v>
      </c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97"/>
      <c r="B624" s="59">
        <f>Parâmetros!I613*0.04*64.0638</f>
        <v>3.74132592</v>
      </c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97"/>
      <c r="B625" s="59">
        <f>Parâmetros!I614*0.04*64.0638</f>
        <v>3.2544410400000001</v>
      </c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97"/>
      <c r="B626" s="59">
        <f>Parâmetros!I615*0.04*64.0638</f>
        <v>3.2031900000000002</v>
      </c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97"/>
      <c r="B627" s="59">
        <f>Parâmetros!I616*0.04*64.0638</f>
        <v>3.5875727999999998</v>
      </c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97"/>
      <c r="B628" s="59">
        <f>Parâmetros!I617*0.04*64.0638</f>
        <v>3.4850707200000004</v>
      </c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97"/>
      <c r="B629" s="59">
        <f>Parâmetros!I618*0.04*64.0638</f>
        <v>1.84503744</v>
      </c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97"/>
      <c r="B630" s="59">
        <f>Parâmetros!I619*0.04*64.0638</f>
        <v>3.1006879199999999</v>
      </c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97"/>
      <c r="B631" s="59">
        <f>Parâmetros!I620*0.04*64.0638</f>
        <v>4.2025852799999992</v>
      </c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97"/>
      <c r="B632" s="59">
        <f>Parâmetros!I621*0.04*64.0638</f>
        <v>5.3301081600000009</v>
      </c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97"/>
      <c r="B633" s="59">
        <f>Parâmetros!I622*0.04*64.0638</f>
        <v>7.7645325599999993</v>
      </c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97"/>
      <c r="B634" s="59">
        <f>Parâmetros!I623*0.04*64.0638</f>
        <v>6.6626352000000004</v>
      </c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97"/>
      <c r="B635" s="59">
        <f>Parâmetros!I624*0.04*64.0638</f>
        <v>6.0732482400000007</v>
      </c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97"/>
      <c r="B636" s="59">
        <f>Parâmetros!I625*0.04*64.0638</f>
        <v>5.0482274399999998</v>
      </c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97"/>
      <c r="B637" s="59">
        <f>Parâmetros!I626*0.04*64.0638</f>
        <v>4.94572536</v>
      </c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97"/>
      <c r="B638" s="59">
        <f>Parâmetros!I627*0.04*64.0638</f>
        <v>0.46125936000000001</v>
      </c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97"/>
      <c r="B639" s="59">
        <f>Parâmetros!I628*0.04*64.0638</f>
        <v>0</v>
      </c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97"/>
      <c r="B640" s="59">
        <f>Parâmetros!I629*0.04*64.0638</f>
        <v>7.6876559999999997E-2</v>
      </c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97"/>
      <c r="B641" s="59">
        <f>Parâmetros!I630*0.04*64.0638</f>
        <v>1.3325270400000002</v>
      </c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97"/>
      <c r="B642" s="59">
        <f>Parâmetros!I631*0.04*64.0638</f>
        <v>3.2288155199999999</v>
      </c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97"/>
      <c r="B643" s="59">
        <f>Parâmetros!I632*0.04*64.0638</f>
        <v>3.1006879199999999</v>
      </c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97"/>
      <c r="B644" s="59">
        <f>Parâmetros!I633*0.04*64.0638</f>
        <v>0.43563384000000005</v>
      </c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97"/>
      <c r="B645" s="59">
        <f>Parâmetros!I634*0.04*64.0638</f>
        <v>0.58938696000000002</v>
      </c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97"/>
      <c r="B646" s="59">
        <f>Parâmetros!I635*0.04*64.0638</f>
        <v>0</v>
      </c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97"/>
      <c r="B647" s="59">
        <f>Parâmetros!I636*0.04*64.0638</f>
        <v>5.7913675199999997</v>
      </c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97"/>
      <c r="B648" s="59">
        <f>Parâmetros!I637*0.04*64.0638</f>
        <v>7.5851539200000007</v>
      </c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97"/>
      <c r="B649" s="59">
        <f>Parâmetros!I638*0.04*64.0638</f>
        <v>7.1495200800000003</v>
      </c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97"/>
      <c r="B650" s="59">
        <f>Parâmetros!I639*0.04*64.0638</f>
        <v>6.6882607199999997</v>
      </c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97"/>
      <c r="B651" s="59">
        <f>Parâmetros!I640*0.04*64.0638</f>
        <v>8.7639278400000009</v>
      </c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97"/>
      <c r="B652" s="59">
        <f>Parâmetros!I641*0.04*64.0638</f>
        <v>6.1244992800000002</v>
      </c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97"/>
      <c r="B653" s="59">
        <f>Parâmetros!I642*0.04*64.0638</f>
        <v>7.2776476799999994</v>
      </c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97"/>
      <c r="B654" s="59">
        <f>Parâmetros!I643*0.04*64.0638</f>
        <v>7.2007711199999997</v>
      </c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97"/>
      <c r="B655" s="59">
        <f>Parâmetros!I644*0.04*64.0638</f>
        <v>8.7639278400000009</v>
      </c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97"/>
      <c r="B656" s="59">
        <f>Parâmetros!I645*0.04*64.0638</f>
        <v>9.2251872000000006</v>
      </c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97"/>
      <c r="B657" s="59">
        <f>Parâmetros!I646*0.04*64.0638</f>
        <v>10.506463199999999</v>
      </c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97"/>
      <c r="B658" s="59">
        <f>Parâmetros!I647*0.04*64.0638</f>
        <v>9.4558168800000004</v>
      </c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97"/>
      <c r="B659" s="59">
        <f>Parâmetros!I648*0.04*64.0638</f>
        <v>8.9945575200000007</v>
      </c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97"/>
      <c r="B660" s="59">
        <f>Parâmetros!I649*0.04*64.0638</f>
        <v>7.7132815199999998</v>
      </c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97"/>
      <c r="B661" s="59">
        <f>Parâmetros!I650*0.04*64.0638</f>
        <v>7.2776476799999994</v>
      </c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97"/>
      <c r="B662" s="59">
        <f>Parâmetros!I651*0.04*64.0638</f>
        <v>2.3319223200000003</v>
      </c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97"/>
      <c r="B663" s="59">
        <f>Parâmetros!I652*0.04*64.0638</f>
        <v>3.5875727999999998</v>
      </c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97"/>
      <c r="B664" s="59">
        <f>Parâmetros!I653*0.04*64.0638</f>
        <v>2.8956837599999998</v>
      </c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97"/>
      <c r="B665" s="59">
        <f>Parâmetros!I654*0.04*64.0638</f>
        <v>2.6394285600000003</v>
      </c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97"/>
      <c r="B666" s="59">
        <f>Parâmetros!I655*0.04*64.0638</f>
        <v>2.6906796000000002</v>
      </c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97"/>
      <c r="B667" s="59">
        <f>Parâmetros!I656*0.04*64.0638</f>
        <v>1.5375312000000001</v>
      </c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97"/>
      <c r="B668" s="59">
        <f>Parâmetros!I657*0.04*64.0638</f>
        <v>1.07627184</v>
      </c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97"/>
      <c r="B669" s="59">
        <f>Parâmetros!I658*0.04*64.0638</f>
        <v>0.69188904000000007</v>
      </c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97"/>
      <c r="B670" s="59">
        <f>Parâmetros!I659*0.04*64.0638</f>
        <v>2.1012926399999996</v>
      </c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97"/>
      <c r="B671" s="59">
        <f>Parâmetros!I660*0.04*64.0638</f>
        <v>2.8700582400000005</v>
      </c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97"/>
      <c r="B672" s="59">
        <f>Parâmetros!I661*0.04*64.0638</f>
        <v>2.471714656704</v>
      </c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97"/>
      <c r="B673" s="59">
        <f>Parâmetros!I662*0.04*64.0638</f>
        <v>0.448897609152</v>
      </c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97"/>
      <c r="B674" s="59">
        <f>Parâmetros!I663*0.04*64.0638</f>
        <v>0.46598470588800006</v>
      </c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97"/>
      <c r="B675" s="59">
        <f>Parâmetros!I664*0.04*64.0638</f>
        <v>3.0995680847760001</v>
      </c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97"/>
      <c r="B676" s="59">
        <f>Parâmetros!I665*0.04*64.0638</f>
        <v>3.2946423557759998</v>
      </c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97"/>
      <c r="B677" s="59">
        <f>Parâmetros!I666*0.04*64.0638</f>
        <v>4.0237499010239999</v>
      </c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97"/>
      <c r="B678" s="59">
        <f>Parâmetros!I667*0.04*64.0638</f>
        <v>1.9312878152160002</v>
      </c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97"/>
      <c r="B679" s="59">
        <f>Parâmetros!I668*0.04*64.0638</f>
        <v>1.1689414079759999</v>
      </c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97"/>
      <c r="B680" s="59">
        <f>Parâmetros!I669*0.04*64.0638</f>
        <v>1.7085277324080002</v>
      </c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97"/>
      <c r="B681" s="59">
        <f>Parâmetros!I670*0.04*64.0638</f>
        <v>2.9196846220320003</v>
      </c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97"/>
      <c r="B682" s="59">
        <f>Parâmetros!I671*0.04*64.0638</f>
        <v>2.6055131842799995</v>
      </c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97"/>
      <c r="B683" s="59">
        <f>Parâmetros!I672*0.04*64.0638</f>
        <v>1.440856363248</v>
      </c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97"/>
      <c r="B684" s="59">
        <f>Parâmetros!I673*0.04*64.0638</f>
        <v>2.0015683663680002</v>
      </c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97"/>
      <c r="B685" s="59">
        <f>Parâmetros!I674*0.04*64.0638</f>
        <v>3.372031426176</v>
      </c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97"/>
      <c r="B686" s="59">
        <f>Parâmetros!I675*0.04*64.0638</f>
        <v>6.395253399216001</v>
      </c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97"/>
      <c r="B687" s="59">
        <f>Parâmetros!I676*0.04*64.0638</f>
        <v>6.2306709344640003</v>
      </c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97"/>
      <c r="B688" s="59">
        <f>Parâmetros!I677*0.04*64.0638</f>
        <v>5.1661304575200004</v>
      </c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97"/>
      <c r="B689" s="59">
        <f>Parâmetros!I678*0.04*64.0638</f>
        <v>7.2013758822720009</v>
      </c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97"/>
      <c r="B690" s="59">
        <f>Parâmetros!I679*0.04*64.0638</f>
        <v>6.2470277038800006</v>
      </c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97"/>
      <c r="B691" s="59">
        <f>Parâmetros!I680*0.04*64.0638</f>
        <v>6.6694157125920004</v>
      </c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97"/>
      <c r="B692" s="59">
        <f>Parâmetros!I681*0.04*64.0638</f>
        <v>4.6282456676160004</v>
      </c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97"/>
      <c r="B693" s="59">
        <f>Parâmetros!I682*0.04*64.0638</f>
        <v>5.045380444728</v>
      </c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97"/>
      <c r="B694" s="59">
        <f>Parâmetros!I683*0.04*64.0638</f>
        <v>5.0994784800000001</v>
      </c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97"/>
      <c r="B695" s="59">
        <f>Parâmetros!I684*0.04*64.0638</f>
        <v>10.557714240000001</v>
      </c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97"/>
      <c r="B696" s="59">
        <f>Parâmetros!I685*0.04*64.0638</f>
        <v>7.73890704</v>
      </c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97"/>
      <c r="B697" s="59">
        <f>Parâmetros!I686*0.04*64.0638</f>
        <v>8.7639278400000009</v>
      </c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97"/>
      <c r="B698" s="59">
        <f>Parâmetros!I687*0.04*64.0638</f>
        <v>5.0482274399999998</v>
      </c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97"/>
      <c r="B699" s="59">
        <f>Parâmetros!I688*0.04*64.0638</f>
        <v>4.94572536</v>
      </c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97"/>
      <c r="B700" s="59">
        <f>Parâmetros!I689*0.04*64.0638</f>
        <v>5.1763550399999998</v>
      </c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97"/>
      <c r="B701" s="59">
        <f>Parâmetros!I690*0.04*64.0638</f>
        <v>5.2276060800000002</v>
      </c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97"/>
      <c r="B702" s="59">
        <f>Parâmetros!I691*0.04*64.0638</f>
        <v>5.0994784800000001</v>
      </c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97"/>
      <c r="B703" s="59">
        <f>Parâmetros!I692*0.04*64.0638</f>
        <v>5.3301081600000009</v>
      </c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97"/>
      <c r="B704" s="59">
        <f>Parâmetros!I693*0.04*64.0638</f>
        <v>6.2270013600000009</v>
      </c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97"/>
      <c r="B705" s="59">
        <f>Parâmetros!I694*0.04*64.0638</f>
        <v>6.6882607199999997</v>
      </c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97"/>
      <c r="B706" s="59">
        <f>Parâmetros!I695*0.04*64.0638</f>
        <v>6.5857586399999999</v>
      </c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97"/>
      <c r="B707" s="59">
        <f>Parâmetros!I696*0.04*64.0638</f>
        <v>6.7395117600000001</v>
      </c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97"/>
      <c r="B708" s="59">
        <f>Parâmetros!I697*0.04*64.0638</f>
        <v>7.252022160000001</v>
      </c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97"/>
      <c r="B709" s="59">
        <f>Parâmetros!I698*0.04*64.0638</f>
        <v>6.3038779200000006</v>
      </c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97"/>
      <c r="B710" s="59">
        <f>Parâmetros!I699*0.04*64.0638</f>
        <v>5.2276060800000002</v>
      </c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97"/>
      <c r="B711" s="59">
        <f>Parâmetros!I700*0.04*64.0638</f>
        <v>3.6644493599999999</v>
      </c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97"/>
      <c r="B712" s="59">
        <f>Parâmetros!I701*0.04*64.0638</f>
        <v>6.0219972000000004</v>
      </c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97"/>
      <c r="B713" s="59">
        <f>Parâmetros!I702*0.04*64.0638</f>
        <v>6.0219972000000004</v>
      </c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97"/>
      <c r="B714" s="59">
        <f>Parâmetros!I703*0.04*64.0638</f>
        <v>4.3819639200000005</v>
      </c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97"/>
      <c r="B715" s="59">
        <f>Parâmetros!I704*0.04*64.0638</f>
        <v>3.17756448</v>
      </c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97"/>
      <c r="B716" s="59">
        <f>Parâmetros!I705*0.04*64.0638</f>
        <v>6.1757503200000006</v>
      </c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97"/>
      <c r="B717" s="59">
        <f>Parâmetros!I706*0.04*64.0638</f>
        <v>5.1507295199999996</v>
      </c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97"/>
      <c r="B718" s="59">
        <f>Parâmetros!I707*0.04*64.0638</f>
        <v>5.5607378399999998</v>
      </c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97"/>
      <c r="B719" s="59">
        <f>Parâmetros!I708*0.04*64.0638</f>
        <v>5.4838612800000011</v>
      </c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97"/>
      <c r="B720" s="59">
        <f>Parâmetros!I709*0.04*64.0638</f>
        <v>5.0226019199999996</v>
      </c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97"/>
      <c r="B721" s="59">
        <f>Parâmetros!I710*0.04*64.0638</f>
        <v>5.0994784800000001</v>
      </c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97"/>
      <c r="B722" s="59">
        <f>Parâmetros!I711*0.04*64.0638</f>
        <v>4.8944743199999996</v>
      </c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97"/>
      <c r="B723" s="59">
        <f>Parâmetros!I712*0.04*64.0638</f>
        <v>5.0994784800000001</v>
      </c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97"/>
      <c r="B724" s="59">
        <f>Parâmetros!I713*0.04*64.0638</f>
        <v>3.9463300800000001</v>
      </c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97"/>
      <c r="B725" s="59">
        <f>Parâmetros!I714*0.04*64.0638</f>
        <v>2.9981858400000001</v>
      </c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97"/>
      <c r="B726" s="59">
        <f>Parâmetros!I715*0.04*64.0638</f>
        <v>4.5613425599999999</v>
      </c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97"/>
      <c r="B727" s="59">
        <f>Parâmetros!I716*0.04*64.0638</f>
        <v>5.4069847200000005</v>
      </c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97"/>
      <c r="B728" s="59">
        <f>Parâmetros!I717*0.04*64.0638</f>
        <v>6.5345075999999995</v>
      </c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97"/>
      <c r="B729" s="59">
        <f>Parâmetros!I718*0.04*64.0638</f>
        <v>6.3295034400000008</v>
      </c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97"/>
      <c r="B730" s="59">
        <f>Parâmetros!I719*0.04*64.0638</f>
        <v>6.35512896</v>
      </c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97"/>
      <c r="B731" s="59">
        <f>Parâmetros!I720*0.04*64.0638</f>
        <v>7.3288987199999998</v>
      </c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97"/>
      <c r="B732" s="59">
        <f>Parâmetros!I721*0.04*64.0638</f>
        <v>7.2263966399999999</v>
      </c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97"/>
      <c r="B733" s="59">
        <f>Parâmetros!I722*0.04*64.0638</f>
        <v>6.9445159199999997</v>
      </c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97"/>
      <c r="B734" s="59">
        <f>Parâmetros!I723*0.04*64.0638</f>
        <v>6.0219972000000004</v>
      </c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97"/>
      <c r="B735" s="59">
        <f>Parâmetros!I724*0.04*64.0638</f>
        <v>5.7657419999999995</v>
      </c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97"/>
      <c r="B736" s="59">
        <f>Parâmetros!I725*0.04*64.0638</f>
        <v>4.2025852799999992</v>
      </c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97"/>
      <c r="B737" s="59">
        <f>Parâmetros!I726*0.04*64.0638</f>
        <v>4.5100915200000005</v>
      </c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97"/>
      <c r="B738" s="59">
        <f>Parâmetros!I727*0.04*64.0638</f>
        <v>4.8688488000000003</v>
      </c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97"/>
      <c r="B739" s="59">
        <f>Parâmetros!I728*0.04*64.0638</f>
        <v>5.97074616</v>
      </c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97"/>
      <c r="B740" s="59">
        <f>Parâmetros!I729*0.04*64.0638</f>
        <v>5.1763550399999998</v>
      </c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97"/>
      <c r="B741" s="59">
        <f>Parâmetros!I730*0.04*64.0638</f>
        <v>4.8688488000000003</v>
      </c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97"/>
      <c r="B742" s="59">
        <f>Parâmetros!I731*0.04*64.0638</f>
        <v>5.0482274399999998</v>
      </c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97"/>
      <c r="B743" s="59">
        <f>Parâmetros!I732*0.04*64.0638</f>
        <v>5.8682440800000002</v>
      </c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97"/>
      <c r="B744" s="59">
        <f>Parâmetros!I733*0.04*64.0638</f>
        <v>4.3563384000000003</v>
      </c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97"/>
      <c r="B745" s="59">
        <f>Parâmetros!I734*0.04*64.0638</f>
        <v>5.1251040000000003</v>
      </c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97"/>
      <c r="B746" s="59">
        <f>Parâmetros!I735*0.04*64.0638</f>
        <v>4.8944743199999996</v>
      </c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97"/>
      <c r="B747" s="59">
        <f>Parâmetros!I736*0.04*64.0638</f>
        <v>4.6382191200000005</v>
      </c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97"/>
      <c r="B748" s="59">
        <f>Parâmetros!I737*0.04*64.0638</f>
        <v>4.5613425599999999</v>
      </c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97"/>
      <c r="B749" s="59">
        <f>Parâmetros!I738*0.04*64.0638</f>
        <v>3.6900748800000001</v>
      </c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97"/>
      <c r="B750" s="59">
        <f>Parâmetros!I739*0.04*64.0638</f>
        <v>4.2538363200000004</v>
      </c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97"/>
      <c r="B751" s="59">
        <f>Parâmetros!I740*0.04*64.0638</f>
        <v>4.81759776</v>
      </c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97"/>
      <c r="B752" s="59">
        <f>Parâmetros!I741*0.04*64.0638</f>
        <v>5.4838612800000011</v>
      </c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97"/>
      <c r="B753" s="59">
        <f>Parâmetros!I742*0.04*64.0638</f>
        <v>6.2782524000000004</v>
      </c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97"/>
      <c r="B754" s="59">
        <f>Parâmetros!I743*0.04*64.0638</f>
        <v>6.35512896</v>
      </c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97"/>
      <c r="B755" s="59">
        <f>Parâmetros!I744*0.04*64.0638</f>
        <v>5.4838612800000011</v>
      </c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03"/>
      <c r="B756" s="63">
        <f>Parâmetros!I745*0.04*64.0638</f>
        <v>6.0476227199999997</v>
      </c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1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1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1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1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1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1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1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1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1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1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1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1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1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1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1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1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1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1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Bv2tGIYtKbMdmNCDNJjet1tcX1ZAxrmFkGVppMvaz83u0Cf2iIthu9CWT3/SthH0hbl0fkKmD+LUUCSpJSpjrA==" saltValue="Gzd/pTllOwJvCXlWPrMcZw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R41" sqref="AR41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7" style="34" customWidth="1"/>
    <col min="4" max="4" width="13.140625" style="34" hidden="1" customWidth="1"/>
    <col min="5" max="5" width="14" style="34" hidden="1" customWidth="1"/>
    <col min="6" max="6" width="12" style="34" hidden="1" customWidth="1"/>
    <col min="7" max="7" width="11.85546875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18" width="9.140625" hidden="1" customWidth="1"/>
    <col min="19" max="19" width="10.140625" hidden="1" customWidth="1"/>
    <col min="20" max="20" width="10.28515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6.5" customHeight="1" thickBot="1">
      <c r="A1" s="194" t="s">
        <v>103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39" ht="15.75" thickBot="1">
      <c r="A2" s="33" t="s">
        <v>104</v>
      </c>
      <c r="AB2" s="195" t="s">
        <v>96</v>
      </c>
      <c r="AC2" s="196"/>
      <c r="AD2" s="196"/>
      <c r="AE2" s="196"/>
      <c r="AF2" s="196"/>
      <c r="AG2" s="196"/>
      <c r="AH2" s="197"/>
      <c r="AI2" s="198">
        <v>31</v>
      </c>
      <c r="AJ2" s="199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25</v>
      </c>
      <c r="D4" s="38">
        <v>50</v>
      </c>
      <c r="E4" s="38">
        <v>75</v>
      </c>
      <c r="F4" s="38">
        <v>125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25</v>
      </c>
      <c r="C5" s="38">
        <v>50</v>
      </c>
      <c r="D5" s="38">
        <v>75</v>
      </c>
      <c r="E5" s="38">
        <v>125</v>
      </c>
      <c r="F5" s="38">
        <v>999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97</v>
      </c>
      <c r="Q8" s="40"/>
      <c r="R8" s="200" t="s">
        <v>61</v>
      </c>
      <c r="S8" s="200"/>
      <c r="T8" s="200"/>
      <c r="U8" s="200"/>
      <c r="V8" s="200"/>
      <c r="W8" s="200"/>
      <c r="X8" s="200"/>
      <c r="Y8" s="200"/>
      <c r="Z8" s="200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200"/>
      <c r="S9" s="200"/>
      <c r="T9" s="200"/>
      <c r="U9" s="200"/>
      <c r="V9" s="200"/>
      <c r="W9" s="200"/>
      <c r="X9" s="200"/>
      <c r="Y9" s="200"/>
      <c r="Z9" s="200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201" t="s">
        <v>62</v>
      </c>
      <c r="B10" s="203" t="s">
        <v>63</v>
      </c>
      <c r="C10" s="203" t="s">
        <v>98</v>
      </c>
      <c r="N10" s="207" t="s">
        <v>66</v>
      </c>
      <c r="O10" s="214" t="s">
        <v>105</v>
      </c>
      <c r="Q10" s="40"/>
      <c r="R10" s="200"/>
      <c r="S10" s="200"/>
      <c r="T10" s="200"/>
      <c r="U10" s="200"/>
      <c r="V10" s="200"/>
      <c r="W10" s="200"/>
      <c r="X10" s="200"/>
      <c r="Y10" s="200"/>
      <c r="Z10" s="200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202"/>
      <c r="B11" s="204"/>
      <c r="C11" s="204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8"/>
      <c r="O11" s="215"/>
      <c r="Q11" s="40"/>
      <c r="R11" s="200"/>
      <c r="S11" s="200"/>
      <c r="T11" s="200"/>
      <c r="U11" s="200"/>
      <c r="V11" s="200"/>
      <c r="W11" s="200"/>
      <c r="X11" s="200"/>
      <c r="Y11" s="200"/>
      <c r="Z11" s="200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202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6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44105</v>
      </c>
      <c r="B13" s="144"/>
      <c r="C13" s="146"/>
      <c r="D13" s="147"/>
      <c r="E13" s="148"/>
      <c r="F13" s="149"/>
      <c r="G13" s="148"/>
      <c r="H13" s="149"/>
      <c r="I13" s="148"/>
      <c r="J13" s="149"/>
      <c r="K13" s="148"/>
      <c r="L13" s="149"/>
      <c r="M13" s="150"/>
      <c r="N13" s="151"/>
      <c r="O13" s="59">
        <v>60</v>
      </c>
      <c r="Q13" s="53" t="str">
        <f>IF(AND(N13&lt;40.5,N13&gt;=0),"1","0")</f>
        <v>1</v>
      </c>
      <c r="R13" s="53">
        <f t="shared" ref="R13:R43" si="0">Q13*1</f>
        <v>1</v>
      </c>
      <c r="S13" s="53" t="str">
        <f>IF(AND(N13&lt;80.5,N13&gt;=40.5),"1","0")</f>
        <v>0</v>
      </c>
      <c r="T13" s="53">
        <f t="shared" ref="T13:T43" si="1">S13*1</f>
        <v>0</v>
      </c>
      <c r="U13" s="53" t="str">
        <f>IF(AND(N13&lt;120.5,N13&gt;=80.5),"1","0")</f>
        <v>0</v>
      </c>
      <c r="V13" s="53">
        <f t="shared" ref="V13:V43" si="2">U13*1</f>
        <v>0</v>
      </c>
      <c r="W13" s="53" t="str">
        <f>IF(AND(N13&lt;200.5,N13&gt;=120.5),"1","0")</f>
        <v>0</v>
      </c>
      <c r="X13" s="53">
        <f t="shared" ref="X13:X43" si="3">W13*1</f>
        <v>0</v>
      </c>
      <c r="Y13" s="53" t="str">
        <f>IF(AND(N13&lt;999,N13&gt;=200.5),"1","0")</f>
        <v>0</v>
      </c>
      <c r="Z13" s="53">
        <f t="shared" ref="Z13:Z43" si="4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44106</v>
      </c>
      <c r="B14" s="132"/>
      <c r="C14" s="139"/>
      <c r="D14" s="140"/>
      <c r="E14" s="136"/>
      <c r="F14" s="135"/>
      <c r="G14" s="136"/>
      <c r="H14" s="135"/>
      <c r="I14" s="136"/>
      <c r="J14" s="135"/>
      <c r="K14" s="136"/>
      <c r="L14" s="135"/>
      <c r="M14" s="141"/>
      <c r="N14" s="137"/>
      <c r="O14" s="59">
        <v>60</v>
      </c>
      <c r="Q14" s="53" t="str">
        <f t="shared" ref="Q14:Q43" si="5">IF(AND(N14&lt;40.5,N14&gt;=0),"1","0")</f>
        <v>1</v>
      </c>
      <c r="R14" s="53">
        <f t="shared" si="0"/>
        <v>1</v>
      </c>
      <c r="S14" s="53" t="str">
        <f t="shared" ref="S14:S43" si="6">IF(AND(N14&lt;80.5,N14&gt;=40.5),"1","0")</f>
        <v>0</v>
      </c>
      <c r="T14" s="53">
        <f t="shared" si="1"/>
        <v>0</v>
      </c>
      <c r="U14" s="53" t="str">
        <f t="shared" ref="U14:U43" si="7">IF(AND(N14&lt;120.5,N14&gt;=80.5),"1","0")</f>
        <v>0</v>
      </c>
      <c r="V14" s="53">
        <f t="shared" si="2"/>
        <v>0</v>
      </c>
      <c r="W14" s="53" t="str">
        <f t="shared" ref="W14:W43" si="8">IF(AND(N14&lt;200.5,N14&gt;=120.5),"1","0")</f>
        <v>0</v>
      </c>
      <c r="X14" s="53">
        <f t="shared" si="3"/>
        <v>0</v>
      </c>
      <c r="Y14" s="53" t="str">
        <f t="shared" ref="Y14:Y43" si="9">IF(AND(N14&lt;999,N14&gt;=200.5),"1","0")</f>
        <v>0</v>
      </c>
      <c r="Z14" s="53">
        <f t="shared" si="4"/>
        <v>0</v>
      </c>
      <c r="AA14" s="34"/>
      <c r="AB14" s="182" t="s">
        <v>100</v>
      </c>
      <c r="AC14" s="183"/>
      <c r="AD14" s="183"/>
      <c r="AE14" s="183"/>
      <c r="AF14" s="183"/>
      <c r="AG14" s="183"/>
      <c r="AH14" s="183"/>
      <c r="AI14" s="183"/>
      <c r="AJ14" s="183"/>
      <c r="AK14" s="183"/>
      <c r="AL14" s="184"/>
      <c r="AM14" s="34"/>
    </row>
    <row r="15" spans="1:39">
      <c r="A15" s="54">
        <f>'CALC. O3'!A15</f>
        <v>44107</v>
      </c>
      <c r="B15" s="132"/>
      <c r="C15" s="139"/>
      <c r="D15" s="140"/>
      <c r="E15" s="136"/>
      <c r="F15" s="135"/>
      <c r="G15" s="136"/>
      <c r="H15" s="135"/>
      <c r="I15" s="136"/>
      <c r="J15" s="135"/>
      <c r="K15" s="136"/>
      <c r="L15" s="135"/>
      <c r="M15" s="141"/>
      <c r="N15" s="137"/>
      <c r="O15" s="59">
        <v>60</v>
      </c>
      <c r="Q15" s="53" t="str">
        <f t="shared" si="5"/>
        <v>1</v>
      </c>
      <c r="R15" s="53">
        <f t="shared" si="0"/>
        <v>1</v>
      </c>
      <c r="S15" s="53" t="str">
        <f t="shared" si="6"/>
        <v>0</v>
      </c>
      <c r="T15" s="53">
        <f t="shared" si="1"/>
        <v>0</v>
      </c>
      <c r="U15" s="53" t="str">
        <f t="shared" si="7"/>
        <v>0</v>
      </c>
      <c r="V15" s="53">
        <f t="shared" si="2"/>
        <v>0</v>
      </c>
      <c r="W15" s="53" t="str">
        <f t="shared" si="8"/>
        <v>0</v>
      </c>
      <c r="X15" s="53">
        <f t="shared" si="3"/>
        <v>0</v>
      </c>
      <c r="Y15" s="53" t="str">
        <f t="shared" si="9"/>
        <v>0</v>
      </c>
      <c r="Z15" s="53">
        <f t="shared" si="4"/>
        <v>0</v>
      </c>
      <c r="AA15" s="34"/>
      <c r="AB15" s="185"/>
      <c r="AC15" s="186"/>
      <c r="AD15" s="186"/>
      <c r="AE15" s="186"/>
      <c r="AF15" s="186"/>
      <c r="AG15" s="186"/>
      <c r="AH15" s="186"/>
      <c r="AI15" s="186"/>
      <c r="AJ15" s="186"/>
      <c r="AK15" s="186"/>
      <c r="AL15" s="187"/>
      <c r="AM15" s="34"/>
    </row>
    <row r="16" spans="1:39">
      <c r="A16" s="54">
        <f>'CALC. O3'!A16</f>
        <v>44108</v>
      </c>
      <c r="B16" s="132"/>
      <c r="C16" s="139"/>
      <c r="D16" s="140"/>
      <c r="E16" s="136"/>
      <c r="F16" s="135"/>
      <c r="G16" s="136"/>
      <c r="H16" s="135"/>
      <c r="I16" s="136"/>
      <c r="J16" s="135"/>
      <c r="K16" s="136"/>
      <c r="L16" s="135"/>
      <c r="M16" s="141"/>
      <c r="N16" s="137"/>
      <c r="O16" s="59">
        <v>60</v>
      </c>
      <c r="Q16" s="53" t="str">
        <f t="shared" si="5"/>
        <v>1</v>
      </c>
      <c r="R16" s="53">
        <f t="shared" si="0"/>
        <v>1</v>
      </c>
      <c r="S16" s="53" t="str">
        <f t="shared" si="6"/>
        <v>0</v>
      </c>
      <c r="T16" s="53">
        <f t="shared" si="1"/>
        <v>0</v>
      </c>
      <c r="U16" s="53" t="str">
        <f t="shared" si="7"/>
        <v>0</v>
      </c>
      <c r="V16" s="53">
        <f t="shared" si="2"/>
        <v>0</v>
      </c>
      <c r="W16" s="53" t="str">
        <f t="shared" si="8"/>
        <v>0</v>
      </c>
      <c r="X16" s="53">
        <f t="shared" si="3"/>
        <v>0</v>
      </c>
      <c r="Y16" s="53" t="str">
        <f t="shared" si="9"/>
        <v>0</v>
      </c>
      <c r="Z16" s="53">
        <f t="shared" si="4"/>
        <v>0</v>
      </c>
      <c r="AA16" s="34"/>
      <c r="AB16" s="185"/>
      <c r="AC16" s="186"/>
      <c r="AD16" s="186"/>
      <c r="AE16" s="186"/>
      <c r="AF16" s="186"/>
      <c r="AG16" s="186"/>
      <c r="AH16" s="186"/>
      <c r="AI16" s="186"/>
      <c r="AJ16" s="186"/>
      <c r="AK16" s="186"/>
      <c r="AL16" s="187"/>
      <c r="AM16" s="34"/>
    </row>
    <row r="17" spans="1:39">
      <c r="A17" s="54">
        <f>'CALC. O3'!A17</f>
        <v>44109</v>
      </c>
      <c r="B17" s="132"/>
      <c r="C17" s="139"/>
      <c r="D17" s="140"/>
      <c r="E17" s="136"/>
      <c r="F17" s="135"/>
      <c r="G17" s="136"/>
      <c r="H17" s="135"/>
      <c r="I17" s="136"/>
      <c r="J17" s="135"/>
      <c r="K17" s="136"/>
      <c r="L17" s="135"/>
      <c r="M17" s="141"/>
      <c r="N17" s="137"/>
      <c r="O17" s="59">
        <v>60</v>
      </c>
      <c r="Q17" s="53" t="str">
        <f t="shared" si="5"/>
        <v>1</v>
      </c>
      <c r="R17" s="53">
        <f t="shared" si="0"/>
        <v>1</v>
      </c>
      <c r="S17" s="53" t="str">
        <f t="shared" si="6"/>
        <v>0</v>
      </c>
      <c r="T17" s="53">
        <f t="shared" si="1"/>
        <v>0</v>
      </c>
      <c r="U17" s="53" t="str">
        <f t="shared" si="7"/>
        <v>0</v>
      </c>
      <c r="V17" s="53">
        <f t="shared" si="2"/>
        <v>0</v>
      </c>
      <c r="W17" s="53" t="str">
        <f t="shared" si="8"/>
        <v>0</v>
      </c>
      <c r="X17" s="53">
        <f t="shared" si="3"/>
        <v>0</v>
      </c>
      <c r="Y17" s="53" t="str">
        <f t="shared" si="9"/>
        <v>0</v>
      </c>
      <c r="Z17" s="53">
        <f t="shared" si="4"/>
        <v>0</v>
      </c>
      <c r="AA17" s="34"/>
      <c r="AB17" s="185"/>
      <c r="AC17" s="186"/>
      <c r="AD17" s="186"/>
      <c r="AE17" s="186"/>
      <c r="AF17" s="186"/>
      <c r="AG17" s="186"/>
      <c r="AH17" s="186"/>
      <c r="AI17" s="186"/>
      <c r="AJ17" s="186"/>
      <c r="AK17" s="186"/>
      <c r="AL17" s="187"/>
      <c r="AM17" s="34"/>
    </row>
    <row r="18" spans="1:39">
      <c r="A18" s="54">
        <f>'CALC. O3'!A18</f>
        <v>44110</v>
      </c>
      <c r="B18" s="132"/>
      <c r="C18" s="139"/>
      <c r="D18" s="140"/>
      <c r="E18" s="136"/>
      <c r="F18" s="135"/>
      <c r="G18" s="136"/>
      <c r="H18" s="135"/>
      <c r="I18" s="136"/>
      <c r="J18" s="135"/>
      <c r="K18" s="136"/>
      <c r="L18" s="135"/>
      <c r="M18" s="141"/>
      <c r="N18" s="137"/>
      <c r="O18" s="59">
        <v>60</v>
      </c>
      <c r="Q18" s="53" t="str">
        <f t="shared" si="5"/>
        <v>1</v>
      </c>
      <c r="R18" s="53">
        <f t="shared" si="0"/>
        <v>1</v>
      </c>
      <c r="S18" s="53" t="str">
        <f t="shared" si="6"/>
        <v>0</v>
      </c>
      <c r="T18" s="53">
        <f t="shared" si="1"/>
        <v>0</v>
      </c>
      <c r="U18" s="53" t="str">
        <f t="shared" si="7"/>
        <v>0</v>
      </c>
      <c r="V18" s="53">
        <f t="shared" si="2"/>
        <v>0</v>
      </c>
      <c r="W18" s="53" t="str">
        <f t="shared" si="8"/>
        <v>0</v>
      </c>
      <c r="X18" s="53">
        <f t="shared" si="3"/>
        <v>0</v>
      </c>
      <c r="Y18" s="53" t="str">
        <f t="shared" si="9"/>
        <v>0</v>
      </c>
      <c r="Z18" s="53">
        <f t="shared" si="4"/>
        <v>0</v>
      </c>
      <c r="AA18" s="34"/>
      <c r="AB18" s="185"/>
      <c r="AC18" s="186"/>
      <c r="AD18" s="186"/>
      <c r="AE18" s="186"/>
      <c r="AF18" s="186"/>
      <c r="AG18" s="186"/>
      <c r="AH18" s="186"/>
      <c r="AI18" s="186"/>
      <c r="AJ18" s="186"/>
      <c r="AK18" s="186"/>
      <c r="AL18" s="187"/>
      <c r="AM18" s="34"/>
    </row>
    <row r="19" spans="1:39" ht="15.75" thickBot="1">
      <c r="A19" s="54">
        <f>'CALC. O3'!A19</f>
        <v>44111</v>
      </c>
      <c r="B19" s="132"/>
      <c r="C19" s="139"/>
      <c r="D19" s="140"/>
      <c r="E19" s="136"/>
      <c r="F19" s="135"/>
      <c r="G19" s="136"/>
      <c r="H19" s="135"/>
      <c r="I19" s="136"/>
      <c r="J19" s="135"/>
      <c r="K19" s="136"/>
      <c r="L19" s="135"/>
      <c r="M19" s="141"/>
      <c r="N19" s="137"/>
      <c r="O19" s="59">
        <v>60</v>
      </c>
      <c r="Q19" s="53" t="str">
        <f t="shared" si="5"/>
        <v>1</v>
      </c>
      <c r="R19" s="53">
        <f t="shared" si="0"/>
        <v>1</v>
      </c>
      <c r="S19" s="53" t="str">
        <f t="shared" si="6"/>
        <v>0</v>
      </c>
      <c r="T19" s="53">
        <f t="shared" si="1"/>
        <v>0</v>
      </c>
      <c r="U19" s="53" t="str">
        <f t="shared" si="7"/>
        <v>0</v>
      </c>
      <c r="V19" s="53">
        <f t="shared" si="2"/>
        <v>0</v>
      </c>
      <c r="W19" s="53" t="str">
        <f t="shared" si="8"/>
        <v>0</v>
      </c>
      <c r="X19" s="53">
        <f t="shared" si="3"/>
        <v>0</v>
      </c>
      <c r="Y19" s="53" t="str">
        <f t="shared" si="9"/>
        <v>0</v>
      </c>
      <c r="Z19" s="53">
        <f t="shared" si="4"/>
        <v>0</v>
      </c>
      <c r="AA19" s="34"/>
      <c r="AB19" s="188"/>
      <c r="AC19" s="189"/>
      <c r="AD19" s="189"/>
      <c r="AE19" s="189"/>
      <c r="AF19" s="189"/>
      <c r="AG19" s="189"/>
      <c r="AH19" s="189"/>
      <c r="AI19" s="189"/>
      <c r="AJ19" s="189"/>
      <c r="AK19" s="189"/>
      <c r="AL19" s="190"/>
      <c r="AM19" s="34"/>
    </row>
    <row r="20" spans="1:39" ht="15.75" thickBot="1">
      <c r="A20" s="54">
        <f>'CALC. O3'!A20</f>
        <v>44112</v>
      </c>
      <c r="B20" s="132"/>
      <c r="C20" s="139"/>
      <c r="D20" s="140"/>
      <c r="E20" s="136"/>
      <c r="F20" s="135"/>
      <c r="G20" s="136"/>
      <c r="H20" s="135"/>
      <c r="I20" s="136"/>
      <c r="J20" s="135"/>
      <c r="K20" s="136"/>
      <c r="L20" s="135"/>
      <c r="M20" s="141"/>
      <c r="N20" s="137"/>
      <c r="O20" s="59">
        <v>60</v>
      </c>
      <c r="Q20" s="53" t="str">
        <f t="shared" si="5"/>
        <v>1</v>
      </c>
      <c r="R20" s="53">
        <f t="shared" si="0"/>
        <v>1</v>
      </c>
      <c r="S20" s="53" t="str">
        <f t="shared" si="6"/>
        <v>0</v>
      </c>
      <c r="T20" s="53">
        <f t="shared" si="1"/>
        <v>0</v>
      </c>
      <c r="U20" s="53" t="str">
        <f t="shared" si="7"/>
        <v>0</v>
      </c>
      <c r="V20" s="53">
        <f t="shared" si="2"/>
        <v>0</v>
      </c>
      <c r="W20" s="53" t="str">
        <f t="shared" si="8"/>
        <v>0</v>
      </c>
      <c r="X20" s="53">
        <f t="shared" si="3"/>
        <v>0</v>
      </c>
      <c r="Y20" s="53" t="str">
        <f t="shared" si="9"/>
        <v>0</v>
      </c>
      <c r="Z20" s="53">
        <f t="shared" si="4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44113</v>
      </c>
      <c r="B21" s="132"/>
      <c r="C21" s="139"/>
      <c r="D21" s="140"/>
      <c r="E21" s="136"/>
      <c r="F21" s="135"/>
      <c r="G21" s="136"/>
      <c r="H21" s="135"/>
      <c r="I21" s="136"/>
      <c r="J21" s="135"/>
      <c r="K21" s="136"/>
      <c r="L21" s="135"/>
      <c r="M21" s="141"/>
      <c r="N21" s="137"/>
      <c r="O21" s="59">
        <v>60</v>
      </c>
      <c r="Q21" s="53" t="str">
        <f t="shared" si="5"/>
        <v>1</v>
      </c>
      <c r="R21" s="53">
        <f t="shared" si="0"/>
        <v>1</v>
      </c>
      <c r="S21" s="53" t="str">
        <f t="shared" si="6"/>
        <v>0</v>
      </c>
      <c r="T21" s="53">
        <f t="shared" si="1"/>
        <v>0</v>
      </c>
      <c r="U21" s="53" t="str">
        <f t="shared" si="7"/>
        <v>0</v>
      </c>
      <c r="V21" s="53">
        <f t="shared" si="2"/>
        <v>0</v>
      </c>
      <c r="W21" s="53" t="str">
        <f t="shared" si="8"/>
        <v>0</v>
      </c>
      <c r="X21" s="53">
        <f t="shared" si="3"/>
        <v>0</v>
      </c>
      <c r="Y21" s="53" t="str">
        <f t="shared" si="9"/>
        <v>0</v>
      </c>
      <c r="Z21" s="53">
        <f t="shared" si="4"/>
        <v>0</v>
      </c>
      <c r="AA21" s="34"/>
      <c r="AB21" s="191" t="s">
        <v>80</v>
      </c>
      <c r="AC21" s="192"/>
      <c r="AD21" s="192"/>
      <c r="AE21" s="192"/>
      <c r="AF21" s="192"/>
      <c r="AG21" s="192"/>
      <c r="AH21" s="192"/>
      <c r="AI21" s="192"/>
      <c r="AJ21" s="192"/>
      <c r="AK21" s="192"/>
      <c r="AL21" s="193"/>
      <c r="AM21" s="34"/>
    </row>
    <row r="22" spans="1:39">
      <c r="A22" s="54">
        <f>'CALC. O3'!A22</f>
        <v>44114</v>
      </c>
      <c r="B22" s="132"/>
      <c r="C22" s="139"/>
      <c r="D22" s="140"/>
      <c r="E22" s="136"/>
      <c r="F22" s="135"/>
      <c r="G22" s="136"/>
      <c r="H22" s="135"/>
      <c r="I22" s="136"/>
      <c r="J22" s="135"/>
      <c r="K22" s="136"/>
      <c r="L22" s="135"/>
      <c r="M22" s="141"/>
      <c r="N22" s="137"/>
      <c r="O22" s="59">
        <v>60</v>
      </c>
      <c r="Q22" s="53" t="str">
        <f t="shared" si="5"/>
        <v>1</v>
      </c>
      <c r="R22" s="53">
        <f t="shared" si="0"/>
        <v>1</v>
      </c>
      <c r="S22" s="53" t="str">
        <f t="shared" si="6"/>
        <v>0</v>
      </c>
      <c r="T22" s="53">
        <f t="shared" si="1"/>
        <v>0</v>
      </c>
      <c r="U22" s="53" t="str">
        <f t="shared" si="7"/>
        <v>0</v>
      </c>
      <c r="V22" s="53">
        <f t="shared" si="2"/>
        <v>0</v>
      </c>
      <c r="W22" s="53" t="str">
        <f t="shared" si="8"/>
        <v>0</v>
      </c>
      <c r="X22" s="53">
        <f t="shared" si="3"/>
        <v>0</v>
      </c>
      <c r="Y22" s="53" t="str">
        <f t="shared" si="9"/>
        <v>0</v>
      </c>
      <c r="Z22" s="53">
        <f t="shared" si="4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44115</v>
      </c>
      <c r="B23" s="132"/>
      <c r="C23" s="139"/>
      <c r="D23" s="140"/>
      <c r="E23" s="136"/>
      <c r="F23" s="135"/>
      <c r="G23" s="136"/>
      <c r="H23" s="135"/>
      <c r="I23" s="136"/>
      <c r="J23" s="135"/>
      <c r="K23" s="136"/>
      <c r="L23" s="135"/>
      <c r="M23" s="141"/>
      <c r="N23" s="137"/>
      <c r="O23" s="59">
        <v>60</v>
      </c>
      <c r="Q23" s="53" t="str">
        <f t="shared" si="5"/>
        <v>1</v>
      </c>
      <c r="R23" s="53">
        <f t="shared" si="0"/>
        <v>1</v>
      </c>
      <c r="S23" s="53" t="str">
        <f t="shared" si="6"/>
        <v>0</v>
      </c>
      <c r="T23" s="53">
        <f t="shared" si="1"/>
        <v>0</v>
      </c>
      <c r="U23" s="53" t="str">
        <f t="shared" si="7"/>
        <v>0</v>
      </c>
      <c r="V23" s="53">
        <f t="shared" si="2"/>
        <v>0</v>
      </c>
      <c r="W23" s="53" t="str">
        <f t="shared" si="8"/>
        <v>0</v>
      </c>
      <c r="X23" s="53">
        <f t="shared" si="3"/>
        <v>0</v>
      </c>
      <c r="Y23" s="53" t="str">
        <f t="shared" si="9"/>
        <v>0</v>
      </c>
      <c r="Z23" s="53">
        <f t="shared" si="4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44116</v>
      </c>
      <c r="B24" s="132"/>
      <c r="C24" s="139"/>
      <c r="D24" s="140"/>
      <c r="E24" s="136"/>
      <c r="F24" s="135"/>
      <c r="G24" s="136"/>
      <c r="H24" s="135"/>
      <c r="I24" s="136"/>
      <c r="J24" s="135"/>
      <c r="K24" s="136"/>
      <c r="L24" s="135"/>
      <c r="M24" s="141"/>
      <c r="N24" s="137"/>
      <c r="O24" s="59">
        <v>60</v>
      </c>
      <c r="Q24" s="53" t="str">
        <f t="shared" si="5"/>
        <v>1</v>
      </c>
      <c r="R24" s="53">
        <f t="shared" si="0"/>
        <v>1</v>
      </c>
      <c r="S24" s="53" t="str">
        <f t="shared" si="6"/>
        <v>0</v>
      </c>
      <c r="T24" s="53">
        <f t="shared" si="1"/>
        <v>0</v>
      </c>
      <c r="U24" s="53" t="str">
        <f t="shared" si="7"/>
        <v>0</v>
      </c>
      <c r="V24" s="53">
        <f t="shared" si="2"/>
        <v>0</v>
      </c>
      <c r="W24" s="53" t="str">
        <f t="shared" si="8"/>
        <v>0</v>
      </c>
      <c r="X24" s="53">
        <f t="shared" si="3"/>
        <v>0</v>
      </c>
      <c r="Y24" s="53" t="str">
        <f t="shared" si="9"/>
        <v>0</v>
      </c>
      <c r="Z24" s="53">
        <f t="shared" si="4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44117</v>
      </c>
      <c r="B25" s="132"/>
      <c r="C25" s="139"/>
      <c r="D25" s="140"/>
      <c r="E25" s="136"/>
      <c r="F25" s="135"/>
      <c r="G25" s="136"/>
      <c r="H25" s="135"/>
      <c r="I25" s="136"/>
      <c r="J25" s="135"/>
      <c r="K25" s="136"/>
      <c r="L25" s="135"/>
      <c r="M25" s="141"/>
      <c r="N25" s="137"/>
      <c r="O25" s="59">
        <v>60</v>
      </c>
      <c r="Q25" s="53" t="str">
        <f t="shared" si="5"/>
        <v>1</v>
      </c>
      <c r="R25" s="53">
        <f t="shared" si="0"/>
        <v>1</v>
      </c>
      <c r="S25" s="53" t="str">
        <f t="shared" si="6"/>
        <v>0</v>
      </c>
      <c r="T25" s="53">
        <f t="shared" si="1"/>
        <v>0</v>
      </c>
      <c r="U25" s="53" t="str">
        <f t="shared" si="7"/>
        <v>0</v>
      </c>
      <c r="V25" s="53">
        <f t="shared" si="2"/>
        <v>0</v>
      </c>
      <c r="W25" s="53" t="str">
        <f t="shared" si="8"/>
        <v>0</v>
      </c>
      <c r="X25" s="53">
        <f t="shared" si="3"/>
        <v>0</v>
      </c>
      <c r="Y25" s="53" t="str">
        <f t="shared" si="9"/>
        <v>0</v>
      </c>
      <c r="Z25" s="53">
        <f t="shared" si="4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44118</v>
      </c>
      <c r="B26" s="132"/>
      <c r="C26" s="139"/>
      <c r="D26" s="140"/>
      <c r="E26" s="136"/>
      <c r="F26" s="135"/>
      <c r="G26" s="136"/>
      <c r="H26" s="135"/>
      <c r="I26" s="136"/>
      <c r="J26" s="135"/>
      <c r="K26" s="136"/>
      <c r="L26" s="135"/>
      <c r="M26" s="141"/>
      <c r="N26" s="137"/>
      <c r="O26" s="59">
        <v>60</v>
      </c>
      <c r="Q26" s="53" t="str">
        <f t="shared" si="5"/>
        <v>1</v>
      </c>
      <c r="R26" s="53">
        <f t="shared" si="0"/>
        <v>1</v>
      </c>
      <c r="S26" s="53" t="str">
        <f t="shared" si="6"/>
        <v>0</v>
      </c>
      <c r="T26" s="53">
        <f t="shared" si="1"/>
        <v>0</v>
      </c>
      <c r="U26" s="53" t="str">
        <f t="shared" si="7"/>
        <v>0</v>
      </c>
      <c r="V26" s="53">
        <f t="shared" si="2"/>
        <v>0</v>
      </c>
      <c r="W26" s="53" t="str">
        <f t="shared" si="8"/>
        <v>0</v>
      </c>
      <c r="X26" s="53">
        <f t="shared" si="3"/>
        <v>0</v>
      </c>
      <c r="Y26" s="53" t="str">
        <f t="shared" si="9"/>
        <v>0</v>
      </c>
      <c r="Z26" s="53">
        <f t="shared" si="4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44119</v>
      </c>
      <c r="B27" s="132"/>
      <c r="C27" s="139"/>
      <c r="D27" s="140"/>
      <c r="E27" s="136"/>
      <c r="F27" s="135"/>
      <c r="G27" s="136"/>
      <c r="H27" s="135"/>
      <c r="I27" s="136"/>
      <c r="J27" s="135"/>
      <c r="K27" s="136"/>
      <c r="L27" s="135"/>
      <c r="M27" s="141"/>
      <c r="N27" s="137"/>
      <c r="O27" s="59">
        <v>60</v>
      </c>
      <c r="Q27" s="53" t="str">
        <f t="shared" si="5"/>
        <v>1</v>
      </c>
      <c r="R27" s="53">
        <f t="shared" si="0"/>
        <v>1</v>
      </c>
      <c r="S27" s="53" t="str">
        <f t="shared" si="6"/>
        <v>0</v>
      </c>
      <c r="T27" s="53">
        <f t="shared" si="1"/>
        <v>0</v>
      </c>
      <c r="U27" s="53" t="str">
        <f t="shared" si="7"/>
        <v>0</v>
      </c>
      <c r="V27" s="53">
        <f t="shared" si="2"/>
        <v>0</v>
      </c>
      <c r="W27" s="53" t="str">
        <f t="shared" si="8"/>
        <v>0</v>
      </c>
      <c r="X27" s="53">
        <f t="shared" si="3"/>
        <v>0</v>
      </c>
      <c r="Y27" s="53" t="str">
        <f t="shared" si="9"/>
        <v>0</v>
      </c>
      <c r="Z27" s="53">
        <f t="shared" si="4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44120</v>
      </c>
      <c r="B28" s="132"/>
      <c r="C28" s="139"/>
      <c r="D28" s="140"/>
      <c r="E28" s="136"/>
      <c r="F28" s="135"/>
      <c r="G28" s="136"/>
      <c r="H28" s="135"/>
      <c r="I28" s="136"/>
      <c r="J28" s="135"/>
      <c r="K28" s="136"/>
      <c r="L28" s="135"/>
      <c r="M28" s="141"/>
      <c r="N28" s="137"/>
      <c r="O28" s="59">
        <v>60</v>
      </c>
      <c r="Q28" s="53" t="str">
        <f t="shared" si="5"/>
        <v>1</v>
      </c>
      <c r="R28" s="53">
        <f t="shared" si="0"/>
        <v>1</v>
      </c>
      <c r="S28" s="53" t="str">
        <f t="shared" si="6"/>
        <v>0</v>
      </c>
      <c r="T28" s="53">
        <f t="shared" si="1"/>
        <v>0</v>
      </c>
      <c r="U28" s="53" t="str">
        <f t="shared" si="7"/>
        <v>0</v>
      </c>
      <c r="V28" s="53">
        <f t="shared" si="2"/>
        <v>0</v>
      </c>
      <c r="W28" s="53" t="str">
        <f t="shared" si="8"/>
        <v>0</v>
      </c>
      <c r="X28" s="53">
        <f t="shared" si="3"/>
        <v>0</v>
      </c>
      <c r="Y28" s="53" t="str">
        <f t="shared" si="9"/>
        <v>0</v>
      </c>
      <c r="Z28" s="53">
        <f t="shared" si="4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44121</v>
      </c>
      <c r="B29" s="132"/>
      <c r="C29" s="139"/>
      <c r="D29" s="140"/>
      <c r="E29" s="136"/>
      <c r="F29" s="135"/>
      <c r="G29" s="136"/>
      <c r="H29" s="135"/>
      <c r="I29" s="136"/>
      <c r="J29" s="135"/>
      <c r="K29" s="136"/>
      <c r="L29" s="135"/>
      <c r="M29" s="141"/>
      <c r="N29" s="137"/>
      <c r="O29" s="59">
        <v>60</v>
      </c>
      <c r="Q29" s="53" t="str">
        <f t="shared" si="5"/>
        <v>1</v>
      </c>
      <c r="R29" s="53">
        <f t="shared" si="0"/>
        <v>1</v>
      </c>
      <c r="S29" s="53" t="str">
        <f t="shared" si="6"/>
        <v>0</v>
      </c>
      <c r="T29" s="53">
        <f t="shared" si="1"/>
        <v>0</v>
      </c>
      <c r="U29" s="53" t="str">
        <f t="shared" si="7"/>
        <v>0</v>
      </c>
      <c r="V29" s="53">
        <f t="shared" si="2"/>
        <v>0</v>
      </c>
      <c r="W29" s="53" t="str">
        <f t="shared" si="8"/>
        <v>0</v>
      </c>
      <c r="X29" s="53">
        <f t="shared" si="3"/>
        <v>0</v>
      </c>
      <c r="Y29" s="53" t="str">
        <f t="shared" si="9"/>
        <v>0</v>
      </c>
      <c r="Z29" s="53">
        <f t="shared" si="4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44122</v>
      </c>
      <c r="B30" s="132"/>
      <c r="C30" s="139"/>
      <c r="D30" s="140"/>
      <c r="E30" s="136"/>
      <c r="F30" s="135"/>
      <c r="G30" s="136"/>
      <c r="H30" s="135"/>
      <c r="I30" s="136"/>
      <c r="J30" s="135"/>
      <c r="K30" s="136"/>
      <c r="L30" s="135"/>
      <c r="M30" s="141"/>
      <c r="N30" s="137"/>
      <c r="O30" s="59">
        <v>60</v>
      </c>
      <c r="Q30" s="53" t="str">
        <f t="shared" si="5"/>
        <v>1</v>
      </c>
      <c r="R30" s="53">
        <f t="shared" si="0"/>
        <v>1</v>
      </c>
      <c r="S30" s="53" t="str">
        <f t="shared" si="6"/>
        <v>0</v>
      </c>
      <c r="T30" s="53">
        <f t="shared" si="1"/>
        <v>0</v>
      </c>
      <c r="U30" s="53" t="str">
        <f t="shared" si="7"/>
        <v>0</v>
      </c>
      <c r="V30" s="53">
        <f t="shared" si="2"/>
        <v>0</v>
      </c>
      <c r="W30" s="53" t="str">
        <f t="shared" si="8"/>
        <v>0</v>
      </c>
      <c r="X30" s="53">
        <f t="shared" si="3"/>
        <v>0</v>
      </c>
      <c r="Y30" s="53" t="str">
        <f t="shared" si="9"/>
        <v>0</v>
      </c>
      <c r="Z30" s="53">
        <f t="shared" si="4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44123</v>
      </c>
      <c r="B31" s="132"/>
      <c r="C31" s="139"/>
      <c r="D31" s="140"/>
      <c r="E31" s="136"/>
      <c r="F31" s="135"/>
      <c r="G31" s="136"/>
      <c r="H31" s="135"/>
      <c r="I31" s="136"/>
      <c r="J31" s="135"/>
      <c r="K31" s="136"/>
      <c r="L31" s="135"/>
      <c r="M31" s="141"/>
      <c r="N31" s="137"/>
      <c r="O31" s="59">
        <v>60</v>
      </c>
      <c r="Q31" s="53" t="str">
        <f t="shared" si="5"/>
        <v>1</v>
      </c>
      <c r="R31" s="53">
        <f t="shared" si="0"/>
        <v>1</v>
      </c>
      <c r="S31" s="53" t="str">
        <f t="shared" si="6"/>
        <v>0</v>
      </c>
      <c r="T31" s="53">
        <f t="shared" si="1"/>
        <v>0</v>
      </c>
      <c r="U31" s="53" t="str">
        <f t="shared" si="7"/>
        <v>0</v>
      </c>
      <c r="V31" s="53">
        <f t="shared" si="2"/>
        <v>0</v>
      </c>
      <c r="W31" s="53" t="str">
        <f t="shared" si="8"/>
        <v>0</v>
      </c>
      <c r="X31" s="53">
        <f t="shared" si="3"/>
        <v>0</v>
      </c>
      <c r="Y31" s="53" t="str">
        <f t="shared" si="9"/>
        <v>0</v>
      </c>
      <c r="Z31" s="53">
        <f t="shared" si="4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44124</v>
      </c>
      <c r="B32" s="132"/>
      <c r="C32" s="139"/>
      <c r="D32" s="140"/>
      <c r="E32" s="136"/>
      <c r="F32" s="135"/>
      <c r="G32" s="136"/>
      <c r="H32" s="135"/>
      <c r="I32" s="136"/>
      <c r="J32" s="135"/>
      <c r="K32" s="136"/>
      <c r="L32" s="135"/>
      <c r="M32" s="141"/>
      <c r="N32" s="137"/>
      <c r="O32" s="59">
        <v>60</v>
      </c>
      <c r="Q32" s="53" t="str">
        <f t="shared" si="5"/>
        <v>1</v>
      </c>
      <c r="R32" s="53">
        <f t="shared" si="0"/>
        <v>1</v>
      </c>
      <c r="S32" s="53" t="str">
        <f t="shared" si="6"/>
        <v>0</v>
      </c>
      <c r="T32" s="53">
        <f t="shared" si="1"/>
        <v>0</v>
      </c>
      <c r="U32" s="53" t="str">
        <f t="shared" si="7"/>
        <v>0</v>
      </c>
      <c r="V32" s="53">
        <f t="shared" si="2"/>
        <v>0</v>
      </c>
      <c r="W32" s="53" t="str">
        <f t="shared" si="8"/>
        <v>0</v>
      </c>
      <c r="X32" s="53">
        <f t="shared" si="3"/>
        <v>0</v>
      </c>
      <c r="Y32" s="53" t="str">
        <f t="shared" si="9"/>
        <v>0</v>
      </c>
      <c r="Z32" s="53">
        <f t="shared" si="4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44125</v>
      </c>
      <c r="B33" s="132"/>
      <c r="C33" s="139"/>
      <c r="D33" s="140"/>
      <c r="E33" s="136"/>
      <c r="F33" s="135"/>
      <c r="G33" s="136"/>
      <c r="H33" s="135"/>
      <c r="I33" s="136"/>
      <c r="J33" s="135"/>
      <c r="K33" s="136"/>
      <c r="L33" s="135"/>
      <c r="M33" s="141"/>
      <c r="N33" s="137"/>
      <c r="O33" s="59">
        <v>60</v>
      </c>
      <c r="Q33" s="53" t="str">
        <f t="shared" si="5"/>
        <v>1</v>
      </c>
      <c r="R33" s="53">
        <f t="shared" si="0"/>
        <v>1</v>
      </c>
      <c r="S33" s="53" t="str">
        <f t="shared" si="6"/>
        <v>0</v>
      </c>
      <c r="T33" s="53">
        <f t="shared" si="1"/>
        <v>0</v>
      </c>
      <c r="U33" s="53" t="str">
        <f t="shared" si="7"/>
        <v>0</v>
      </c>
      <c r="V33" s="53">
        <f t="shared" si="2"/>
        <v>0</v>
      </c>
      <c r="W33" s="53" t="str">
        <f t="shared" si="8"/>
        <v>0</v>
      </c>
      <c r="X33" s="53">
        <f t="shared" si="3"/>
        <v>0</v>
      </c>
      <c r="Y33" s="53" t="str">
        <f t="shared" si="9"/>
        <v>0</v>
      </c>
      <c r="Z33" s="53">
        <f t="shared" si="4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44126</v>
      </c>
      <c r="B34" s="132"/>
      <c r="C34" s="139"/>
      <c r="D34" s="140"/>
      <c r="E34" s="136"/>
      <c r="F34" s="135"/>
      <c r="G34" s="136"/>
      <c r="H34" s="135"/>
      <c r="I34" s="136"/>
      <c r="J34" s="135"/>
      <c r="K34" s="136"/>
      <c r="L34" s="135"/>
      <c r="M34" s="141"/>
      <c r="N34" s="137"/>
      <c r="O34" s="59">
        <v>60</v>
      </c>
      <c r="Q34" s="53" t="str">
        <f t="shared" si="5"/>
        <v>1</v>
      </c>
      <c r="R34" s="53">
        <f t="shared" si="0"/>
        <v>1</v>
      </c>
      <c r="S34" s="53" t="str">
        <f t="shared" si="6"/>
        <v>0</v>
      </c>
      <c r="T34" s="53">
        <f t="shared" si="1"/>
        <v>0</v>
      </c>
      <c r="U34" s="53" t="str">
        <f t="shared" si="7"/>
        <v>0</v>
      </c>
      <c r="V34" s="53">
        <f t="shared" si="2"/>
        <v>0</v>
      </c>
      <c r="W34" s="53" t="str">
        <f t="shared" si="8"/>
        <v>0</v>
      </c>
      <c r="X34" s="53">
        <f t="shared" si="3"/>
        <v>0</v>
      </c>
      <c r="Y34" s="53" t="str">
        <f t="shared" si="9"/>
        <v>0</v>
      </c>
      <c r="Z34" s="53">
        <f t="shared" si="4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44127</v>
      </c>
      <c r="B35" s="132"/>
      <c r="C35" s="139"/>
      <c r="D35" s="140"/>
      <c r="E35" s="136"/>
      <c r="F35" s="135"/>
      <c r="G35" s="136"/>
      <c r="H35" s="135"/>
      <c r="I35" s="136"/>
      <c r="J35" s="135"/>
      <c r="K35" s="136"/>
      <c r="L35" s="135"/>
      <c r="M35" s="141"/>
      <c r="N35" s="137"/>
      <c r="O35" s="59">
        <v>60</v>
      </c>
      <c r="Q35" s="53" t="str">
        <f t="shared" si="5"/>
        <v>1</v>
      </c>
      <c r="R35" s="53">
        <f t="shared" si="0"/>
        <v>1</v>
      </c>
      <c r="S35" s="53" t="str">
        <f t="shared" si="6"/>
        <v>0</v>
      </c>
      <c r="T35" s="53">
        <f t="shared" si="1"/>
        <v>0</v>
      </c>
      <c r="U35" s="53" t="str">
        <f t="shared" si="7"/>
        <v>0</v>
      </c>
      <c r="V35" s="53">
        <f t="shared" si="2"/>
        <v>0</v>
      </c>
      <c r="W35" s="53" t="str">
        <f t="shared" si="8"/>
        <v>0</v>
      </c>
      <c r="X35" s="53">
        <f t="shared" si="3"/>
        <v>0</v>
      </c>
      <c r="Y35" s="53" t="str">
        <f t="shared" si="9"/>
        <v>0</v>
      </c>
      <c r="Z35" s="53">
        <f t="shared" si="4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44128</v>
      </c>
      <c r="B36" s="132"/>
      <c r="C36" s="139"/>
      <c r="D36" s="140"/>
      <c r="E36" s="136"/>
      <c r="F36" s="135"/>
      <c r="G36" s="136"/>
      <c r="H36" s="135"/>
      <c r="I36" s="136"/>
      <c r="J36" s="135"/>
      <c r="K36" s="136"/>
      <c r="L36" s="135"/>
      <c r="M36" s="141"/>
      <c r="N36" s="137"/>
      <c r="O36" s="59">
        <v>60</v>
      </c>
      <c r="Q36" s="53" t="str">
        <f t="shared" si="5"/>
        <v>1</v>
      </c>
      <c r="R36" s="53">
        <f t="shared" si="0"/>
        <v>1</v>
      </c>
      <c r="S36" s="53" t="str">
        <f t="shared" si="6"/>
        <v>0</v>
      </c>
      <c r="T36" s="53">
        <f t="shared" si="1"/>
        <v>0</v>
      </c>
      <c r="U36" s="53" t="str">
        <f t="shared" si="7"/>
        <v>0</v>
      </c>
      <c r="V36" s="53">
        <f t="shared" si="2"/>
        <v>0</v>
      </c>
      <c r="W36" s="53" t="str">
        <f t="shared" si="8"/>
        <v>0</v>
      </c>
      <c r="X36" s="53">
        <f t="shared" si="3"/>
        <v>0</v>
      </c>
      <c r="Y36" s="53" t="str">
        <f t="shared" si="9"/>
        <v>0</v>
      </c>
      <c r="Z36" s="53">
        <f t="shared" si="4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44129</v>
      </c>
      <c r="B37" s="132"/>
      <c r="C37" s="139"/>
      <c r="D37" s="140"/>
      <c r="E37" s="136"/>
      <c r="F37" s="135"/>
      <c r="G37" s="136"/>
      <c r="H37" s="135"/>
      <c r="I37" s="136"/>
      <c r="J37" s="135"/>
      <c r="K37" s="136"/>
      <c r="L37" s="135"/>
      <c r="M37" s="141"/>
      <c r="N37" s="137"/>
      <c r="O37" s="59">
        <v>60</v>
      </c>
      <c r="Q37" s="53" t="str">
        <f t="shared" si="5"/>
        <v>1</v>
      </c>
      <c r="R37" s="53">
        <f t="shared" si="0"/>
        <v>1</v>
      </c>
      <c r="S37" s="53" t="str">
        <f t="shared" si="6"/>
        <v>0</v>
      </c>
      <c r="T37" s="53">
        <f t="shared" si="1"/>
        <v>0</v>
      </c>
      <c r="U37" s="53" t="str">
        <f t="shared" si="7"/>
        <v>0</v>
      </c>
      <c r="V37" s="53">
        <f t="shared" si="2"/>
        <v>0</v>
      </c>
      <c r="W37" s="53" t="str">
        <f t="shared" si="8"/>
        <v>0</v>
      </c>
      <c r="X37" s="53">
        <f t="shared" si="3"/>
        <v>0</v>
      </c>
      <c r="Y37" s="53" t="str">
        <f t="shared" si="9"/>
        <v>0</v>
      </c>
      <c r="Z37" s="53">
        <f t="shared" si="4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44130</v>
      </c>
      <c r="B38" s="132"/>
      <c r="C38" s="139"/>
      <c r="D38" s="140"/>
      <c r="E38" s="136"/>
      <c r="F38" s="135"/>
      <c r="G38" s="136"/>
      <c r="H38" s="135"/>
      <c r="I38" s="136"/>
      <c r="J38" s="135"/>
      <c r="K38" s="136"/>
      <c r="L38" s="135"/>
      <c r="M38" s="141"/>
      <c r="N38" s="137"/>
      <c r="O38" s="59">
        <v>60</v>
      </c>
      <c r="Q38" s="53" t="str">
        <f t="shared" si="5"/>
        <v>1</v>
      </c>
      <c r="R38" s="53">
        <f t="shared" si="0"/>
        <v>1</v>
      </c>
      <c r="S38" s="53" t="str">
        <f t="shared" si="6"/>
        <v>0</v>
      </c>
      <c r="T38" s="53">
        <f t="shared" si="1"/>
        <v>0</v>
      </c>
      <c r="U38" s="53" t="str">
        <f t="shared" si="7"/>
        <v>0</v>
      </c>
      <c r="V38" s="53">
        <f t="shared" si="2"/>
        <v>0</v>
      </c>
      <c r="W38" s="53" t="str">
        <f t="shared" si="8"/>
        <v>0</v>
      </c>
      <c r="X38" s="53">
        <f t="shared" si="3"/>
        <v>0</v>
      </c>
      <c r="Y38" s="53" t="str">
        <f t="shared" si="9"/>
        <v>0</v>
      </c>
      <c r="Z38" s="53">
        <f t="shared" si="4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44131</v>
      </c>
      <c r="B39" s="132"/>
      <c r="C39" s="139"/>
      <c r="D39" s="140"/>
      <c r="E39" s="136"/>
      <c r="F39" s="135"/>
      <c r="G39" s="136"/>
      <c r="H39" s="135"/>
      <c r="I39" s="136"/>
      <c r="J39" s="135"/>
      <c r="K39" s="136"/>
      <c r="L39" s="135"/>
      <c r="M39" s="141"/>
      <c r="N39" s="137"/>
      <c r="O39" s="59">
        <v>60</v>
      </c>
      <c r="Q39" s="53" t="str">
        <f t="shared" si="5"/>
        <v>1</v>
      </c>
      <c r="R39" s="53">
        <f t="shared" si="0"/>
        <v>1</v>
      </c>
      <c r="S39" s="53" t="str">
        <f t="shared" si="6"/>
        <v>0</v>
      </c>
      <c r="T39" s="53">
        <f t="shared" si="1"/>
        <v>0</v>
      </c>
      <c r="U39" s="53" t="str">
        <f t="shared" si="7"/>
        <v>0</v>
      </c>
      <c r="V39" s="53">
        <f t="shared" si="2"/>
        <v>0</v>
      </c>
      <c r="W39" s="53" t="str">
        <f t="shared" si="8"/>
        <v>0</v>
      </c>
      <c r="X39" s="53">
        <f t="shared" si="3"/>
        <v>0</v>
      </c>
      <c r="Y39" s="53" t="str">
        <f t="shared" si="9"/>
        <v>0</v>
      </c>
      <c r="Z39" s="53">
        <f t="shared" si="4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44132</v>
      </c>
      <c r="B40" s="132"/>
      <c r="C40" s="139"/>
      <c r="D40" s="140"/>
      <c r="E40" s="136"/>
      <c r="F40" s="135"/>
      <c r="G40" s="136"/>
      <c r="H40" s="135"/>
      <c r="I40" s="136"/>
      <c r="J40" s="135"/>
      <c r="K40" s="136"/>
      <c r="L40" s="135"/>
      <c r="M40" s="141"/>
      <c r="N40" s="137"/>
      <c r="O40" s="59">
        <v>60</v>
      </c>
      <c r="Q40" s="53" t="str">
        <f t="shared" si="5"/>
        <v>1</v>
      </c>
      <c r="R40" s="53">
        <f t="shared" si="0"/>
        <v>1</v>
      </c>
      <c r="S40" s="53" t="str">
        <f t="shared" si="6"/>
        <v>0</v>
      </c>
      <c r="T40" s="53">
        <f t="shared" si="1"/>
        <v>0</v>
      </c>
      <c r="U40" s="53" t="str">
        <f t="shared" si="7"/>
        <v>0</v>
      </c>
      <c r="V40" s="53">
        <f t="shared" si="2"/>
        <v>0</v>
      </c>
      <c r="W40" s="53" t="str">
        <f t="shared" si="8"/>
        <v>0</v>
      </c>
      <c r="X40" s="53">
        <f t="shared" si="3"/>
        <v>0</v>
      </c>
      <c r="Y40" s="53" t="str">
        <f t="shared" si="9"/>
        <v>0</v>
      </c>
      <c r="Z40" s="53">
        <f t="shared" si="4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44133</v>
      </c>
      <c r="B41" s="132"/>
      <c r="C41" s="139"/>
      <c r="D41" s="140"/>
      <c r="E41" s="136"/>
      <c r="F41" s="135"/>
      <c r="G41" s="136"/>
      <c r="H41" s="135"/>
      <c r="I41" s="136"/>
      <c r="J41" s="135"/>
      <c r="K41" s="136"/>
      <c r="L41" s="135"/>
      <c r="M41" s="141"/>
      <c r="N41" s="137"/>
      <c r="O41" s="59">
        <v>60</v>
      </c>
      <c r="Q41" s="53" t="str">
        <f t="shared" si="5"/>
        <v>1</v>
      </c>
      <c r="R41" s="53">
        <f t="shared" si="0"/>
        <v>1</v>
      </c>
      <c r="S41" s="53" t="str">
        <f t="shared" si="6"/>
        <v>0</v>
      </c>
      <c r="T41" s="53">
        <f t="shared" si="1"/>
        <v>0</v>
      </c>
      <c r="U41" s="53" t="str">
        <f t="shared" si="7"/>
        <v>0</v>
      </c>
      <c r="V41" s="53">
        <f t="shared" si="2"/>
        <v>0</v>
      </c>
      <c r="W41" s="53" t="str">
        <f t="shared" si="8"/>
        <v>0</v>
      </c>
      <c r="X41" s="53">
        <f t="shared" si="3"/>
        <v>0</v>
      </c>
      <c r="Y41" s="53" t="str">
        <f t="shared" si="9"/>
        <v>0</v>
      </c>
      <c r="Z41" s="53">
        <f t="shared" si="4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44134</v>
      </c>
      <c r="B42" s="132"/>
      <c r="C42" s="139"/>
      <c r="D42" s="140"/>
      <c r="E42" s="136"/>
      <c r="F42" s="135"/>
      <c r="G42" s="136"/>
      <c r="H42" s="135"/>
      <c r="I42" s="136"/>
      <c r="J42" s="135"/>
      <c r="K42" s="136"/>
      <c r="L42" s="135"/>
      <c r="M42" s="141"/>
      <c r="N42" s="137"/>
      <c r="O42" s="59">
        <v>60</v>
      </c>
      <c r="Q42" s="53" t="str">
        <f t="shared" si="5"/>
        <v>1</v>
      </c>
      <c r="R42" s="53">
        <f t="shared" si="0"/>
        <v>1</v>
      </c>
      <c r="S42" s="53" t="str">
        <f t="shared" si="6"/>
        <v>0</v>
      </c>
      <c r="T42" s="53">
        <f t="shared" si="1"/>
        <v>0</v>
      </c>
      <c r="U42" s="53" t="str">
        <f t="shared" si="7"/>
        <v>0</v>
      </c>
      <c r="V42" s="53">
        <f t="shared" si="2"/>
        <v>0</v>
      </c>
      <c r="W42" s="53" t="str">
        <f t="shared" si="8"/>
        <v>0</v>
      </c>
      <c r="X42" s="53">
        <f t="shared" si="3"/>
        <v>0</v>
      </c>
      <c r="Y42" s="53" t="str">
        <f t="shared" si="9"/>
        <v>0</v>
      </c>
      <c r="Z42" s="53">
        <f t="shared" si="4"/>
        <v>0</v>
      </c>
      <c r="AA42" s="34"/>
      <c r="AB42" s="93" t="s">
        <v>101</v>
      </c>
      <c r="AC42" s="94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44135</v>
      </c>
      <c r="B43" s="132"/>
      <c r="C43" s="152"/>
      <c r="D43" s="153"/>
      <c r="E43" s="154"/>
      <c r="F43" s="155"/>
      <c r="G43" s="154"/>
      <c r="H43" s="155"/>
      <c r="I43" s="154"/>
      <c r="J43" s="155"/>
      <c r="K43" s="154"/>
      <c r="L43" s="155"/>
      <c r="M43" s="156"/>
      <c r="N43" s="157"/>
      <c r="O43" s="59">
        <v>60</v>
      </c>
      <c r="Q43" s="53" t="str">
        <f t="shared" si="5"/>
        <v>1</v>
      </c>
      <c r="R43" s="53">
        <f t="shared" si="0"/>
        <v>1</v>
      </c>
      <c r="S43" s="53" t="str">
        <f t="shared" si="6"/>
        <v>0</v>
      </c>
      <c r="T43" s="53">
        <f t="shared" si="1"/>
        <v>0</v>
      </c>
      <c r="U43" s="53" t="str">
        <f t="shared" si="7"/>
        <v>0</v>
      </c>
      <c r="V43" s="53">
        <f t="shared" si="2"/>
        <v>0</v>
      </c>
      <c r="W43" s="53" t="str">
        <f t="shared" si="8"/>
        <v>0</v>
      </c>
      <c r="X43" s="53">
        <f t="shared" si="3"/>
        <v>0</v>
      </c>
      <c r="Y43" s="53" t="str">
        <f t="shared" si="9"/>
        <v>0</v>
      </c>
      <c r="Z43" s="53">
        <f t="shared" si="4"/>
        <v>0</v>
      </c>
      <c r="AA43" s="34"/>
      <c r="AB43" s="95" t="s">
        <v>102</v>
      </c>
      <c r="AC43" s="96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97"/>
      <c r="B44" s="132"/>
      <c r="C44" s="80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5"/>
      <c r="B45" s="132"/>
      <c r="C45" s="80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17"/>
      <c r="B46" s="132"/>
      <c r="C46" s="80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7"/>
      <c r="B47" s="132"/>
      <c r="C47" s="80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7"/>
      <c r="B48" s="132"/>
      <c r="C48" s="80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7"/>
      <c r="B49" s="132"/>
      <c r="C49" s="80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7"/>
      <c r="B50" s="132"/>
      <c r="C50" s="80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7"/>
      <c r="B51" s="132"/>
      <c r="C51" s="80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7"/>
      <c r="B52" s="132"/>
      <c r="C52" s="80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7"/>
      <c r="B53" s="132"/>
      <c r="C53" s="80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7"/>
      <c r="B54" s="132"/>
      <c r="C54" s="80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7"/>
      <c r="B55" s="132"/>
      <c r="C55" s="80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7"/>
      <c r="B56" s="132"/>
      <c r="C56" s="80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7"/>
      <c r="B57" s="132"/>
      <c r="C57" s="80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7"/>
      <c r="B58" s="132"/>
      <c r="C58" s="80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7"/>
      <c r="B59" s="132"/>
      <c r="C59" s="80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7"/>
      <c r="B60" s="132"/>
      <c r="C60" s="80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7"/>
      <c r="B61" s="132"/>
      <c r="C61" s="80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7"/>
      <c r="B62" s="132"/>
      <c r="C62" s="80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7"/>
      <c r="B63" s="132"/>
      <c r="C63" s="80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7"/>
      <c r="B64" s="132"/>
      <c r="C64" s="80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7"/>
      <c r="B65" s="132"/>
      <c r="C65" s="80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7"/>
      <c r="B66" s="132"/>
      <c r="C66" s="80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7"/>
      <c r="B67" s="132"/>
      <c r="C67" s="80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7"/>
      <c r="B68" s="132"/>
      <c r="C68" s="80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7"/>
      <c r="B69" s="132"/>
      <c r="C69" s="80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7"/>
      <c r="B70" s="132"/>
      <c r="C70" s="80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7"/>
      <c r="B71" s="132"/>
      <c r="C71" s="80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7"/>
      <c r="B72" s="132"/>
      <c r="C72" s="80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7"/>
      <c r="B73" s="132"/>
      <c r="C73" s="80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7"/>
      <c r="B74" s="132"/>
      <c r="C74" s="80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7"/>
      <c r="B75" s="132"/>
      <c r="C75" s="80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17"/>
      <c r="B76" s="132"/>
      <c r="C76" s="80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97"/>
      <c r="B77" s="132"/>
      <c r="C77" s="80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97"/>
      <c r="B78" s="132"/>
      <c r="C78" s="80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97"/>
      <c r="B79" s="132"/>
      <c r="C79" s="80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97"/>
      <c r="B80" s="132"/>
      <c r="C80" s="80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97"/>
      <c r="B81" s="132"/>
      <c r="C81" s="80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97"/>
      <c r="B82" s="132"/>
      <c r="C82" s="80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97"/>
      <c r="B83" s="132"/>
      <c r="C83" s="80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97"/>
      <c r="B84" s="132"/>
      <c r="C84" s="80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97"/>
      <c r="B85" s="132"/>
      <c r="C85" s="80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97"/>
      <c r="B86" s="132"/>
      <c r="C86" s="80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97"/>
      <c r="B87" s="132"/>
      <c r="C87" s="80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97"/>
      <c r="B88" s="132"/>
      <c r="C88" s="80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97"/>
      <c r="B89" s="132"/>
      <c r="C89" s="80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97"/>
      <c r="B90" s="132"/>
      <c r="C90" s="80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97"/>
      <c r="B91" s="132"/>
      <c r="C91" s="80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97"/>
      <c r="B92" s="132"/>
      <c r="C92" s="80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97"/>
      <c r="B93" s="132"/>
      <c r="C93" s="80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97"/>
      <c r="B94" s="132"/>
      <c r="C94" s="80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97"/>
      <c r="B95" s="132"/>
      <c r="C95" s="80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97"/>
      <c r="B96" s="132"/>
      <c r="C96" s="80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97"/>
      <c r="B97" s="132"/>
      <c r="C97" s="80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97"/>
      <c r="B98" s="132"/>
      <c r="C98" s="80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97"/>
      <c r="B99" s="132"/>
      <c r="C99" s="80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97"/>
      <c r="B100" s="132"/>
      <c r="C100" s="80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97"/>
      <c r="B101" s="132"/>
      <c r="C101" s="80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97"/>
      <c r="B102" s="132"/>
      <c r="C102" s="80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97"/>
      <c r="B103" s="132"/>
      <c r="C103" s="80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97"/>
      <c r="B104" s="132"/>
      <c r="C104" s="80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97"/>
      <c r="B105" s="132"/>
      <c r="C105" s="80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97"/>
      <c r="B106" s="132"/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97"/>
      <c r="B107" s="132"/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97"/>
      <c r="B108" s="132"/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97"/>
      <c r="B109" s="132"/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97"/>
      <c r="B110" s="132"/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97"/>
      <c r="B111" s="132"/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97"/>
      <c r="B112" s="132"/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97"/>
      <c r="B113" s="132"/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97"/>
      <c r="B114" s="132"/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97"/>
      <c r="B115" s="132"/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97"/>
      <c r="B116" s="132"/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97"/>
      <c r="B117" s="132"/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97"/>
      <c r="B118" s="132"/>
      <c r="C118" s="102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97"/>
      <c r="B119" s="132"/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97"/>
      <c r="B120" s="132"/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97"/>
      <c r="B121" s="132"/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97"/>
      <c r="B122" s="132"/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97"/>
      <c r="B123" s="132"/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97"/>
      <c r="B124" s="132"/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97"/>
      <c r="B125" s="132"/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97"/>
      <c r="B126" s="132"/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97"/>
      <c r="B127" s="132"/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97"/>
      <c r="B128" s="132"/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97"/>
      <c r="B129" s="132"/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97"/>
      <c r="B130" s="132"/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97"/>
      <c r="B131" s="132"/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97"/>
      <c r="B132" s="132"/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97"/>
      <c r="B133" s="132"/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97"/>
      <c r="B134" s="132"/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97"/>
      <c r="B135" s="132"/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97"/>
      <c r="B136" s="132"/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97"/>
      <c r="B137" s="132"/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97"/>
      <c r="B138" s="132"/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97"/>
      <c r="B139" s="132"/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97"/>
      <c r="B140" s="132"/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97"/>
      <c r="B141" s="132"/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97"/>
      <c r="B142" s="132"/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97"/>
      <c r="B143" s="132"/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97"/>
      <c r="B144" s="132"/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97"/>
      <c r="B145" s="132"/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97"/>
      <c r="B146" s="132"/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97"/>
      <c r="B147" s="132"/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97"/>
      <c r="B148" s="132"/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97"/>
      <c r="B149" s="132"/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97"/>
      <c r="B150" s="132"/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97"/>
      <c r="B151" s="132"/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97"/>
      <c r="B152" s="132"/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97"/>
      <c r="B153" s="132"/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97"/>
      <c r="B154" s="132"/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97"/>
      <c r="B155" s="132"/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97"/>
      <c r="B156" s="132"/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97"/>
      <c r="B157" s="132"/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97"/>
      <c r="B158" s="132"/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97"/>
      <c r="B159" s="132"/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97"/>
      <c r="B160" s="132"/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97"/>
      <c r="B161" s="132"/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97"/>
      <c r="B162" s="132"/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97"/>
      <c r="B163" s="132"/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97"/>
      <c r="B164" s="132"/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97"/>
      <c r="B165" s="132"/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97"/>
      <c r="B166" s="132"/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97"/>
      <c r="B167" s="132"/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97"/>
      <c r="B168" s="132"/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97"/>
      <c r="B169" s="132"/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97"/>
      <c r="B170" s="132"/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97"/>
      <c r="B171" s="132"/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97"/>
      <c r="B172" s="132"/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97"/>
      <c r="B173" s="132"/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97"/>
      <c r="B174" s="132"/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97"/>
      <c r="B175" s="132"/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97"/>
      <c r="B176" s="132"/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97"/>
      <c r="B177" s="132"/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97"/>
      <c r="B178" s="132"/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97"/>
      <c r="B179" s="132"/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97"/>
      <c r="B180" s="132"/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97"/>
      <c r="B181" s="132"/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97"/>
      <c r="B182" s="132"/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97"/>
      <c r="B183" s="132"/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97"/>
      <c r="B184" s="132"/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97"/>
      <c r="B185" s="132"/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97"/>
      <c r="B186" s="132"/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97"/>
      <c r="B187" s="132"/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97"/>
      <c r="B188" s="132"/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97"/>
      <c r="B189" s="132"/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97"/>
      <c r="B190" s="132"/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97"/>
      <c r="B191" s="132"/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97"/>
      <c r="B192" s="132"/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97"/>
      <c r="B193" s="132"/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97"/>
      <c r="B194" s="132"/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97"/>
      <c r="B195" s="132"/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97"/>
      <c r="B196" s="132"/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97"/>
      <c r="B197" s="132"/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97"/>
      <c r="B198" s="132"/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97"/>
      <c r="B199" s="132"/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97"/>
      <c r="B200" s="132"/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97"/>
      <c r="B201" s="132"/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97"/>
      <c r="B202" s="132"/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97"/>
      <c r="B203" s="132"/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97"/>
      <c r="B204" s="132"/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97"/>
      <c r="B205" s="132"/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97"/>
      <c r="B206" s="132"/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97"/>
      <c r="B207" s="132"/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97"/>
      <c r="B208" s="132"/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97"/>
      <c r="B209" s="132"/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97"/>
      <c r="B210" s="132"/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97"/>
      <c r="B211" s="132"/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97"/>
      <c r="B212" s="132"/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97"/>
      <c r="B213" s="132"/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97"/>
      <c r="B214" s="132"/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97"/>
      <c r="B215" s="132"/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97"/>
      <c r="B216" s="132"/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97"/>
      <c r="B217" s="132"/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97"/>
      <c r="B218" s="132"/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97"/>
      <c r="B219" s="132"/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97"/>
      <c r="B220" s="132"/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97"/>
      <c r="B221" s="132"/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97"/>
      <c r="B222" s="132"/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97"/>
      <c r="B223" s="132"/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97"/>
      <c r="B224" s="132"/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97"/>
      <c r="B225" s="132"/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97"/>
      <c r="B226" s="132"/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97"/>
      <c r="B227" s="132"/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97"/>
      <c r="B228" s="132"/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97"/>
      <c r="B229" s="132"/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97"/>
      <c r="B230" s="132"/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97"/>
      <c r="B231" s="132"/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97"/>
      <c r="B232" s="132"/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97"/>
      <c r="B233" s="132"/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97"/>
      <c r="B234" s="132"/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97"/>
      <c r="B235" s="132"/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97"/>
      <c r="B236" s="132"/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97"/>
      <c r="B237" s="132"/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97"/>
      <c r="B238" s="132"/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97"/>
      <c r="B239" s="132"/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97"/>
      <c r="B240" s="132"/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97"/>
      <c r="B241" s="132"/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97"/>
      <c r="B242" s="132"/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97"/>
      <c r="B243" s="132"/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97"/>
      <c r="B244" s="132"/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97"/>
      <c r="B245" s="132"/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97"/>
      <c r="B246" s="132"/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97"/>
      <c r="B247" s="132"/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97"/>
      <c r="B248" s="132"/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97"/>
      <c r="B249" s="132"/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97"/>
      <c r="B250" s="132"/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97"/>
      <c r="B251" s="132"/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97"/>
      <c r="B252" s="132"/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97"/>
      <c r="B253" s="132"/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97"/>
      <c r="B254" s="132"/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97"/>
      <c r="B255" s="132"/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97"/>
      <c r="B256" s="132"/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97"/>
      <c r="B257" s="132"/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97"/>
      <c r="B258" s="132"/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97"/>
      <c r="B259" s="132"/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97"/>
      <c r="B260" s="132"/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97"/>
      <c r="B261" s="132"/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97"/>
      <c r="B262" s="132"/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97"/>
      <c r="B263" s="132"/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97"/>
      <c r="B264" s="132"/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97"/>
      <c r="B265" s="132"/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97"/>
      <c r="B266" s="132"/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97"/>
      <c r="B267" s="132"/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97"/>
      <c r="B268" s="132"/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97"/>
      <c r="B269" s="132"/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97"/>
      <c r="B270" s="132"/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97"/>
      <c r="B271" s="132"/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97"/>
      <c r="B272" s="132"/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97"/>
      <c r="B273" s="132"/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97"/>
      <c r="B274" s="132"/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97"/>
      <c r="B275" s="132"/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97"/>
      <c r="B276" s="132"/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97"/>
      <c r="B277" s="132"/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97"/>
      <c r="B278" s="132"/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97"/>
      <c r="B279" s="132"/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97"/>
      <c r="B280" s="132"/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97"/>
      <c r="B281" s="132"/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97"/>
      <c r="B282" s="132"/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97"/>
      <c r="B283" s="132"/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97"/>
      <c r="B284" s="132"/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97"/>
      <c r="B285" s="132"/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97"/>
      <c r="B286" s="132"/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97"/>
      <c r="B287" s="132"/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97"/>
      <c r="B288" s="132"/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97"/>
      <c r="B289" s="132"/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97"/>
      <c r="B290" s="132"/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97"/>
      <c r="B291" s="132"/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97"/>
      <c r="B292" s="132"/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97"/>
      <c r="B293" s="132"/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97"/>
      <c r="B294" s="132"/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97"/>
      <c r="B295" s="132"/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97"/>
      <c r="B296" s="132"/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97"/>
      <c r="B297" s="132"/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97"/>
      <c r="B298" s="132"/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97"/>
      <c r="B299" s="132"/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97"/>
      <c r="B300" s="132"/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97"/>
      <c r="B301" s="132"/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97"/>
      <c r="B302" s="132"/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97"/>
      <c r="B303" s="132"/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97"/>
      <c r="B304" s="132"/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97"/>
      <c r="B305" s="132"/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97"/>
      <c r="B306" s="132"/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97"/>
      <c r="B307" s="132"/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97"/>
      <c r="B308" s="132"/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97"/>
      <c r="B309" s="132"/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97"/>
      <c r="B310" s="132"/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97"/>
      <c r="B311" s="132"/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97"/>
      <c r="B312" s="132"/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97"/>
      <c r="B313" s="132"/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97"/>
      <c r="B314" s="132"/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97"/>
      <c r="B315" s="132"/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97"/>
      <c r="B316" s="132"/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97"/>
      <c r="B317" s="132"/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97"/>
      <c r="B318" s="132"/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97"/>
      <c r="B319" s="132"/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97"/>
      <c r="B320" s="132"/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97"/>
      <c r="B321" s="132"/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97"/>
      <c r="B322" s="132"/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97"/>
      <c r="B323" s="132"/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97"/>
      <c r="B324" s="132"/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97"/>
      <c r="B325" s="132"/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97"/>
      <c r="B326" s="132"/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97"/>
      <c r="B327" s="132"/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97"/>
      <c r="B328" s="132"/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97"/>
      <c r="B329" s="132"/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97"/>
      <c r="B330" s="132"/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97"/>
      <c r="B331" s="132"/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97"/>
      <c r="B332" s="132"/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97"/>
      <c r="B333" s="132"/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97"/>
      <c r="B334" s="132"/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97"/>
      <c r="B335" s="132"/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97"/>
      <c r="B336" s="132"/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97"/>
      <c r="B337" s="132"/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97"/>
      <c r="B338" s="132"/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97"/>
      <c r="B339" s="132"/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97"/>
      <c r="B340" s="132"/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97"/>
      <c r="B341" s="132"/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97"/>
      <c r="B342" s="132"/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97"/>
      <c r="B343" s="132"/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97"/>
      <c r="B344" s="132"/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97"/>
      <c r="B345" s="132"/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97"/>
      <c r="B346" s="132"/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97"/>
      <c r="B347" s="132"/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97"/>
      <c r="B348" s="132"/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97"/>
      <c r="B349" s="132"/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97"/>
      <c r="B350" s="132"/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97"/>
      <c r="B351" s="132"/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97"/>
      <c r="B352" s="132"/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97"/>
      <c r="B353" s="132"/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97"/>
      <c r="B354" s="132"/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97"/>
      <c r="B355" s="132"/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97"/>
      <c r="B356" s="132"/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97"/>
      <c r="B357" s="132"/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97"/>
      <c r="B358" s="132"/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97"/>
      <c r="B359" s="132"/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97"/>
      <c r="B360" s="132"/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97"/>
      <c r="B361" s="132"/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97"/>
      <c r="B362" s="132"/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97"/>
      <c r="B363" s="132"/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97"/>
      <c r="B364" s="132"/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97"/>
      <c r="B365" s="132"/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97"/>
      <c r="B366" s="132"/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97"/>
      <c r="B367" s="132"/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97"/>
      <c r="B368" s="132"/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97"/>
      <c r="B369" s="132"/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97"/>
      <c r="B370" s="132"/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97"/>
      <c r="B371" s="132"/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97"/>
      <c r="B372" s="132"/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97"/>
      <c r="B373" s="132"/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97"/>
      <c r="B374" s="132"/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97"/>
      <c r="B375" s="132"/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97"/>
      <c r="B376" s="132"/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97"/>
      <c r="B377" s="132"/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97"/>
      <c r="B378" s="132"/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97"/>
      <c r="B379" s="132"/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97"/>
      <c r="B380" s="132"/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97"/>
      <c r="B381" s="132"/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97"/>
      <c r="B382" s="132"/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97"/>
      <c r="B383" s="132"/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97"/>
      <c r="B384" s="132"/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97"/>
      <c r="B385" s="132"/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97"/>
      <c r="B386" s="132"/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97"/>
      <c r="B387" s="132"/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97"/>
      <c r="B388" s="132"/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97"/>
      <c r="B389" s="132"/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97"/>
      <c r="B390" s="132"/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97"/>
      <c r="B391" s="132"/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97"/>
      <c r="B392" s="132"/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97"/>
      <c r="B393" s="132"/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97"/>
      <c r="B394" s="132"/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97"/>
      <c r="B395" s="132"/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97"/>
      <c r="B396" s="132"/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97"/>
      <c r="B397" s="132"/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97"/>
      <c r="B398" s="132"/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97"/>
      <c r="B399" s="132"/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97"/>
      <c r="B400" s="132"/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97"/>
      <c r="B401" s="132"/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97"/>
      <c r="B402" s="132"/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97"/>
      <c r="B403" s="132"/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97"/>
      <c r="B404" s="132"/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97"/>
      <c r="B405" s="132"/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97"/>
      <c r="B406" s="132"/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97"/>
      <c r="B407" s="132"/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97"/>
      <c r="B408" s="132"/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97"/>
      <c r="B409" s="132"/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97"/>
      <c r="B410" s="132"/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97"/>
      <c r="B411" s="132"/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97"/>
      <c r="B412" s="132"/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97"/>
      <c r="B413" s="132"/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97"/>
      <c r="B414" s="132"/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97"/>
      <c r="B415" s="132"/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97"/>
      <c r="B416" s="132"/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97"/>
      <c r="B417" s="132"/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97"/>
      <c r="B418" s="132"/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97"/>
      <c r="B419" s="132"/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97"/>
      <c r="B420" s="132"/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97"/>
      <c r="B421" s="132"/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97"/>
      <c r="B422" s="132"/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97"/>
      <c r="B423" s="132"/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97"/>
      <c r="B424" s="132"/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97"/>
      <c r="B425" s="132"/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97"/>
      <c r="B426" s="132"/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97"/>
      <c r="B427" s="132"/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97"/>
      <c r="B428" s="132"/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97"/>
      <c r="B429" s="132"/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97"/>
      <c r="B430" s="132"/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97"/>
      <c r="B431" s="132"/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97"/>
      <c r="B432" s="132"/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97"/>
      <c r="B433" s="132"/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97"/>
      <c r="B434" s="132"/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97"/>
      <c r="B435" s="132"/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97"/>
      <c r="B436" s="132"/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97"/>
      <c r="B437" s="132"/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97"/>
      <c r="B438" s="132"/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97"/>
      <c r="B439" s="132"/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97"/>
      <c r="B440" s="132"/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97"/>
      <c r="B441" s="132"/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97"/>
      <c r="B442" s="132"/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97"/>
      <c r="B443" s="132"/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97"/>
      <c r="B444" s="132"/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97"/>
      <c r="B445" s="132"/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97"/>
      <c r="B446" s="132"/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97"/>
      <c r="B447" s="132"/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97"/>
      <c r="B448" s="132"/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97"/>
      <c r="B449" s="132"/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97"/>
      <c r="B450" s="132"/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97"/>
      <c r="B451" s="132"/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97"/>
      <c r="B452" s="132"/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97"/>
      <c r="B453" s="132"/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97"/>
      <c r="B454" s="132"/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97"/>
      <c r="B455" s="132"/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97"/>
      <c r="B456" s="132"/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97"/>
      <c r="B457" s="132"/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97"/>
      <c r="B458" s="132"/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97"/>
      <c r="B459" s="132"/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97"/>
      <c r="B460" s="132"/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97"/>
      <c r="B461" s="132"/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97"/>
      <c r="B462" s="132"/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97"/>
      <c r="B463" s="132"/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97"/>
      <c r="B464" s="132"/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97"/>
      <c r="B465" s="132"/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97"/>
      <c r="B466" s="132"/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97"/>
      <c r="B467" s="132"/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97"/>
      <c r="B468" s="132"/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97"/>
      <c r="B469" s="132"/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97"/>
      <c r="B470" s="132"/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97"/>
      <c r="B471" s="132"/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97"/>
      <c r="B472" s="132"/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97"/>
      <c r="B473" s="132"/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97"/>
      <c r="B474" s="132"/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97"/>
      <c r="B475" s="132"/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97"/>
      <c r="B476" s="132"/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97"/>
      <c r="B477" s="132"/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97"/>
      <c r="B478" s="132"/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97"/>
      <c r="B479" s="132"/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97"/>
      <c r="B480" s="132"/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97"/>
      <c r="B481" s="132"/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97"/>
      <c r="B482" s="132"/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97"/>
      <c r="B483" s="132"/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97"/>
      <c r="B484" s="132"/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97"/>
      <c r="B485" s="132"/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97"/>
      <c r="B486" s="132"/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97"/>
      <c r="B487" s="132"/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97"/>
      <c r="B488" s="132"/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97"/>
      <c r="B489" s="132"/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97"/>
      <c r="B490" s="132"/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97"/>
      <c r="B491" s="132"/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97"/>
      <c r="B492" s="132"/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97"/>
      <c r="B493" s="132"/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97"/>
      <c r="B494" s="132"/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97"/>
      <c r="B495" s="132"/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97"/>
      <c r="B496" s="132"/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97"/>
      <c r="B497" s="132"/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97"/>
      <c r="B498" s="132"/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97"/>
      <c r="B499" s="132"/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97"/>
      <c r="B500" s="132"/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97"/>
      <c r="B501" s="132"/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97"/>
      <c r="B502" s="132"/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97"/>
      <c r="B503" s="132"/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97"/>
      <c r="B504" s="132"/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97"/>
      <c r="B505" s="132"/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97"/>
      <c r="B506" s="132"/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97"/>
      <c r="B507" s="132"/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97"/>
      <c r="B508" s="132"/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97"/>
      <c r="B509" s="132"/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97"/>
      <c r="B510" s="132"/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97"/>
      <c r="B511" s="132"/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97"/>
      <c r="B512" s="132"/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97"/>
      <c r="B513" s="132"/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97"/>
      <c r="B514" s="132"/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97"/>
      <c r="B515" s="132"/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97"/>
      <c r="B516" s="132"/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97"/>
      <c r="B517" s="132"/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97"/>
      <c r="B518" s="132"/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97"/>
      <c r="B519" s="132"/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97"/>
      <c r="B520" s="132"/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97"/>
      <c r="B521" s="132"/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97"/>
      <c r="B522" s="132"/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97"/>
      <c r="B523" s="132"/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97"/>
      <c r="B524" s="132"/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97"/>
      <c r="B525" s="132"/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97"/>
      <c r="B526" s="132"/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97"/>
      <c r="B527" s="132"/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97"/>
      <c r="B528" s="132"/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97"/>
      <c r="B529" s="132"/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97"/>
      <c r="B530" s="132"/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97"/>
      <c r="B531" s="132"/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97"/>
      <c r="B532" s="132"/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97"/>
      <c r="B533" s="132"/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97"/>
      <c r="B534" s="132"/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97"/>
      <c r="B535" s="132"/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97"/>
      <c r="B536" s="132"/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97"/>
      <c r="B537" s="132"/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97"/>
      <c r="B538" s="132"/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97"/>
      <c r="B539" s="132"/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97"/>
      <c r="B540" s="132"/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97"/>
      <c r="B541" s="132"/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97"/>
      <c r="B542" s="132"/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97"/>
      <c r="B543" s="132"/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97"/>
      <c r="B544" s="132"/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97"/>
      <c r="B545" s="132"/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97"/>
      <c r="B546" s="132"/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97"/>
      <c r="B547" s="132"/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97"/>
      <c r="B548" s="132"/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97"/>
      <c r="B549" s="132"/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97"/>
      <c r="B550" s="132"/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97"/>
      <c r="B551" s="132"/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97"/>
      <c r="B552" s="132"/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97"/>
      <c r="B553" s="132"/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97"/>
      <c r="B554" s="132"/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97"/>
      <c r="B555" s="132"/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97"/>
      <c r="B556" s="132"/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97"/>
      <c r="B557" s="132"/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97"/>
      <c r="B558" s="132"/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97"/>
      <c r="B559" s="132"/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97"/>
      <c r="B560" s="132"/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97"/>
      <c r="B561" s="132"/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97"/>
      <c r="B562" s="132"/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97"/>
      <c r="B563" s="132"/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97"/>
      <c r="B564" s="132"/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97"/>
      <c r="B565" s="132"/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97"/>
      <c r="B566" s="132"/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97"/>
      <c r="B567" s="132"/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97"/>
      <c r="B568" s="132"/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97"/>
      <c r="B569" s="132"/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97"/>
      <c r="B570" s="132"/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97"/>
      <c r="B571" s="132"/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97"/>
      <c r="B572" s="132"/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97"/>
      <c r="B573" s="132"/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97"/>
      <c r="B574" s="132"/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97"/>
      <c r="B575" s="132"/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97"/>
      <c r="B576" s="132"/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97"/>
      <c r="B577" s="132"/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97"/>
      <c r="B578" s="132"/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97"/>
      <c r="B579" s="132"/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97"/>
      <c r="B580" s="132"/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97"/>
      <c r="B581" s="132"/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97"/>
      <c r="B582" s="132"/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97"/>
      <c r="B583" s="132"/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97"/>
      <c r="B584" s="132"/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97"/>
      <c r="B585" s="132"/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97"/>
      <c r="B586" s="132"/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97"/>
      <c r="B587" s="132"/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97"/>
      <c r="B588" s="132"/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97"/>
      <c r="B589" s="132"/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97"/>
      <c r="B590" s="132"/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97"/>
      <c r="B591" s="132"/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97"/>
      <c r="B592" s="132"/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97"/>
      <c r="B593" s="132"/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97"/>
      <c r="B594" s="132"/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97"/>
      <c r="B595" s="132"/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97"/>
      <c r="B596" s="132"/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97"/>
      <c r="B597" s="132"/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97"/>
      <c r="B598" s="132"/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97"/>
      <c r="B599" s="132"/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97"/>
      <c r="B600" s="132"/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97"/>
      <c r="B601" s="132"/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97"/>
      <c r="B602" s="132"/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97"/>
      <c r="B603" s="132"/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97"/>
      <c r="B604" s="132"/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97"/>
      <c r="B605" s="132"/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97"/>
      <c r="B606" s="132"/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97"/>
      <c r="B607" s="132"/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97"/>
      <c r="B608" s="132"/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97"/>
      <c r="B609" s="132"/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97"/>
      <c r="B610" s="132"/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97"/>
      <c r="B611" s="132"/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97"/>
      <c r="B612" s="132"/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97"/>
      <c r="B613" s="132"/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97"/>
      <c r="B614" s="132"/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97"/>
      <c r="B615" s="132"/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97"/>
      <c r="B616" s="132"/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97"/>
      <c r="B617" s="132"/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97"/>
      <c r="B618" s="132"/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97"/>
      <c r="B619" s="132"/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97"/>
      <c r="B620" s="132"/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97"/>
      <c r="B621" s="132"/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97"/>
      <c r="B622" s="132"/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97"/>
      <c r="B623" s="132"/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97"/>
      <c r="B624" s="132"/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97"/>
      <c r="B625" s="132"/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97"/>
      <c r="B626" s="132"/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97"/>
      <c r="B627" s="132"/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97"/>
      <c r="B628" s="132"/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97"/>
      <c r="B629" s="132"/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97"/>
      <c r="B630" s="132"/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97"/>
      <c r="B631" s="132"/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97"/>
      <c r="B632" s="132"/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97"/>
      <c r="B633" s="132"/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97"/>
      <c r="B634" s="132"/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97"/>
      <c r="B635" s="132"/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97"/>
      <c r="B636" s="132"/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97"/>
      <c r="B637" s="132"/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97"/>
      <c r="B638" s="132"/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97"/>
      <c r="B639" s="132"/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97"/>
      <c r="B640" s="132"/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97"/>
      <c r="B641" s="132"/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97"/>
      <c r="B642" s="132"/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97"/>
      <c r="B643" s="132"/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97"/>
      <c r="B644" s="132"/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97"/>
      <c r="B645" s="132"/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97"/>
      <c r="B646" s="132"/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97"/>
      <c r="B647" s="132"/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97"/>
      <c r="B648" s="132"/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97"/>
      <c r="B649" s="132"/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97"/>
      <c r="B650" s="132"/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97"/>
      <c r="B651" s="132"/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97"/>
      <c r="B652" s="132"/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97"/>
      <c r="B653" s="132"/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97"/>
      <c r="B654" s="132"/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97"/>
      <c r="B655" s="132"/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97"/>
      <c r="B656" s="132"/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97"/>
      <c r="B657" s="132"/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97"/>
      <c r="B658" s="132"/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97"/>
      <c r="B659" s="132"/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97"/>
      <c r="B660" s="132"/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97"/>
      <c r="B661" s="132"/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97"/>
      <c r="B662" s="132"/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97"/>
      <c r="B663" s="132"/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97"/>
      <c r="B664" s="132"/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97"/>
      <c r="B665" s="132"/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97"/>
      <c r="B666" s="132"/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97"/>
      <c r="B667" s="132"/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97"/>
      <c r="B668" s="132"/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97"/>
      <c r="B669" s="132"/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97"/>
      <c r="B670" s="132"/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97"/>
      <c r="B671" s="132"/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97"/>
      <c r="B672" s="132"/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97"/>
      <c r="B673" s="132"/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97"/>
      <c r="B674" s="132"/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97"/>
      <c r="B675" s="132"/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97"/>
      <c r="B676" s="132"/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97"/>
      <c r="B677" s="132"/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97"/>
      <c r="B678" s="132"/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97"/>
      <c r="B679" s="132"/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97"/>
      <c r="B680" s="132"/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97"/>
      <c r="B681" s="132"/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97"/>
      <c r="B682" s="132"/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97"/>
      <c r="B683" s="132"/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97"/>
      <c r="B684" s="132"/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97"/>
      <c r="B685" s="132"/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97"/>
      <c r="B686" s="132"/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97"/>
      <c r="B687" s="132"/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97"/>
      <c r="B688" s="132"/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97"/>
      <c r="B689" s="132"/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97"/>
      <c r="B690" s="132"/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97"/>
      <c r="B691" s="132"/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97"/>
      <c r="B692" s="132"/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97"/>
      <c r="B693" s="132"/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97"/>
      <c r="B694" s="132"/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97"/>
      <c r="B695" s="132"/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97"/>
      <c r="B696" s="132"/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97"/>
      <c r="B697" s="132"/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97"/>
      <c r="B698" s="132"/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97"/>
      <c r="B699" s="132"/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97"/>
      <c r="B700" s="132"/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97"/>
      <c r="B701" s="132"/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97"/>
      <c r="B702" s="132"/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97"/>
      <c r="B703" s="132"/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97"/>
      <c r="B704" s="132"/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97"/>
      <c r="B705" s="132"/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97"/>
      <c r="B706" s="132"/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97"/>
      <c r="B707" s="132"/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97"/>
      <c r="B708" s="132"/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97"/>
      <c r="B709" s="132"/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97"/>
      <c r="B710" s="132"/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97"/>
      <c r="B711" s="132"/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97"/>
      <c r="B712" s="132"/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97"/>
      <c r="B713" s="132"/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97"/>
      <c r="B714" s="132"/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97"/>
      <c r="B715" s="132"/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97"/>
      <c r="B716" s="132"/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97"/>
      <c r="B717" s="132"/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97"/>
      <c r="B718" s="132"/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97"/>
      <c r="B719" s="132"/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97"/>
      <c r="B720" s="132"/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97"/>
      <c r="B721" s="132"/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97"/>
      <c r="B722" s="132"/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97"/>
      <c r="B723" s="132"/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97"/>
      <c r="B724" s="132"/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97"/>
      <c r="B725" s="132"/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97"/>
      <c r="B726" s="132"/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97"/>
      <c r="B727" s="132"/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97"/>
      <c r="B728" s="132"/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97"/>
      <c r="B729" s="132"/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97"/>
      <c r="B730" s="132"/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97"/>
      <c r="B731" s="132"/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97"/>
      <c r="B732" s="132"/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97"/>
      <c r="B733" s="132"/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97"/>
      <c r="B734" s="132"/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97"/>
      <c r="B735" s="132"/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97"/>
      <c r="B736" s="132"/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97"/>
      <c r="B737" s="132"/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97"/>
      <c r="B738" s="132"/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97"/>
      <c r="B739" s="132"/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97"/>
      <c r="B740" s="132"/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97"/>
      <c r="B741" s="132"/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97"/>
      <c r="B742" s="132"/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97"/>
      <c r="B743" s="132"/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97"/>
      <c r="B744" s="132"/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97"/>
      <c r="B745" s="132"/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97"/>
      <c r="B746" s="132"/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97"/>
      <c r="B747" s="132"/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97"/>
      <c r="B748" s="132"/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97"/>
      <c r="B749" s="132"/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97"/>
      <c r="B750" s="132"/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97"/>
      <c r="B751" s="132"/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97"/>
      <c r="B752" s="132"/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97"/>
      <c r="B753" s="132"/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97"/>
      <c r="B754" s="132"/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97"/>
      <c r="B755" s="132"/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03"/>
      <c r="B756" s="145"/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1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1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1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1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1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1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1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1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1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1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1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1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1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1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1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1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1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1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sVe3FkHuVXKuyJkoRnweHefTacOJog4j1ape3bLjK/j+vquwTZ59BvrC4hLTJVrNFFj/6WhxWGNjiBzZH2hs1Q==" saltValue="c5JE/xwa4kHZESAeNQxS8A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G445" sqref="AG445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6" style="34" customWidth="1"/>
    <col min="4" max="4" width="14.140625" style="34" hidden="1" customWidth="1"/>
    <col min="5" max="5" width="14" style="34" hidden="1" customWidth="1"/>
    <col min="6" max="6" width="12" style="34" hidden="1" customWidth="1"/>
    <col min="7" max="7" width="11.85546875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18" width="9.140625" hidden="1" customWidth="1"/>
    <col min="19" max="19" width="10.140625" hidden="1" customWidth="1"/>
    <col min="20" max="20" width="10.28515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6.5" customHeight="1" thickBot="1">
      <c r="A1" s="194" t="s">
        <v>106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39" ht="15.75" thickBot="1">
      <c r="A2" s="33" t="s">
        <v>107</v>
      </c>
      <c r="AB2" s="195" t="s">
        <v>96</v>
      </c>
      <c r="AC2" s="196"/>
      <c r="AD2" s="196"/>
      <c r="AE2" s="196"/>
      <c r="AF2" s="196"/>
      <c r="AG2" s="196"/>
      <c r="AH2" s="197"/>
      <c r="AI2" s="198">
        <v>31</v>
      </c>
      <c r="AJ2" s="199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50</v>
      </c>
      <c r="D4" s="38">
        <v>100</v>
      </c>
      <c r="E4" s="38">
        <v>150</v>
      </c>
      <c r="F4" s="38">
        <v>250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50</v>
      </c>
      <c r="C5" s="38">
        <v>100</v>
      </c>
      <c r="D5" s="38">
        <v>150</v>
      </c>
      <c r="E5" s="38">
        <v>250</v>
      </c>
      <c r="F5" s="38">
        <v>999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97</v>
      </c>
      <c r="Q8" s="40"/>
      <c r="R8" s="200" t="s">
        <v>61</v>
      </c>
      <c r="S8" s="200"/>
      <c r="T8" s="200"/>
      <c r="U8" s="200"/>
      <c r="V8" s="200"/>
      <c r="W8" s="200"/>
      <c r="X8" s="200"/>
      <c r="Y8" s="200"/>
      <c r="Z8" s="200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200"/>
      <c r="S9" s="200"/>
      <c r="T9" s="200"/>
      <c r="U9" s="200"/>
      <c r="V9" s="200"/>
      <c r="W9" s="200"/>
      <c r="X9" s="200"/>
      <c r="Y9" s="200"/>
      <c r="Z9" s="200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201" t="s">
        <v>62</v>
      </c>
      <c r="B10" s="203" t="s">
        <v>63</v>
      </c>
      <c r="C10" s="203" t="s">
        <v>98</v>
      </c>
      <c r="N10" s="207" t="s">
        <v>66</v>
      </c>
      <c r="O10" s="214" t="s">
        <v>108</v>
      </c>
      <c r="Q10" s="40"/>
      <c r="R10" s="200"/>
      <c r="S10" s="200"/>
      <c r="T10" s="200"/>
      <c r="U10" s="200"/>
      <c r="V10" s="200"/>
      <c r="W10" s="200"/>
      <c r="X10" s="200"/>
      <c r="Y10" s="200"/>
      <c r="Z10" s="200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202"/>
      <c r="B11" s="204"/>
      <c r="C11" s="204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8"/>
      <c r="O11" s="215"/>
      <c r="Q11" s="40"/>
      <c r="R11" s="200"/>
      <c r="S11" s="200"/>
      <c r="T11" s="200"/>
      <c r="U11" s="200"/>
      <c r="V11" s="200"/>
      <c r="W11" s="200"/>
      <c r="X11" s="200"/>
      <c r="Y11" s="200"/>
      <c r="Z11" s="200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202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6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44105</v>
      </c>
      <c r="B13" s="49">
        <f>Parâmetros!J2</f>
        <v>24</v>
      </c>
      <c r="C13" s="89">
        <f>AVERAGE(B13:B36)</f>
        <v>25.130434782608695</v>
      </c>
      <c r="D13" s="90">
        <f t="shared" ref="D13:D43" si="0">(((C13-$B$4)/($B$5-$B$4))*($B$7-$B$6))+$B$6</f>
        <v>20.104347826086958</v>
      </c>
      <c r="E13" s="91" t="str">
        <f>IF(AND(D13&lt;40.008,D13&gt;=0),"1","0")</f>
        <v>1</v>
      </c>
      <c r="F13" s="92">
        <f t="shared" ref="F13:F43" si="1">(((C13-$C$4)/($C$5-$C$4))*($C$7-$C$6))+$C$6</f>
        <v>21.601739130434783</v>
      </c>
      <c r="G13" s="91" t="str">
        <f>IF(AND(F13&lt;80.007,F13&gt;41),"1","0")</f>
        <v>0</v>
      </c>
      <c r="H13" s="92">
        <f t="shared" ref="H13:H43" si="2">(((C13-$D$4)/($D$5-$D$4))*($D$7-$D$6))+$D$6</f>
        <v>22.60173913043478</v>
      </c>
      <c r="I13" s="91" t="str">
        <f>IF(AND(H13&lt;120.007,H13&gt;81),"1","0")</f>
        <v>0</v>
      </c>
      <c r="J13" s="92">
        <f t="shared" ref="J13:J43" si="3">(((C13-$E$4)/($E$5-$E$4))*($E$7-$E$6))+$E$6</f>
        <v>22.353043478260858</v>
      </c>
      <c r="K13" s="91" t="str">
        <f>IF(AND(J13&lt;200.007,J13&gt;121),"1","0")</f>
        <v>0</v>
      </c>
      <c r="L13" s="92">
        <f t="shared" ref="L13:L43" si="4">(((C13-$F$4)/($F$5-$F$4))*($F$7-$F$6))+$F$6</f>
        <v>141.5551750159633</v>
      </c>
      <c r="M13" s="48" t="str">
        <f>IF(AND(L13&lt;399.67673,L13&gt;201),"1","0")</f>
        <v>0</v>
      </c>
      <c r="N13" s="52">
        <f t="shared" ref="N13:N43" si="5">(D13*E13)+(F13*G13)+(H13*I13)+(J13*K13)+(L13*M13)</f>
        <v>20.104347826086958</v>
      </c>
      <c r="O13" s="59">
        <v>120</v>
      </c>
      <c r="Q13" s="53" t="str">
        <f>IF(AND(N13&lt;40.5,N13&gt;=0),"1","0")</f>
        <v>1</v>
      </c>
      <c r="R13" s="53">
        <f t="shared" ref="R13:R43" si="6">Q13*1</f>
        <v>1</v>
      </c>
      <c r="S13" s="53" t="str">
        <f>IF(AND(N13&lt;80.5,N13&gt;=40.5),"1","0")</f>
        <v>0</v>
      </c>
      <c r="T13" s="53">
        <f t="shared" ref="T13:T43" si="7">S13*1</f>
        <v>0</v>
      </c>
      <c r="U13" s="53" t="str">
        <f>IF(AND(N13&lt;120.5,N13&gt;=80.5),"1","0")</f>
        <v>0</v>
      </c>
      <c r="V13" s="53">
        <f t="shared" ref="V13:V43" si="8">U13*1</f>
        <v>0</v>
      </c>
      <c r="W13" s="53" t="str">
        <f>IF(AND(N13&lt;200.5,N13&gt;=120.5),"1","0")</f>
        <v>0</v>
      </c>
      <c r="X13" s="53">
        <f t="shared" ref="X13:X43" si="9">W13*1</f>
        <v>0</v>
      </c>
      <c r="Y13" s="53" t="str">
        <f>IF(AND(N13&lt;999,N13&gt;=200.5),"1","0")</f>
        <v>0</v>
      </c>
      <c r="Z13" s="53">
        <f t="shared" ref="Z13:Z43" si="10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44106</v>
      </c>
      <c r="B14" s="132"/>
      <c r="C14" s="80">
        <f>AVERAGE(B37:B60)</f>
        <v>31.083333333333332</v>
      </c>
      <c r="D14" s="84">
        <f t="shared" si="0"/>
        <v>24.866666666666664</v>
      </c>
      <c r="E14" s="42" t="str">
        <f t="shared" ref="E14:E43" si="11">IF(AND(D14&lt;40.008,D14&gt;=0),"1","0")</f>
        <v>1</v>
      </c>
      <c r="F14" s="51">
        <f t="shared" si="1"/>
        <v>26.244999999999997</v>
      </c>
      <c r="G14" s="42" t="str">
        <f t="shared" ref="G14:G43" si="12">IF(AND(F14&lt;80.007,F14&gt;41),"1","0")</f>
        <v>0</v>
      </c>
      <c r="H14" s="51">
        <f t="shared" si="2"/>
        <v>27.244999999999997</v>
      </c>
      <c r="I14" s="42" t="str">
        <f t="shared" ref="I14:I43" si="13">IF(AND(H14&lt;120.007,H14&gt;81),"1","0")</f>
        <v>0</v>
      </c>
      <c r="J14" s="51">
        <f t="shared" si="3"/>
        <v>27.055833333333325</v>
      </c>
      <c r="K14" s="42" t="str">
        <f t="shared" ref="K14:K43" si="14">IF(AND(J14&lt;200.007,J14&gt;121),"1","0")</f>
        <v>0</v>
      </c>
      <c r="L14" s="51">
        <f t="shared" si="4"/>
        <v>143.12883845126836</v>
      </c>
      <c r="M14" s="55" t="str">
        <f t="shared" ref="M14:M43" si="15">IF(AND(L14&lt;399.67673,L14&gt;201),"1","0")</f>
        <v>0</v>
      </c>
      <c r="N14" s="58">
        <f t="shared" si="5"/>
        <v>24.866666666666664</v>
      </c>
      <c r="O14" s="59">
        <v>120</v>
      </c>
      <c r="Q14" s="53" t="str">
        <f t="shared" ref="Q14:Q43" si="16">IF(AND(N14&lt;40.5,N14&gt;=0),"1","0")</f>
        <v>1</v>
      </c>
      <c r="R14" s="53">
        <f t="shared" si="6"/>
        <v>1</v>
      </c>
      <c r="S14" s="53" t="str">
        <f t="shared" ref="S14:S43" si="17">IF(AND(N14&lt;80.5,N14&gt;=40.5),"1","0")</f>
        <v>0</v>
      </c>
      <c r="T14" s="53">
        <f t="shared" si="7"/>
        <v>0</v>
      </c>
      <c r="U14" s="53" t="str">
        <f t="shared" ref="U14:U43" si="18">IF(AND(N14&lt;120.5,N14&gt;=80.5),"1","0")</f>
        <v>0</v>
      </c>
      <c r="V14" s="53">
        <f t="shared" si="8"/>
        <v>0</v>
      </c>
      <c r="W14" s="53" t="str">
        <f t="shared" ref="W14:W43" si="19">IF(AND(N14&lt;200.5,N14&gt;=120.5),"1","0")</f>
        <v>0</v>
      </c>
      <c r="X14" s="53">
        <f t="shared" si="9"/>
        <v>0</v>
      </c>
      <c r="Y14" s="53" t="str">
        <f t="shared" ref="Y14:Y43" si="20">IF(AND(N14&lt;999,N14&gt;=200.5),"1","0")</f>
        <v>0</v>
      </c>
      <c r="Z14" s="53">
        <f t="shared" si="10"/>
        <v>0</v>
      </c>
      <c r="AA14" s="34"/>
      <c r="AB14" s="182" t="s">
        <v>100</v>
      </c>
      <c r="AC14" s="183"/>
      <c r="AD14" s="183"/>
      <c r="AE14" s="183"/>
      <c r="AF14" s="183"/>
      <c r="AG14" s="183"/>
      <c r="AH14" s="183"/>
      <c r="AI14" s="183"/>
      <c r="AJ14" s="183"/>
      <c r="AK14" s="183"/>
      <c r="AL14" s="184"/>
      <c r="AM14" s="34"/>
    </row>
    <row r="15" spans="1:39">
      <c r="A15" s="54">
        <f>'CALC. O3'!A15</f>
        <v>44107</v>
      </c>
      <c r="B15" s="56">
        <f>Parâmetros!J4</f>
        <v>20</v>
      </c>
      <c r="C15" s="80">
        <f>AVERAGE(B61:B84)</f>
        <v>29.75</v>
      </c>
      <c r="D15" s="84">
        <f t="shared" si="0"/>
        <v>23.799999999999997</v>
      </c>
      <c r="E15" s="42" t="str">
        <f t="shared" si="11"/>
        <v>1</v>
      </c>
      <c r="F15" s="51">
        <f t="shared" si="1"/>
        <v>25.204999999999998</v>
      </c>
      <c r="G15" s="42" t="str">
        <f t="shared" si="12"/>
        <v>0</v>
      </c>
      <c r="H15" s="51">
        <f t="shared" si="2"/>
        <v>26.204999999999998</v>
      </c>
      <c r="I15" s="42" t="str">
        <f t="shared" si="13"/>
        <v>0</v>
      </c>
      <c r="J15" s="51">
        <f t="shared" si="3"/>
        <v>26.002500000000012</v>
      </c>
      <c r="K15" s="42" t="str">
        <f t="shared" si="14"/>
        <v>0</v>
      </c>
      <c r="L15" s="51">
        <f t="shared" si="4"/>
        <v>142.77636849132176</v>
      </c>
      <c r="M15" s="55" t="str">
        <f t="shared" si="15"/>
        <v>0</v>
      </c>
      <c r="N15" s="58">
        <f t="shared" si="5"/>
        <v>23.799999999999997</v>
      </c>
      <c r="O15" s="59">
        <v>120</v>
      </c>
      <c r="Q15" s="53" t="str">
        <f t="shared" si="16"/>
        <v>1</v>
      </c>
      <c r="R15" s="53">
        <f t="shared" si="6"/>
        <v>1</v>
      </c>
      <c r="S15" s="53" t="str">
        <f t="shared" si="17"/>
        <v>0</v>
      </c>
      <c r="T15" s="53">
        <f t="shared" si="7"/>
        <v>0</v>
      </c>
      <c r="U15" s="53" t="str">
        <f t="shared" si="18"/>
        <v>0</v>
      </c>
      <c r="V15" s="53">
        <f t="shared" si="8"/>
        <v>0</v>
      </c>
      <c r="W15" s="53" t="str">
        <f t="shared" si="19"/>
        <v>0</v>
      </c>
      <c r="X15" s="53">
        <f t="shared" si="9"/>
        <v>0</v>
      </c>
      <c r="Y15" s="53" t="str">
        <f t="shared" si="20"/>
        <v>0</v>
      </c>
      <c r="Z15" s="53">
        <f t="shared" si="10"/>
        <v>0</v>
      </c>
      <c r="AA15" s="34"/>
      <c r="AB15" s="185"/>
      <c r="AC15" s="186"/>
      <c r="AD15" s="186"/>
      <c r="AE15" s="186"/>
      <c r="AF15" s="186"/>
      <c r="AG15" s="186"/>
      <c r="AH15" s="186"/>
      <c r="AI15" s="186"/>
      <c r="AJ15" s="186"/>
      <c r="AK15" s="186"/>
      <c r="AL15" s="187"/>
      <c r="AM15" s="34"/>
    </row>
    <row r="16" spans="1:39">
      <c r="A16" s="54">
        <f>'CALC. O3'!A16</f>
        <v>44108</v>
      </c>
      <c r="B16" s="56">
        <f>Parâmetros!J5</f>
        <v>26</v>
      </c>
      <c r="C16" s="80">
        <f>AVERAGE(B85:B108)</f>
        <v>31.833333333333332</v>
      </c>
      <c r="D16" s="84">
        <f t="shared" si="0"/>
        <v>25.466666666666665</v>
      </c>
      <c r="E16" s="42" t="str">
        <f t="shared" si="11"/>
        <v>1</v>
      </c>
      <c r="F16" s="51">
        <f t="shared" si="1"/>
        <v>26.83</v>
      </c>
      <c r="G16" s="42" t="str">
        <f t="shared" si="12"/>
        <v>0</v>
      </c>
      <c r="H16" s="51">
        <f t="shared" si="2"/>
        <v>27.829999999999991</v>
      </c>
      <c r="I16" s="42" t="str">
        <f t="shared" si="13"/>
        <v>0</v>
      </c>
      <c r="J16" s="51">
        <f t="shared" si="3"/>
        <v>27.648333333333341</v>
      </c>
      <c r="K16" s="42" t="str">
        <f t="shared" si="14"/>
        <v>0</v>
      </c>
      <c r="L16" s="51">
        <f t="shared" si="4"/>
        <v>143.32710280373831</v>
      </c>
      <c r="M16" s="55" t="str">
        <f t="shared" si="15"/>
        <v>0</v>
      </c>
      <c r="N16" s="58">
        <f t="shared" si="5"/>
        <v>25.466666666666665</v>
      </c>
      <c r="O16" s="59">
        <v>120</v>
      </c>
      <c r="Q16" s="53" t="str">
        <f t="shared" si="16"/>
        <v>1</v>
      </c>
      <c r="R16" s="53">
        <f t="shared" si="6"/>
        <v>1</v>
      </c>
      <c r="S16" s="53" t="str">
        <f t="shared" si="17"/>
        <v>0</v>
      </c>
      <c r="T16" s="53">
        <f t="shared" si="7"/>
        <v>0</v>
      </c>
      <c r="U16" s="53" t="str">
        <f t="shared" si="18"/>
        <v>0</v>
      </c>
      <c r="V16" s="53">
        <f t="shared" si="8"/>
        <v>0</v>
      </c>
      <c r="W16" s="53" t="str">
        <f t="shared" si="19"/>
        <v>0</v>
      </c>
      <c r="X16" s="53">
        <f t="shared" si="9"/>
        <v>0</v>
      </c>
      <c r="Y16" s="53" t="str">
        <f t="shared" si="20"/>
        <v>0</v>
      </c>
      <c r="Z16" s="53">
        <f t="shared" si="10"/>
        <v>0</v>
      </c>
      <c r="AA16" s="34"/>
      <c r="AB16" s="185"/>
      <c r="AC16" s="186"/>
      <c r="AD16" s="186"/>
      <c r="AE16" s="186"/>
      <c r="AF16" s="186"/>
      <c r="AG16" s="186"/>
      <c r="AH16" s="186"/>
      <c r="AI16" s="186"/>
      <c r="AJ16" s="186"/>
      <c r="AK16" s="186"/>
      <c r="AL16" s="187"/>
      <c r="AM16" s="34"/>
    </row>
    <row r="17" spans="1:39">
      <c r="A17" s="54">
        <f>'CALC. O3'!A17</f>
        <v>44109</v>
      </c>
      <c r="B17" s="56">
        <f>Parâmetros!J6</f>
        <v>25</v>
      </c>
      <c r="C17" s="80">
        <f>AVERAGE(B109:B132)</f>
        <v>26.291666666666668</v>
      </c>
      <c r="D17" s="84">
        <f t="shared" si="0"/>
        <v>21.033333333333335</v>
      </c>
      <c r="E17" s="42" t="str">
        <f t="shared" si="11"/>
        <v>1</v>
      </c>
      <c r="F17" s="51">
        <f t="shared" si="1"/>
        <v>22.5075</v>
      </c>
      <c r="G17" s="42" t="str">
        <f t="shared" si="12"/>
        <v>0</v>
      </c>
      <c r="H17" s="51">
        <f t="shared" si="2"/>
        <v>23.5075</v>
      </c>
      <c r="I17" s="42" t="str">
        <f t="shared" si="13"/>
        <v>0</v>
      </c>
      <c r="J17" s="51">
        <f t="shared" si="3"/>
        <v>23.270416666666662</v>
      </c>
      <c r="K17" s="42" t="str">
        <f t="shared" si="14"/>
        <v>0</v>
      </c>
      <c r="L17" s="51">
        <f t="shared" si="4"/>
        <v>141.86214953271028</v>
      </c>
      <c r="M17" s="55" t="str">
        <f t="shared" si="15"/>
        <v>0</v>
      </c>
      <c r="N17" s="58">
        <f t="shared" si="5"/>
        <v>21.033333333333335</v>
      </c>
      <c r="O17" s="59">
        <v>120</v>
      </c>
      <c r="Q17" s="53" t="str">
        <f t="shared" si="16"/>
        <v>1</v>
      </c>
      <c r="R17" s="53">
        <f t="shared" si="6"/>
        <v>1</v>
      </c>
      <c r="S17" s="53" t="str">
        <f t="shared" si="17"/>
        <v>0</v>
      </c>
      <c r="T17" s="53">
        <f t="shared" si="7"/>
        <v>0</v>
      </c>
      <c r="U17" s="53" t="str">
        <f t="shared" si="18"/>
        <v>0</v>
      </c>
      <c r="V17" s="53">
        <f t="shared" si="8"/>
        <v>0</v>
      </c>
      <c r="W17" s="53" t="str">
        <f t="shared" si="19"/>
        <v>0</v>
      </c>
      <c r="X17" s="53">
        <f t="shared" si="9"/>
        <v>0</v>
      </c>
      <c r="Y17" s="53" t="str">
        <f t="shared" si="20"/>
        <v>0</v>
      </c>
      <c r="Z17" s="53">
        <f t="shared" si="10"/>
        <v>0</v>
      </c>
      <c r="AA17" s="34"/>
      <c r="AB17" s="185"/>
      <c r="AC17" s="186"/>
      <c r="AD17" s="186"/>
      <c r="AE17" s="186"/>
      <c r="AF17" s="186"/>
      <c r="AG17" s="186"/>
      <c r="AH17" s="186"/>
      <c r="AI17" s="186"/>
      <c r="AJ17" s="186"/>
      <c r="AK17" s="186"/>
      <c r="AL17" s="187"/>
      <c r="AM17" s="34"/>
    </row>
    <row r="18" spans="1:39">
      <c r="A18" s="54">
        <f>'CALC. O3'!A18</f>
        <v>44110</v>
      </c>
      <c r="B18" s="56">
        <f>Parâmetros!J7</f>
        <v>20</v>
      </c>
      <c r="C18" s="80">
        <f>AVERAGE(B133:B156)</f>
        <v>28.80952380952381</v>
      </c>
      <c r="D18" s="84">
        <f t="shared" si="0"/>
        <v>23.047619047619051</v>
      </c>
      <c r="E18" s="42" t="str">
        <f t="shared" si="11"/>
        <v>1</v>
      </c>
      <c r="F18" s="51">
        <f t="shared" si="1"/>
        <v>24.471428571428572</v>
      </c>
      <c r="G18" s="42" t="str">
        <f t="shared" si="12"/>
        <v>0</v>
      </c>
      <c r="H18" s="51">
        <f t="shared" si="2"/>
        <v>25.471428571428568</v>
      </c>
      <c r="I18" s="42" t="str">
        <f t="shared" si="13"/>
        <v>0</v>
      </c>
      <c r="J18" s="51">
        <f t="shared" si="3"/>
        <v>25.259523809523813</v>
      </c>
      <c r="K18" s="42" t="str">
        <f t="shared" si="14"/>
        <v>0</v>
      </c>
      <c r="L18" s="51">
        <f t="shared" si="4"/>
        <v>142.52775128743087</v>
      </c>
      <c r="M18" s="55" t="str">
        <f t="shared" si="15"/>
        <v>0</v>
      </c>
      <c r="N18" s="58">
        <f t="shared" si="5"/>
        <v>23.047619047619051</v>
      </c>
      <c r="O18" s="59">
        <v>120</v>
      </c>
      <c r="Q18" s="53" t="str">
        <f t="shared" si="16"/>
        <v>1</v>
      </c>
      <c r="R18" s="53">
        <f t="shared" si="6"/>
        <v>1</v>
      </c>
      <c r="S18" s="53" t="str">
        <f t="shared" si="17"/>
        <v>0</v>
      </c>
      <c r="T18" s="53">
        <f t="shared" si="7"/>
        <v>0</v>
      </c>
      <c r="U18" s="53" t="str">
        <f t="shared" si="18"/>
        <v>0</v>
      </c>
      <c r="V18" s="53">
        <f t="shared" si="8"/>
        <v>0</v>
      </c>
      <c r="W18" s="53" t="str">
        <f t="shared" si="19"/>
        <v>0</v>
      </c>
      <c r="X18" s="53">
        <f t="shared" si="9"/>
        <v>0</v>
      </c>
      <c r="Y18" s="53" t="str">
        <f t="shared" si="20"/>
        <v>0</v>
      </c>
      <c r="Z18" s="53">
        <f t="shared" si="10"/>
        <v>0</v>
      </c>
      <c r="AA18" s="34"/>
      <c r="AB18" s="185"/>
      <c r="AC18" s="186"/>
      <c r="AD18" s="186"/>
      <c r="AE18" s="186"/>
      <c r="AF18" s="186"/>
      <c r="AG18" s="186"/>
      <c r="AH18" s="186"/>
      <c r="AI18" s="186"/>
      <c r="AJ18" s="186"/>
      <c r="AK18" s="186"/>
      <c r="AL18" s="187"/>
      <c r="AM18" s="34"/>
    </row>
    <row r="19" spans="1:39" ht="15.75" thickBot="1">
      <c r="A19" s="54">
        <f>'CALC. O3'!A19</f>
        <v>44111</v>
      </c>
      <c r="B19" s="56">
        <f>Parâmetros!J8</f>
        <v>29</v>
      </c>
      <c r="C19" s="80">
        <f>AVERAGE(B157:B180)</f>
        <v>21.666666666666668</v>
      </c>
      <c r="D19" s="84">
        <f t="shared" si="0"/>
        <v>17.333333333333336</v>
      </c>
      <c r="E19" s="42" t="str">
        <f t="shared" si="11"/>
        <v>1</v>
      </c>
      <c r="F19" s="51">
        <f t="shared" si="1"/>
        <v>18.900000000000002</v>
      </c>
      <c r="G19" s="42" t="str">
        <f t="shared" si="12"/>
        <v>0</v>
      </c>
      <c r="H19" s="51">
        <f t="shared" si="2"/>
        <v>19.899999999999999</v>
      </c>
      <c r="I19" s="42" t="str">
        <f t="shared" si="13"/>
        <v>0</v>
      </c>
      <c r="J19" s="51">
        <f t="shared" si="3"/>
        <v>19.61666666666666</v>
      </c>
      <c r="K19" s="42" t="str">
        <f t="shared" si="14"/>
        <v>0</v>
      </c>
      <c r="L19" s="51">
        <f t="shared" si="4"/>
        <v>140.63951935914554</v>
      </c>
      <c r="M19" s="55" t="str">
        <f t="shared" si="15"/>
        <v>0</v>
      </c>
      <c r="N19" s="58">
        <f t="shared" si="5"/>
        <v>17.333333333333336</v>
      </c>
      <c r="O19" s="59">
        <v>120</v>
      </c>
      <c r="Q19" s="53" t="str">
        <f t="shared" si="16"/>
        <v>1</v>
      </c>
      <c r="R19" s="53">
        <f t="shared" si="6"/>
        <v>1</v>
      </c>
      <c r="S19" s="53" t="str">
        <f t="shared" si="17"/>
        <v>0</v>
      </c>
      <c r="T19" s="53">
        <f t="shared" si="7"/>
        <v>0</v>
      </c>
      <c r="U19" s="53" t="str">
        <f t="shared" si="18"/>
        <v>0</v>
      </c>
      <c r="V19" s="53">
        <f t="shared" si="8"/>
        <v>0</v>
      </c>
      <c r="W19" s="53" t="str">
        <f t="shared" si="19"/>
        <v>0</v>
      </c>
      <c r="X19" s="53">
        <f t="shared" si="9"/>
        <v>0</v>
      </c>
      <c r="Y19" s="53" t="str">
        <f t="shared" si="20"/>
        <v>0</v>
      </c>
      <c r="Z19" s="53">
        <f t="shared" si="10"/>
        <v>0</v>
      </c>
      <c r="AA19" s="34"/>
      <c r="AB19" s="188"/>
      <c r="AC19" s="189"/>
      <c r="AD19" s="189"/>
      <c r="AE19" s="189"/>
      <c r="AF19" s="189"/>
      <c r="AG19" s="189"/>
      <c r="AH19" s="189"/>
      <c r="AI19" s="189"/>
      <c r="AJ19" s="189"/>
      <c r="AK19" s="189"/>
      <c r="AL19" s="190"/>
      <c r="AM19" s="34"/>
    </row>
    <row r="20" spans="1:39" ht="15.75" thickBot="1">
      <c r="A20" s="54">
        <f>'CALC. O3'!A20</f>
        <v>44112</v>
      </c>
      <c r="B20" s="56">
        <f>Parâmetros!J9</f>
        <v>27</v>
      </c>
      <c r="C20" s="80">
        <f>AVERAGE(B181:B204)</f>
        <v>21.666666666666668</v>
      </c>
      <c r="D20" s="84">
        <f t="shared" si="0"/>
        <v>17.333333333333336</v>
      </c>
      <c r="E20" s="42" t="str">
        <f t="shared" si="11"/>
        <v>1</v>
      </c>
      <c r="F20" s="51">
        <f t="shared" si="1"/>
        <v>18.900000000000002</v>
      </c>
      <c r="G20" s="42" t="str">
        <f t="shared" si="12"/>
        <v>0</v>
      </c>
      <c r="H20" s="51">
        <f t="shared" si="2"/>
        <v>19.899999999999999</v>
      </c>
      <c r="I20" s="42" t="str">
        <f t="shared" si="13"/>
        <v>0</v>
      </c>
      <c r="J20" s="51">
        <f t="shared" si="3"/>
        <v>19.61666666666666</v>
      </c>
      <c r="K20" s="42" t="str">
        <f t="shared" si="14"/>
        <v>0</v>
      </c>
      <c r="L20" s="51">
        <f t="shared" si="4"/>
        <v>140.63951935914554</v>
      </c>
      <c r="M20" s="55" t="str">
        <f t="shared" si="15"/>
        <v>0</v>
      </c>
      <c r="N20" s="58">
        <f t="shared" si="5"/>
        <v>17.333333333333336</v>
      </c>
      <c r="O20" s="59">
        <v>120</v>
      </c>
      <c r="Q20" s="53" t="str">
        <f t="shared" si="16"/>
        <v>1</v>
      </c>
      <c r="R20" s="53">
        <f t="shared" si="6"/>
        <v>1</v>
      </c>
      <c r="S20" s="53" t="str">
        <f t="shared" si="17"/>
        <v>0</v>
      </c>
      <c r="T20" s="53">
        <f t="shared" si="7"/>
        <v>0</v>
      </c>
      <c r="U20" s="53" t="str">
        <f t="shared" si="18"/>
        <v>0</v>
      </c>
      <c r="V20" s="53">
        <f t="shared" si="8"/>
        <v>0</v>
      </c>
      <c r="W20" s="53" t="str">
        <f t="shared" si="19"/>
        <v>0</v>
      </c>
      <c r="X20" s="53">
        <f t="shared" si="9"/>
        <v>0</v>
      </c>
      <c r="Y20" s="53" t="str">
        <f t="shared" si="20"/>
        <v>0</v>
      </c>
      <c r="Z20" s="53">
        <f t="shared" si="10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44113</v>
      </c>
      <c r="B21" s="56">
        <f>Parâmetros!J10</f>
        <v>36</v>
      </c>
      <c r="C21" s="80">
        <f>AVERAGE(B205:B228)</f>
        <v>20.375</v>
      </c>
      <c r="D21" s="84">
        <f t="shared" si="0"/>
        <v>16.299999999999997</v>
      </c>
      <c r="E21" s="42" t="str">
        <f t="shared" si="11"/>
        <v>1</v>
      </c>
      <c r="F21" s="51">
        <f t="shared" si="1"/>
        <v>17.892499999999998</v>
      </c>
      <c r="G21" s="42" t="str">
        <f t="shared" si="12"/>
        <v>0</v>
      </c>
      <c r="H21" s="51">
        <f t="shared" si="2"/>
        <v>18.892499999999998</v>
      </c>
      <c r="I21" s="42" t="str">
        <f t="shared" si="13"/>
        <v>0</v>
      </c>
      <c r="J21" s="51">
        <f t="shared" si="3"/>
        <v>18.596250000000012</v>
      </c>
      <c r="K21" s="42" t="str">
        <f t="shared" si="14"/>
        <v>0</v>
      </c>
      <c r="L21" s="51">
        <f t="shared" si="4"/>
        <v>140.29806408544727</v>
      </c>
      <c r="M21" s="55" t="str">
        <f t="shared" si="15"/>
        <v>0</v>
      </c>
      <c r="N21" s="58">
        <f t="shared" si="5"/>
        <v>16.299999999999997</v>
      </c>
      <c r="O21" s="59">
        <v>120</v>
      </c>
      <c r="Q21" s="53" t="str">
        <f t="shared" si="16"/>
        <v>1</v>
      </c>
      <c r="R21" s="53">
        <f t="shared" si="6"/>
        <v>1</v>
      </c>
      <c r="S21" s="53" t="str">
        <f t="shared" si="17"/>
        <v>0</v>
      </c>
      <c r="T21" s="53">
        <f t="shared" si="7"/>
        <v>0</v>
      </c>
      <c r="U21" s="53" t="str">
        <f t="shared" si="18"/>
        <v>0</v>
      </c>
      <c r="V21" s="53">
        <f t="shared" si="8"/>
        <v>0</v>
      </c>
      <c r="W21" s="53" t="str">
        <f t="shared" si="19"/>
        <v>0</v>
      </c>
      <c r="X21" s="53">
        <f t="shared" si="9"/>
        <v>0</v>
      </c>
      <c r="Y21" s="53" t="str">
        <f t="shared" si="20"/>
        <v>0</v>
      </c>
      <c r="Z21" s="53">
        <f t="shared" si="10"/>
        <v>0</v>
      </c>
      <c r="AA21" s="34"/>
      <c r="AB21" s="191" t="s">
        <v>80</v>
      </c>
      <c r="AC21" s="192"/>
      <c r="AD21" s="192"/>
      <c r="AE21" s="192"/>
      <c r="AF21" s="192"/>
      <c r="AG21" s="192"/>
      <c r="AH21" s="192"/>
      <c r="AI21" s="192"/>
      <c r="AJ21" s="192"/>
      <c r="AK21" s="192"/>
      <c r="AL21" s="193"/>
      <c r="AM21" s="34"/>
    </row>
    <row r="22" spans="1:39">
      <c r="A22" s="54">
        <f>'CALC. O3'!A22</f>
        <v>44114</v>
      </c>
      <c r="B22" s="56">
        <f>Parâmetros!J11</f>
        <v>32</v>
      </c>
      <c r="C22" s="80">
        <f>AVERAGE(B229:B252)</f>
        <v>17.5</v>
      </c>
      <c r="D22" s="84">
        <f t="shared" si="0"/>
        <v>14</v>
      </c>
      <c r="E22" s="42" t="str">
        <f t="shared" si="11"/>
        <v>1</v>
      </c>
      <c r="F22" s="51">
        <f t="shared" si="1"/>
        <v>15.649999999999999</v>
      </c>
      <c r="G22" s="42" t="str">
        <f t="shared" si="12"/>
        <v>0</v>
      </c>
      <c r="H22" s="51">
        <f t="shared" si="2"/>
        <v>16.650000000000006</v>
      </c>
      <c r="I22" s="42" t="str">
        <f t="shared" si="13"/>
        <v>0</v>
      </c>
      <c r="J22" s="51">
        <f t="shared" si="3"/>
        <v>16.325000000000003</v>
      </c>
      <c r="K22" s="42" t="str">
        <f t="shared" si="14"/>
        <v>0</v>
      </c>
      <c r="L22" s="51">
        <f t="shared" si="4"/>
        <v>139.53805073431241</v>
      </c>
      <c r="M22" s="55" t="str">
        <f t="shared" si="15"/>
        <v>0</v>
      </c>
      <c r="N22" s="58">
        <f t="shared" si="5"/>
        <v>14</v>
      </c>
      <c r="O22" s="59">
        <v>120</v>
      </c>
      <c r="Q22" s="53" t="str">
        <f t="shared" si="16"/>
        <v>1</v>
      </c>
      <c r="R22" s="53">
        <f t="shared" si="6"/>
        <v>1</v>
      </c>
      <c r="S22" s="53" t="str">
        <f t="shared" si="17"/>
        <v>0</v>
      </c>
      <c r="T22" s="53">
        <f t="shared" si="7"/>
        <v>0</v>
      </c>
      <c r="U22" s="53" t="str">
        <f t="shared" si="18"/>
        <v>0</v>
      </c>
      <c r="V22" s="53">
        <f t="shared" si="8"/>
        <v>0</v>
      </c>
      <c r="W22" s="53" t="str">
        <f t="shared" si="19"/>
        <v>0</v>
      </c>
      <c r="X22" s="53">
        <f t="shared" si="9"/>
        <v>0</v>
      </c>
      <c r="Y22" s="53" t="str">
        <f t="shared" si="20"/>
        <v>0</v>
      </c>
      <c r="Z22" s="53">
        <f t="shared" si="10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44115</v>
      </c>
      <c r="B23" s="56">
        <f>Parâmetros!J12</f>
        <v>31</v>
      </c>
      <c r="C23" s="80">
        <f>AVERAGE(B253:B276)</f>
        <v>20.708333333333332</v>
      </c>
      <c r="D23" s="84">
        <f t="shared" si="0"/>
        <v>16.566666666666666</v>
      </c>
      <c r="E23" s="42" t="str">
        <f t="shared" si="11"/>
        <v>1</v>
      </c>
      <c r="F23" s="51">
        <f t="shared" si="1"/>
        <v>18.1525</v>
      </c>
      <c r="G23" s="42" t="str">
        <f t="shared" si="12"/>
        <v>0</v>
      </c>
      <c r="H23" s="51">
        <f t="shared" si="2"/>
        <v>19.152499999999996</v>
      </c>
      <c r="I23" s="42" t="str">
        <f t="shared" si="13"/>
        <v>0</v>
      </c>
      <c r="J23" s="51">
        <f t="shared" si="3"/>
        <v>18.859583333333347</v>
      </c>
      <c r="K23" s="42" t="str">
        <f t="shared" si="14"/>
        <v>0</v>
      </c>
      <c r="L23" s="51">
        <f t="shared" si="4"/>
        <v>140.38618157543391</v>
      </c>
      <c r="M23" s="55" t="str">
        <f t="shared" si="15"/>
        <v>0</v>
      </c>
      <c r="N23" s="58">
        <f t="shared" si="5"/>
        <v>16.566666666666666</v>
      </c>
      <c r="O23" s="59">
        <v>120</v>
      </c>
      <c r="Q23" s="53" t="str">
        <f t="shared" si="16"/>
        <v>1</v>
      </c>
      <c r="R23" s="53">
        <f t="shared" si="6"/>
        <v>1</v>
      </c>
      <c r="S23" s="53" t="str">
        <f t="shared" si="17"/>
        <v>0</v>
      </c>
      <c r="T23" s="53">
        <f t="shared" si="7"/>
        <v>0</v>
      </c>
      <c r="U23" s="53" t="str">
        <f t="shared" si="18"/>
        <v>0</v>
      </c>
      <c r="V23" s="53">
        <f t="shared" si="8"/>
        <v>0</v>
      </c>
      <c r="W23" s="53" t="str">
        <f t="shared" si="19"/>
        <v>0</v>
      </c>
      <c r="X23" s="53">
        <f t="shared" si="9"/>
        <v>0</v>
      </c>
      <c r="Y23" s="53" t="str">
        <f t="shared" si="20"/>
        <v>0</v>
      </c>
      <c r="Z23" s="53">
        <f t="shared" si="10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44116</v>
      </c>
      <c r="B24" s="56">
        <f>Parâmetros!J13</f>
        <v>29</v>
      </c>
      <c r="C24" s="80">
        <f>AVERAGE(B277:B300)</f>
        <v>26.583333333333332</v>
      </c>
      <c r="D24" s="84">
        <f t="shared" si="0"/>
        <v>21.266666666666666</v>
      </c>
      <c r="E24" s="42" t="str">
        <f t="shared" si="11"/>
        <v>1</v>
      </c>
      <c r="F24" s="51">
        <f t="shared" si="1"/>
        <v>22.734999999999999</v>
      </c>
      <c r="G24" s="42" t="str">
        <f t="shared" si="12"/>
        <v>0</v>
      </c>
      <c r="H24" s="51">
        <f t="shared" si="2"/>
        <v>23.734999999999992</v>
      </c>
      <c r="I24" s="42" t="str">
        <f t="shared" si="13"/>
        <v>0</v>
      </c>
      <c r="J24" s="51">
        <f t="shared" si="3"/>
        <v>23.500833333333333</v>
      </c>
      <c r="K24" s="42" t="str">
        <f t="shared" si="14"/>
        <v>0</v>
      </c>
      <c r="L24" s="51">
        <f t="shared" si="4"/>
        <v>141.93925233644859</v>
      </c>
      <c r="M24" s="55" t="str">
        <f t="shared" si="15"/>
        <v>0</v>
      </c>
      <c r="N24" s="58">
        <f t="shared" si="5"/>
        <v>21.266666666666666</v>
      </c>
      <c r="O24" s="59">
        <v>120</v>
      </c>
      <c r="Q24" s="53" t="str">
        <f t="shared" si="16"/>
        <v>1</v>
      </c>
      <c r="R24" s="53">
        <f t="shared" si="6"/>
        <v>1</v>
      </c>
      <c r="S24" s="53" t="str">
        <f t="shared" si="17"/>
        <v>0</v>
      </c>
      <c r="T24" s="53">
        <f t="shared" si="7"/>
        <v>0</v>
      </c>
      <c r="U24" s="53" t="str">
        <f t="shared" si="18"/>
        <v>0</v>
      </c>
      <c r="V24" s="53">
        <f t="shared" si="8"/>
        <v>0</v>
      </c>
      <c r="W24" s="53" t="str">
        <f t="shared" si="19"/>
        <v>0</v>
      </c>
      <c r="X24" s="53">
        <f t="shared" si="9"/>
        <v>0</v>
      </c>
      <c r="Y24" s="53" t="str">
        <f t="shared" si="20"/>
        <v>0</v>
      </c>
      <c r="Z24" s="53">
        <f t="shared" si="10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44117</v>
      </c>
      <c r="B25" s="56">
        <f>Parâmetros!J14</f>
        <v>24</v>
      </c>
      <c r="C25" s="80">
        <f>AVERAGE(B301:B324)</f>
        <v>30.75</v>
      </c>
      <c r="D25" s="84">
        <f t="shared" si="0"/>
        <v>24.6</v>
      </c>
      <c r="E25" s="42" t="str">
        <f t="shared" si="11"/>
        <v>1</v>
      </c>
      <c r="F25" s="51">
        <f t="shared" si="1"/>
        <v>25.984999999999999</v>
      </c>
      <c r="G25" s="42" t="str">
        <f t="shared" si="12"/>
        <v>0</v>
      </c>
      <c r="H25" s="51">
        <f t="shared" si="2"/>
        <v>26.984999999999999</v>
      </c>
      <c r="I25" s="42" t="str">
        <f t="shared" si="13"/>
        <v>0</v>
      </c>
      <c r="J25" s="51">
        <f t="shared" si="3"/>
        <v>26.792500000000004</v>
      </c>
      <c r="K25" s="42" t="str">
        <f t="shared" si="14"/>
        <v>0</v>
      </c>
      <c r="L25" s="51">
        <f t="shared" si="4"/>
        <v>143.04072096128169</v>
      </c>
      <c r="M25" s="55" t="str">
        <f t="shared" si="15"/>
        <v>0</v>
      </c>
      <c r="N25" s="58">
        <f t="shared" si="5"/>
        <v>24.6</v>
      </c>
      <c r="O25" s="59">
        <v>120</v>
      </c>
      <c r="Q25" s="53" t="str">
        <f t="shared" si="16"/>
        <v>1</v>
      </c>
      <c r="R25" s="53">
        <f t="shared" si="6"/>
        <v>1</v>
      </c>
      <c r="S25" s="53" t="str">
        <f t="shared" si="17"/>
        <v>0</v>
      </c>
      <c r="T25" s="53">
        <f t="shared" si="7"/>
        <v>0</v>
      </c>
      <c r="U25" s="53" t="str">
        <f t="shared" si="18"/>
        <v>0</v>
      </c>
      <c r="V25" s="53">
        <f t="shared" si="8"/>
        <v>0</v>
      </c>
      <c r="W25" s="53" t="str">
        <f t="shared" si="19"/>
        <v>0</v>
      </c>
      <c r="X25" s="53">
        <f t="shared" si="9"/>
        <v>0</v>
      </c>
      <c r="Y25" s="53" t="str">
        <f t="shared" si="20"/>
        <v>0</v>
      </c>
      <c r="Z25" s="53">
        <f t="shared" si="10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44118</v>
      </c>
      <c r="B26" s="56">
        <f>Parâmetros!J15</f>
        <v>22</v>
      </c>
      <c r="C26" s="80">
        <f>AVERAGE(B325:B348)</f>
        <v>21.375</v>
      </c>
      <c r="D26" s="84">
        <f t="shared" si="0"/>
        <v>17.100000000000001</v>
      </c>
      <c r="E26" s="42" t="str">
        <f t="shared" si="11"/>
        <v>1</v>
      </c>
      <c r="F26" s="51">
        <f t="shared" si="1"/>
        <v>18.672499999999999</v>
      </c>
      <c r="G26" s="42" t="str">
        <f t="shared" si="12"/>
        <v>0</v>
      </c>
      <c r="H26" s="51">
        <f t="shared" si="2"/>
        <v>19.672499999999999</v>
      </c>
      <c r="I26" s="42" t="str">
        <f t="shared" si="13"/>
        <v>0</v>
      </c>
      <c r="J26" s="51">
        <f t="shared" si="3"/>
        <v>19.386250000000004</v>
      </c>
      <c r="K26" s="42" t="str">
        <f t="shared" si="14"/>
        <v>0</v>
      </c>
      <c r="L26" s="51">
        <f t="shared" si="4"/>
        <v>140.5624165554072</v>
      </c>
      <c r="M26" s="55" t="str">
        <f t="shared" si="15"/>
        <v>0</v>
      </c>
      <c r="N26" s="58">
        <f t="shared" si="5"/>
        <v>17.100000000000001</v>
      </c>
      <c r="O26" s="59">
        <v>120</v>
      </c>
      <c r="Q26" s="53" t="str">
        <f t="shared" si="16"/>
        <v>1</v>
      </c>
      <c r="R26" s="53">
        <f t="shared" si="6"/>
        <v>1</v>
      </c>
      <c r="S26" s="53" t="str">
        <f t="shared" si="17"/>
        <v>0</v>
      </c>
      <c r="T26" s="53">
        <f t="shared" si="7"/>
        <v>0</v>
      </c>
      <c r="U26" s="53" t="str">
        <f t="shared" si="18"/>
        <v>0</v>
      </c>
      <c r="V26" s="53">
        <f t="shared" si="8"/>
        <v>0</v>
      </c>
      <c r="W26" s="53" t="str">
        <f t="shared" si="19"/>
        <v>0</v>
      </c>
      <c r="X26" s="53">
        <f t="shared" si="9"/>
        <v>0</v>
      </c>
      <c r="Y26" s="53" t="str">
        <f t="shared" si="20"/>
        <v>0</v>
      </c>
      <c r="Z26" s="53">
        <f t="shared" si="10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44119</v>
      </c>
      <c r="B27" s="56">
        <f>Parâmetros!J16</f>
        <v>19</v>
      </c>
      <c r="C27" s="80">
        <f>AVERAGE(B349:B372)</f>
        <v>21.166666666666668</v>
      </c>
      <c r="D27" s="84">
        <f t="shared" si="0"/>
        <v>16.933333333333334</v>
      </c>
      <c r="E27" s="42" t="str">
        <f t="shared" si="11"/>
        <v>1</v>
      </c>
      <c r="F27" s="51">
        <f t="shared" si="1"/>
        <v>18.510000000000002</v>
      </c>
      <c r="G27" s="42" t="str">
        <f t="shared" si="12"/>
        <v>0</v>
      </c>
      <c r="H27" s="51">
        <f t="shared" si="2"/>
        <v>19.509999999999998</v>
      </c>
      <c r="I27" s="42" t="str">
        <f t="shared" si="13"/>
        <v>0</v>
      </c>
      <c r="J27" s="51">
        <f t="shared" si="3"/>
        <v>19.221666666666664</v>
      </c>
      <c r="K27" s="42" t="str">
        <f t="shared" si="14"/>
        <v>0</v>
      </c>
      <c r="L27" s="51">
        <f t="shared" si="4"/>
        <v>140.50734312416554</v>
      </c>
      <c r="M27" s="55" t="str">
        <f t="shared" si="15"/>
        <v>0</v>
      </c>
      <c r="N27" s="58">
        <f t="shared" si="5"/>
        <v>16.933333333333334</v>
      </c>
      <c r="O27" s="59">
        <v>120</v>
      </c>
      <c r="Q27" s="53" t="str">
        <f t="shared" si="16"/>
        <v>1</v>
      </c>
      <c r="R27" s="53">
        <f t="shared" si="6"/>
        <v>1</v>
      </c>
      <c r="S27" s="53" t="str">
        <f t="shared" si="17"/>
        <v>0</v>
      </c>
      <c r="T27" s="53">
        <f t="shared" si="7"/>
        <v>0</v>
      </c>
      <c r="U27" s="53" t="str">
        <f t="shared" si="18"/>
        <v>0</v>
      </c>
      <c r="V27" s="53">
        <f t="shared" si="8"/>
        <v>0</v>
      </c>
      <c r="W27" s="53" t="str">
        <f t="shared" si="19"/>
        <v>0</v>
      </c>
      <c r="X27" s="53">
        <f t="shared" si="9"/>
        <v>0</v>
      </c>
      <c r="Y27" s="53" t="str">
        <f t="shared" si="20"/>
        <v>0</v>
      </c>
      <c r="Z27" s="53">
        <f t="shared" si="10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44120</v>
      </c>
      <c r="B28" s="56">
        <f>Parâmetros!J17</f>
        <v>17</v>
      </c>
      <c r="C28" s="80">
        <f>AVERAGE(B373:B396)</f>
        <v>19.666666666666668</v>
      </c>
      <c r="D28" s="84">
        <f t="shared" si="0"/>
        <v>15.733333333333334</v>
      </c>
      <c r="E28" s="42" t="str">
        <f t="shared" si="11"/>
        <v>1</v>
      </c>
      <c r="F28" s="51">
        <f t="shared" si="1"/>
        <v>17.34</v>
      </c>
      <c r="G28" s="42" t="str">
        <f t="shared" si="12"/>
        <v>0</v>
      </c>
      <c r="H28" s="51">
        <f t="shared" si="2"/>
        <v>18.340000000000011</v>
      </c>
      <c r="I28" s="42" t="str">
        <f t="shared" si="13"/>
        <v>0</v>
      </c>
      <c r="J28" s="51">
        <f t="shared" si="3"/>
        <v>18.036666666666662</v>
      </c>
      <c r="K28" s="42" t="str">
        <f t="shared" si="14"/>
        <v>0</v>
      </c>
      <c r="L28" s="51">
        <f t="shared" si="4"/>
        <v>140.11081441922562</v>
      </c>
      <c r="M28" s="55" t="str">
        <f t="shared" si="15"/>
        <v>0</v>
      </c>
      <c r="N28" s="58">
        <f t="shared" si="5"/>
        <v>15.733333333333334</v>
      </c>
      <c r="O28" s="59">
        <v>120</v>
      </c>
      <c r="Q28" s="53" t="str">
        <f t="shared" si="16"/>
        <v>1</v>
      </c>
      <c r="R28" s="53">
        <f t="shared" si="6"/>
        <v>1</v>
      </c>
      <c r="S28" s="53" t="str">
        <f t="shared" si="17"/>
        <v>0</v>
      </c>
      <c r="T28" s="53">
        <f t="shared" si="7"/>
        <v>0</v>
      </c>
      <c r="U28" s="53" t="str">
        <f t="shared" si="18"/>
        <v>0</v>
      </c>
      <c r="V28" s="53">
        <f t="shared" si="8"/>
        <v>0</v>
      </c>
      <c r="W28" s="53" t="str">
        <f t="shared" si="19"/>
        <v>0</v>
      </c>
      <c r="X28" s="53">
        <f t="shared" si="9"/>
        <v>0</v>
      </c>
      <c r="Y28" s="53" t="str">
        <f t="shared" si="20"/>
        <v>0</v>
      </c>
      <c r="Z28" s="53">
        <f t="shared" si="10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44121</v>
      </c>
      <c r="B29" s="56">
        <f>Parâmetros!J18</f>
        <v>22</v>
      </c>
      <c r="C29" s="80">
        <f>AVERAGE(B397:B420)</f>
        <v>22.125</v>
      </c>
      <c r="D29" s="84">
        <f t="shared" si="0"/>
        <v>17.7</v>
      </c>
      <c r="E29" s="42" t="str">
        <f t="shared" si="11"/>
        <v>1</v>
      </c>
      <c r="F29" s="51">
        <f t="shared" si="1"/>
        <v>19.2575</v>
      </c>
      <c r="G29" s="42" t="str">
        <f t="shared" si="12"/>
        <v>0</v>
      </c>
      <c r="H29" s="51">
        <f t="shared" si="2"/>
        <v>20.257499999999993</v>
      </c>
      <c r="I29" s="42" t="str">
        <f t="shared" si="13"/>
        <v>0</v>
      </c>
      <c r="J29" s="51">
        <f t="shared" si="3"/>
        <v>19.978749999999991</v>
      </c>
      <c r="K29" s="42" t="str">
        <f t="shared" si="14"/>
        <v>0</v>
      </c>
      <c r="L29" s="51">
        <f t="shared" si="4"/>
        <v>140.76068090787717</v>
      </c>
      <c r="M29" s="55" t="str">
        <f t="shared" si="15"/>
        <v>0</v>
      </c>
      <c r="N29" s="58">
        <f t="shared" si="5"/>
        <v>17.7</v>
      </c>
      <c r="O29" s="59">
        <v>120</v>
      </c>
      <c r="Q29" s="53" t="str">
        <f t="shared" si="16"/>
        <v>1</v>
      </c>
      <c r="R29" s="53">
        <f t="shared" si="6"/>
        <v>1</v>
      </c>
      <c r="S29" s="53" t="str">
        <f t="shared" si="17"/>
        <v>0</v>
      </c>
      <c r="T29" s="53">
        <f t="shared" si="7"/>
        <v>0</v>
      </c>
      <c r="U29" s="53" t="str">
        <f t="shared" si="18"/>
        <v>0</v>
      </c>
      <c r="V29" s="53">
        <f t="shared" si="8"/>
        <v>0</v>
      </c>
      <c r="W29" s="53" t="str">
        <f t="shared" si="19"/>
        <v>0</v>
      </c>
      <c r="X29" s="53">
        <f t="shared" si="9"/>
        <v>0</v>
      </c>
      <c r="Y29" s="53" t="str">
        <f t="shared" si="20"/>
        <v>0</v>
      </c>
      <c r="Z29" s="53">
        <f t="shared" si="10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44122</v>
      </c>
      <c r="B30" s="56">
        <f>Parâmetros!J19</f>
        <v>25</v>
      </c>
      <c r="C30" s="80">
        <f>AVERAGE(B421:B444)</f>
        <v>23.1</v>
      </c>
      <c r="D30" s="84">
        <f t="shared" si="0"/>
        <v>18.48</v>
      </c>
      <c r="E30" s="42" t="str">
        <f t="shared" si="11"/>
        <v>1</v>
      </c>
      <c r="F30" s="51">
        <f t="shared" si="1"/>
        <v>20.018000000000004</v>
      </c>
      <c r="G30" s="42" t="str">
        <f t="shared" si="12"/>
        <v>0</v>
      </c>
      <c r="H30" s="51">
        <f t="shared" si="2"/>
        <v>21.018000000000001</v>
      </c>
      <c r="I30" s="42" t="str">
        <f t="shared" si="13"/>
        <v>0</v>
      </c>
      <c r="J30" s="51">
        <f t="shared" si="3"/>
        <v>20.748999999999995</v>
      </c>
      <c r="K30" s="42" t="str">
        <f t="shared" si="14"/>
        <v>0</v>
      </c>
      <c r="L30" s="51">
        <f t="shared" si="4"/>
        <v>141.01842456608813</v>
      </c>
      <c r="M30" s="55" t="str">
        <f t="shared" si="15"/>
        <v>0</v>
      </c>
      <c r="N30" s="58">
        <f t="shared" si="5"/>
        <v>18.48</v>
      </c>
      <c r="O30" s="59">
        <v>120</v>
      </c>
      <c r="Q30" s="53" t="str">
        <f t="shared" si="16"/>
        <v>1</v>
      </c>
      <c r="R30" s="53">
        <f t="shared" si="6"/>
        <v>1</v>
      </c>
      <c r="S30" s="53" t="str">
        <f t="shared" si="17"/>
        <v>0</v>
      </c>
      <c r="T30" s="53">
        <f t="shared" si="7"/>
        <v>0</v>
      </c>
      <c r="U30" s="53" t="str">
        <f t="shared" si="18"/>
        <v>0</v>
      </c>
      <c r="V30" s="53">
        <f t="shared" si="8"/>
        <v>0</v>
      </c>
      <c r="W30" s="53" t="str">
        <f t="shared" si="19"/>
        <v>0</v>
      </c>
      <c r="X30" s="53">
        <f t="shared" si="9"/>
        <v>0</v>
      </c>
      <c r="Y30" s="53" t="str">
        <f t="shared" si="20"/>
        <v>0</v>
      </c>
      <c r="Z30" s="53">
        <f t="shared" si="10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44123</v>
      </c>
      <c r="B31" s="56">
        <f>Parâmetros!J20</f>
        <v>25</v>
      </c>
      <c r="C31" s="80">
        <f>AVERAGE(B445:B468)</f>
        <v>23.733333333333334</v>
      </c>
      <c r="D31" s="84">
        <f t="shared" si="0"/>
        <v>18.986666666666668</v>
      </c>
      <c r="E31" s="42" t="str">
        <f t="shared" si="11"/>
        <v>1</v>
      </c>
      <c r="F31" s="51">
        <f t="shared" si="1"/>
        <v>20.512</v>
      </c>
      <c r="G31" s="42" t="str">
        <f t="shared" si="12"/>
        <v>0</v>
      </c>
      <c r="H31" s="51">
        <f t="shared" si="2"/>
        <v>21.512000000000008</v>
      </c>
      <c r="I31" s="42" t="str">
        <f t="shared" si="13"/>
        <v>0</v>
      </c>
      <c r="J31" s="51">
        <f t="shared" si="3"/>
        <v>21.24933333333334</v>
      </c>
      <c r="K31" s="42" t="str">
        <f t="shared" si="14"/>
        <v>0</v>
      </c>
      <c r="L31" s="51">
        <f t="shared" si="4"/>
        <v>141.18584779706276</v>
      </c>
      <c r="M31" s="55" t="str">
        <f t="shared" si="15"/>
        <v>0</v>
      </c>
      <c r="N31" s="58">
        <f t="shared" si="5"/>
        <v>18.986666666666668</v>
      </c>
      <c r="O31" s="59">
        <v>120</v>
      </c>
      <c r="Q31" s="53" t="str">
        <f t="shared" si="16"/>
        <v>1</v>
      </c>
      <c r="R31" s="53">
        <f t="shared" si="6"/>
        <v>1</v>
      </c>
      <c r="S31" s="53" t="str">
        <f t="shared" si="17"/>
        <v>0</v>
      </c>
      <c r="T31" s="53">
        <f t="shared" si="7"/>
        <v>0</v>
      </c>
      <c r="U31" s="53" t="str">
        <f t="shared" si="18"/>
        <v>0</v>
      </c>
      <c r="V31" s="53">
        <f t="shared" si="8"/>
        <v>0</v>
      </c>
      <c r="W31" s="53" t="str">
        <f t="shared" si="19"/>
        <v>0</v>
      </c>
      <c r="X31" s="53">
        <f t="shared" si="9"/>
        <v>0</v>
      </c>
      <c r="Y31" s="53" t="str">
        <f t="shared" si="20"/>
        <v>0</v>
      </c>
      <c r="Z31" s="53">
        <f t="shared" si="10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44124</v>
      </c>
      <c r="B32" s="56">
        <f>Parâmetros!J21</f>
        <v>23</v>
      </c>
      <c r="C32" s="80">
        <f>AVERAGE(B469:B492)</f>
        <v>25</v>
      </c>
      <c r="D32" s="84">
        <f t="shared" si="0"/>
        <v>20</v>
      </c>
      <c r="E32" s="42" t="str">
        <f t="shared" si="11"/>
        <v>1</v>
      </c>
      <c r="F32" s="51">
        <f t="shared" si="1"/>
        <v>21.5</v>
      </c>
      <c r="G32" s="42" t="str">
        <f t="shared" si="12"/>
        <v>0</v>
      </c>
      <c r="H32" s="51">
        <f t="shared" si="2"/>
        <v>22.5</v>
      </c>
      <c r="I32" s="42" t="str">
        <f t="shared" si="13"/>
        <v>0</v>
      </c>
      <c r="J32" s="51">
        <f t="shared" si="3"/>
        <v>22.25</v>
      </c>
      <c r="K32" s="42" t="str">
        <f t="shared" si="14"/>
        <v>0</v>
      </c>
      <c r="L32" s="51">
        <f t="shared" si="4"/>
        <v>141.52069425901203</v>
      </c>
      <c r="M32" s="55" t="str">
        <f t="shared" si="15"/>
        <v>0</v>
      </c>
      <c r="N32" s="58">
        <f t="shared" si="5"/>
        <v>20</v>
      </c>
      <c r="O32" s="59">
        <v>120</v>
      </c>
      <c r="Q32" s="53" t="str">
        <f t="shared" si="16"/>
        <v>1</v>
      </c>
      <c r="R32" s="53">
        <f t="shared" si="6"/>
        <v>1</v>
      </c>
      <c r="S32" s="53" t="str">
        <f t="shared" si="17"/>
        <v>0</v>
      </c>
      <c r="T32" s="53">
        <f t="shared" si="7"/>
        <v>0</v>
      </c>
      <c r="U32" s="53" t="str">
        <f t="shared" si="18"/>
        <v>0</v>
      </c>
      <c r="V32" s="53">
        <f t="shared" si="8"/>
        <v>0</v>
      </c>
      <c r="W32" s="53" t="str">
        <f t="shared" si="19"/>
        <v>0</v>
      </c>
      <c r="X32" s="53">
        <f t="shared" si="9"/>
        <v>0</v>
      </c>
      <c r="Y32" s="53" t="str">
        <f t="shared" si="20"/>
        <v>0</v>
      </c>
      <c r="Z32" s="53">
        <f t="shared" si="10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44125</v>
      </c>
      <c r="B33" s="56">
        <f>Parâmetros!J22</f>
        <v>18</v>
      </c>
      <c r="C33" s="80">
        <f>AVERAGE(B493:B516)</f>
        <v>20.375</v>
      </c>
      <c r="D33" s="84">
        <f t="shared" si="0"/>
        <v>16.299999999999997</v>
      </c>
      <c r="E33" s="42" t="str">
        <f t="shared" si="11"/>
        <v>1</v>
      </c>
      <c r="F33" s="51">
        <f t="shared" si="1"/>
        <v>17.892499999999998</v>
      </c>
      <c r="G33" s="42" t="str">
        <f t="shared" si="12"/>
        <v>0</v>
      </c>
      <c r="H33" s="51">
        <f t="shared" si="2"/>
        <v>18.892499999999998</v>
      </c>
      <c r="I33" s="42" t="str">
        <f t="shared" si="13"/>
        <v>0</v>
      </c>
      <c r="J33" s="51">
        <f t="shared" si="3"/>
        <v>18.596250000000012</v>
      </c>
      <c r="K33" s="42" t="str">
        <f t="shared" si="14"/>
        <v>0</v>
      </c>
      <c r="L33" s="51">
        <f t="shared" si="4"/>
        <v>140.29806408544727</v>
      </c>
      <c r="M33" s="55" t="str">
        <f t="shared" si="15"/>
        <v>0</v>
      </c>
      <c r="N33" s="58">
        <f t="shared" si="5"/>
        <v>16.299999999999997</v>
      </c>
      <c r="O33" s="59">
        <v>120</v>
      </c>
      <c r="Q33" s="53" t="str">
        <f t="shared" si="16"/>
        <v>1</v>
      </c>
      <c r="R33" s="53">
        <f t="shared" si="6"/>
        <v>1</v>
      </c>
      <c r="S33" s="53" t="str">
        <f t="shared" si="17"/>
        <v>0</v>
      </c>
      <c r="T33" s="53">
        <f t="shared" si="7"/>
        <v>0</v>
      </c>
      <c r="U33" s="53" t="str">
        <f t="shared" si="18"/>
        <v>0</v>
      </c>
      <c r="V33" s="53">
        <f t="shared" si="8"/>
        <v>0</v>
      </c>
      <c r="W33" s="53" t="str">
        <f t="shared" si="19"/>
        <v>0</v>
      </c>
      <c r="X33" s="53">
        <f t="shared" si="9"/>
        <v>0</v>
      </c>
      <c r="Y33" s="53" t="str">
        <f t="shared" si="20"/>
        <v>0</v>
      </c>
      <c r="Z33" s="53">
        <f t="shared" si="10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44126</v>
      </c>
      <c r="B34" s="56">
        <f>Parâmetros!J23</f>
        <v>28</v>
      </c>
      <c r="C34" s="80">
        <f>AVERAGE(B517:B540)</f>
        <v>15.916666666666666</v>
      </c>
      <c r="D34" s="84">
        <f t="shared" si="0"/>
        <v>12.733333333333333</v>
      </c>
      <c r="E34" s="42" t="str">
        <f t="shared" si="11"/>
        <v>1</v>
      </c>
      <c r="F34" s="51">
        <f t="shared" si="1"/>
        <v>14.414999999999996</v>
      </c>
      <c r="G34" s="42" t="str">
        <f t="shared" si="12"/>
        <v>0</v>
      </c>
      <c r="H34" s="51">
        <f t="shared" si="2"/>
        <v>15.415000000000006</v>
      </c>
      <c r="I34" s="42" t="str">
        <f t="shared" si="13"/>
        <v>0</v>
      </c>
      <c r="J34" s="51">
        <f t="shared" si="3"/>
        <v>15.07416666666667</v>
      </c>
      <c r="K34" s="42" t="str">
        <f t="shared" si="14"/>
        <v>0</v>
      </c>
      <c r="L34" s="51">
        <f t="shared" si="4"/>
        <v>139.11949265687582</v>
      </c>
      <c r="M34" s="55" t="str">
        <f t="shared" si="15"/>
        <v>0</v>
      </c>
      <c r="N34" s="58">
        <f t="shared" si="5"/>
        <v>12.733333333333333</v>
      </c>
      <c r="O34" s="59">
        <v>120</v>
      </c>
      <c r="Q34" s="53" t="str">
        <f t="shared" si="16"/>
        <v>1</v>
      </c>
      <c r="R34" s="53">
        <f t="shared" si="6"/>
        <v>1</v>
      </c>
      <c r="S34" s="53" t="str">
        <f t="shared" si="17"/>
        <v>0</v>
      </c>
      <c r="T34" s="53">
        <f t="shared" si="7"/>
        <v>0</v>
      </c>
      <c r="U34" s="53" t="str">
        <f t="shared" si="18"/>
        <v>0</v>
      </c>
      <c r="V34" s="53">
        <f t="shared" si="8"/>
        <v>0</v>
      </c>
      <c r="W34" s="53" t="str">
        <f t="shared" si="19"/>
        <v>0</v>
      </c>
      <c r="X34" s="53">
        <f t="shared" si="9"/>
        <v>0</v>
      </c>
      <c r="Y34" s="53" t="str">
        <f t="shared" si="20"/>
        <v>0</v>
      </c>
      <c r="Z34" s="53">
        <f t="shared" si="10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44127</v>
      </c>
      <c r="B35" s="56">
        <f>Parâmetros!J24</f>
        <v>29</v>
      </c>
      <c r="C35" s="80">
        <f>AVERAGE(B541:B564)</f>
        <v>15.333333333333334</v>
      </c>
      <c r="D35" s="84">
        <f t="shared" si="0"/>
        <v>12.266666666666667</v>
      </c>
      <c r="E35" s="42" t="str">
        <f t="shared" si="11"/>
        <v>1</v>
      </c>
      <c r="F35" s="51">
        <f t="shared" si="1"/>
        <v>13.960000000000004</v>
      </c>
      <c r="G35" s="42" t="str">
        <f t="shared" si="12"/>
        <v>0</v>
      </c>
      <c r="H35" s="51">
        <f t="shared" si="2"/>
        <v>14.959999999999994</v>
      </c>
      <c r="I35" s="42" t="str">
        <f t="shared" si="13"/>
        <v>0</v>
      </c>
      <c r="J35" s="51">
        <f t="shared" si="3"/>
        <v>14.61333333333333</v>
      </c>
      <c r="K35" s="42" t="str">
        <f t="shared" si="14"/>
        <v>0</v>
      </c>
      <c r="L35" s="51">
        <f t="shared" si="4"/>
        <v>138.96528704939919</v>
      </c>
      <c r="M35" s="55" t="str">
        <f t="shared" si="15"/>
        <v>0</v>
      </c>
      <c r="N35" s="58">
        <f t="shared" si="5"/>
        <v>12.266666666666667</v>
      </c>
      <c r="O35" s="59">
        <v>120</v>
      </c>
      <c r="Q35" s="53" t="str">
        <f t="shared" si="16"/>
        <v>1</v>
      </c>
      <c r="R35" s="53">
        <f t="shared" si="6"/>
        <v>1</v>
      </c>
      <c r="S35" s="53" t="str">
        <f t="shared" si="17"/>
        <v>0</v>
      </c>
      <c r="T35" s="53">
        <f t="shared" si="7"/>
        <v>0</v>
      </c>
      <c r="U35" s="53" t="str">
        <f t="shared" si="18"/>
        <v>0</v>
      </c>
      <c r="V35" s="53">
        <f t="shared" si="8"/>
        <v>0</v>
      </c>
      <c r="W35" s="53" t="str">
        <f t="shared" si="19"/>
        <v>0</v>
      </c>
      <c r="X35" s="53">
        <f t="shared" si="9"/>
        <v>0</v>
      </c>
      <c r="Y35" s="53" t="str">
        <f t="shared" si="20"/>
        <v>0</v>
      </c>
      <c r="Z35" s="53">
        <f t="shared" si="10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44128</v>
      </c>
      <c r="B36" s="56">
        <f>Parâmetros!J25</f>
        <v>27</v>
      </c>
      <c r="C36" s="80">
        <f>AVERAGE(B565:B588)</f>
        <v>19.625</v>
      </c>
      <c r="D36" s="84">
        <f t="shared" si="0"/>
        <v>15.700000000000001</v>
      </c>
      <c r="E36" s="42" t="str">
        <f t="shared" si="11"/>
        <v>1</v>
      </c>
      <c r="F36" s="51">
        <f t="shared" si="1"/>
        <v>17.307499999999997</v>
      </c>
      <c r="G36" s="42" t="str">
        <f t="shared" si="12"/>
        <v>0</v>
      </c>
      <c r="H36" s="51">
        <f t="shared" si="2"/>
        <v>18.307500000000005</v>
      </c>
      <c r="I36" s="42" t="str">
        <f t="shared" si="13"/>
        <v>0</v>
      </c>
      <c r="J36" s="51">
        <f t="shared" si="3"/>
        <v>18.003749999999997</v>
      </c>
      <c r="K36" s="42" t="str">
        <f t="shared" si="14"/>
        <v>0</v>
      </c>
      <c r="L36" s="51">
        <f t="shared" si="4"/>
        <v>140.09979973297729</v>
      </c>
      <c r="M36" s="55" t="str">
        <f t="shared" si="15"/>
        <v>0</v>
      </c>
      <c r="N36" s="58">
        <f t="shared" si="5"/>
        <v>15.700000000000001</v>
      </c>
      <c r="O36" s="59">
        <v>120</v>
      </c>
      <c r="Q36" s="53" t="str">
        <f t="shared" si="16"/>
        <v>1</v>
      </c>
      <c r="R36" s="53">
        <f t="shared" si="6"/>
        <v>1</v>
      </c>
      <c r="S36" s="53" t="str">
        <f t="shared" si="17"/>
        <v>0</v>
      </c>
      <c r="T36" s="53">
        <f t="shared" si="7"/>
        <v>0</v>
      </c>
      <c r="U36" s="53" t="str">
        <f t="shared" si="18"/>
        <v>0</v>
      </c>
      <c r="V36" s="53">
        <f t="shared" si="8"/>
        <v>0</v>
      </c>
      <c r="W36" s="53" t="str">
        <f t="shared" si="19"/>
        <v>0</v>
      </c>
      <c r="X36" s="53">
        <f t="shared" si="9"/>
        <v>0</v>
      </c>
      <c r="Y36" s="53" t="str">
        <f t="shared" si="20"/>
        <v>0</v>
      </c>
      <c r="Z36" s="53">
        <f t="shared" si="10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44129</v>
      </c>
      <c r="B37" s="56">
        <f>Parâmetros!J26</f>
        <v>27</v>
      </c>
      <c r="C37" s="80">
        <f>AVERAGE(B589:B612)</f>
        <v>23.541666666666668</v>
      </c>
      <c r="D37" s="84">
        <f t="shared" si="0"/>
        <v>18.833333333333336</v>
      </c>
      <c r="E37" s="42" t="str">
        <f t="shared" si="11"/>
        <v>1</v>
      </c>
      <c r="F37" s="51">
        <f t="shared" si="1"/>
        <v>20.362500000000001</v>
      </c>
      <c r="G37" s="42" t="str">
        <f t="shared" si="12"/>
        <v>0</v>
      </c>
      <c r="H37" s="51">
        <f t="shared" si="2"/>
        <v>21.362500000000004</v>
      </c>
      <c r="I37" s="42" t="str">
        <f t="shared" si="13"/>
        <v>0</v>
      </c>
      <c r="J37" s="51">
        <f t="shared" si="3"/>
        <v>21.097916666666663</v>
      </c>
      <c r="K37" s="42" t="str">
        <f t="shared" si="14"/>
        <v>0</v>
      </c>
      <c r="L37" s="51">
        <f t="shared" si="4"/>
        <v>141.13518024032044</v>
      </c>
      <c r="M37" s="55" t="str">
        <f t="shared" si="15"/>
        <v>0</v>
      </c>
      <c r="N37" s="58">
        <f t="shared" si="5"/>
        <v>18.833333333333336</v>
      </c>
      <c r="O37" s="59">
        <v>120</v>
      </c>
      <c r="Q37" s="53" t="str">
        <f t="shared" si="16"/>
        <v>1</v>
      </c>
      <c r="R37" s="53">
        <f t="shared" si="6"/>
        <v>1</v>
      </c>
      <c r="S37" s="53" t="str">
        <f t="shared" si="17"/>
        <v>0</v>
      </c>
      <c r="T37" s="53">
        <f t="shared" si="7"/>
        <v>0</v>
      </c>
      <c r="U37" s="53" t="str">
        <f t="shared" si="18"/>
        <v>0</v>
      </c>
      <c r="V37" s="53">
        <f t="shared" si="8"/>
        <v>0</v>
      </c>
      <c r="W37" s="53" t="str">
        <f t="shared" si="19"/>
        <v>0</v>
      </c>
      <c r="X37" s="53">
        <f t="shared" si="9"/>
        <v>0</v>
      </c>
      <c r="Y37" s="53" t="str">
        <f t="shared" si="20"/>
        <v>0</v>
      </c>
      <c r="Z37" s="53">
        <f t="shared" si="10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44130</v>
      </c>
      <c r="B38" s="56">
        <f>Parâmetros!J27</f>
        <v>27</v>
      </c>
      <c r="C38" s="80">
        <f>AVERAGE(B613:B636)</f>
        <v>25.416666666666668</v>
      </c>
      <c r="D38" s="84">
        <f t="shared" si="0"/>
        <v>20.333333333333332</v>
      </c>
      <c r="E38" s="42" t="str">
        <f t="shared" si="11"/>
        <v>1</v>
      </c>
      <c r="F38" s="51">
        <f t="shared" si="1"/>
        <v>21.824999999999999</v>
      </c>
      <c r="G38" s="42" t="str">
        <f t="shared" si="12"/>
        <v>0</v>
      </c>
      <c r="H38" s="51">
        <f t="shared" si="2"/>
        <v>22.82500000000001</v>
      </c>
      <c r="I38" s="42" t="str">
        <f t="shared" si="13"/>
        <v>0</v>
      </c>
      <c r="J38" s="51">
        <f t="shared" si="3"/>
        <v>22.579166666666666</v>
      </c>
      <c r="K38" s="42" t="str">
        <f t="shared" si="14"/>
        <v>0</v>
      </c>
      <c r="L38" s="51">
        <f t="shared" si="4"/>
        <v>141.63084112149534</v>
      </c>
      <c r="M38" s="55" t="str">
        <f t="shared" si="15"/>
        <v>0</v>
      </c>
      <c r="N38" s="58">
        <f t="shared" si="5"/>
        <v>20.333333333333332</v>
      </c>
      <c r="O38" s="59">
        <v>120</v>
      </c>
      <c r="Q38" s="53" t="str">
        <f t="shared" si="16"/>
        <v>1</v>
      </c>
      <c r="R38" s="53">
        <f t="shared" si="6"/>
        <v>1</v>
      </c>
      <c r="S38" s="53" t="str">
        <f t="shared" si="17"/>
        <v>0</v>
      </c>
      <c r="T38" s="53">
        <f t="shared" si="7"/>
        <v>0</v>
      </c>
      <c r="U38" s="53" t="str">
        <f t="shared" si="18"/>
        <v>0</v>
      </c>
      <c r="V38" s="53">
        <f t="shared" si="8"/>
        <v>0</v>
      </c>
      <c r="W38" s="53" t="str">
        <f t="shared" si="19"/>
        <v>0</v>
      </c>
      <c r="X38" s="53">
        <f t="shared" si="9"/>
        <v>0</v>
      </c>
      <c r="Y38" s="53" t="str">
        <f t="shared" si="20"/>
        <v>0</v>
      </c>
      <c r="Z38" s="53">
        <f t="shared" si="10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44131</v>
      </c>
      <c r="B39" s="56">
        <f>Parâmetros!J28</f>
        <v>34</v>
      </c>
      <c r="C39" s="80">
        <f>AVERAGE(B637:B660)</f>
        <v>23.125</v>
      </c>
      <c r="D39" s="84">
        <f t="shared" si="0"/>
        <v>18.5</v>
      </c>
      <c r="E39" s="42" t="str">
        <f t="shared" si="11"/>
        <v>1</v>
      </c>
      <c r="F39" s="51">
        <f t="shared" si="1"/>
        <v>20.037500000000001</v>
      </c>
      <c r="G39" s="42" t="str">
        <f t="shared" si="12"/>
        <v>0</v>
      </c>
      <c r="H39" s="51">
        <f t="shared" si="2"/>
        <v>21.037499999999994</v>
      </c>
      <c r="I39" s="42" t="str">
        <f t="shared" si="13"/>
        <v>0</v>
      </c>
      <c r="J39" s="51">
        <f t="shared" si="3"/>
        <v>20.768749999999997</v>
      </c>
      <c r="K39" s="42" t="str">
        <f t="shared" si="14"/>
        <v>0</v>
      </c>
      <c r="L39" s="51">
        <f t="shared" si="4"/>
        <v>141.0250333778371</v>
      </c>
      <c r="M39" s="55" t="str">
        <f t="shared" si="15"/>
        <v>0</v>
      </c>
      <c r="N39" s="58">
        <f t="shared" si="5"/>
        <v>18.5</v>
      </c>
      <c r="O39" s="59">
        <v>120</v>
      </c>
      <c r="Q39" s="53" t="str">
        <f t="shared" si="16"/>
        <v>1</v>
      </c>
      <c r="R39" s="53">
        <f t="shared" si="6"/>
        <v>1</v>
      </c>
      <c r="S39" s="53" t="str">
        <f t="shared" si="17"/>
        <v>0</v>
      </c>
      <c r="T39" s="53">
        <f t="shared" si="7"/>
        <v>0</v>
      </c>
      <c r="U39" s="53" t="str">
        <f t="shared" si="18"/>
        <v>0</v>
      </c>
      <c r="V39" s="53">
        <f t="shared" si="8"/>
        <v>0</v>
      </c>
      <c r="W39" s="53" t="str">
        <f t="shared" si="19"/>
        <v>0</v>
      </c>
      <c r="X39" s="53">
        <f t="shared" si="9"/>
        <v>0</v>
      </c>
      <c r="Y39" s="53" t="str">
        <f t="shared" si="20"/>
        <v>0</v>
      </c>
      <c r="Z39" s="53">
        <f t="shared" si="10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44132</v>
      </c>
      <c r="B40" s="56">
        <f>Parâmetros!J29</f>
        <v>30</v>
      </c>
      <c r="C40" s="80">
        <f>AVERAGE(B661:B684)</f>
        <v>23.541666666666668</v>
      </c>
      <c r="D40" s="84">
        <f t="shared" si="0"/>
        <v>18.833333333333336</v>
      </c>
      <c r="E40" s="42" t="str">
        <f t="shared" si="11"/>
        <v>1</v>
      </c>
      <c r="F40" s="51">
        <f t="shared" si="1"/>
        <v>20.362500000000001</v>
      </c>
      <c r="G40" s="42" t="str">
        <f t="shared" si="12"/>
        <v>0</v>
      </c>
      <c r="H40" s="51">
        <f t="shared" si="2"/>
        <v>21.362500000000004</v>
      </c>
      <c r="I40" s="42" t="str">
        <f t="shared" si="13"/>
        <v>0</v>
      </c>
      <c r="J40" s="51">
        <f t="shared" si="3"/>
        <v>21.097916666666663</v>
      </c>
      <c r="K40" s="42" t="str">
        <f t="shared" si="14"/>
        <v>0</v>
      </c>
      <c r="L40" s="51">
        <f t="shared" si="4"/>
        <v>141.13518024032044</v>
      </c>
      <c r="M40" s="55" t="str">
        <f t="shared" si="15"/>
        <v>0</v>
      </c>
      <c r="N40" s="58">
        <f t="shared" si="5"/>
        <v>18.833333333333336</v>
      </c>
      <c r="O40" s="59">
        <v>120</v>
      </c>
      <c r="Q40" s="53" t="str">
        <f t="shared" si="16"/>
        <v>1</v>
      </c>
      <c r="R40" s="53">
        <f t="shared" si="6"/>
        <v>1</v>
      </c>
      <c r="S40" s="53" t="str">
        <f t="shared" si="17"/>
        <v>0</v>
      </c>
      <c r="T40" s="53">
        <f t="shared" si="7"/>
        <v>0</v>
      </c>
      <c r="U40" s="53" t="str">
        <f t="shared" si="18"/>
        <v>0</v>
      </c>
      <c r="V40" s="53">
        <f t="shared" si="8"/>
        <v>0</v>
      </c>
      <c r="W40" s="53" t="str">
        <f t="shared" si="19"/>
        <v>0</v>
      </c>
      <c r="X40" s="53">
        <f t="shared" si="9"/>
        <v>0</v>
      </c>
      <c r="Y40" s="53" t="str">
        <f t="shared" si="20"/>
        <v>0</v>
      </c>
      <c r="Z40" s="53">
        <f t="shared" si="10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44133</v>
      </c>
      <c r="B41" s="56">
        <f>Parâmetros!J30</f>
        <v>32</v>
      </c>
      <c r="C41" s="80">
        <f>AVERAGE(B685:B708)</f>
        <v>27.958333333333332</v>
      </c>
      <c r="D41" s="84">
        <f t="shared" si="0"/>
        <v>22.366666666666664</v>
      </c>
      <c r="E41" s="42" t="str">
        <f t="shared" si="11"/>
        <v>1</v>
      </c>
      <c r="F41" s="51">
        <f t="shared" si="1"/>
        <v>23.807499999999997</v>
      </c>
      <c r="G41" s="42" t="str">
        <f t="shared" si="12"/>
        <v>0</v>
      </c>
      <c r="H41" s="51">
        <f t="shared" si="2"/>
        <v>24.807499999999997</v>
      </c>
      <c r="I41" s="42" t="str">
        <f t="shared" si="13"/>
        <v>0</v>
      </c>
      <c r="J41" s="51">
        <f t="shared" si="3"/>
        <v>24.587083333333325</v>
      </c>
      <c r="K41" s="42" t="str">
        <f t="shared" si="14"/>
        <v>0</v>
      </c>
      <c r="L41" s="51">
        <f t="shared" si="4"/>
        <v>142.30273698264352</v>
      </c>
      <c r="M41" s="55" t="str">
        <f t="shared" si="15"/>
        <v>0</v>
      </c>
      <c r="N41" s="58">
        <f t="shared" si="5"/>
        <v>22.366666666666664</v>
      </c>
      <c r="O41" s="59">
        <v>120</v>
      </c>
      <c r="Q41" s="53" t="str">
        <f t="shared" si="16"/>
        <v>1</v>
      </c>
      <c r="R41" s="53">
        <f t="shared" si="6"/>
        <v>1</v>
      </c>
      <c r="S41" s="53" t="str">
        <f t="shared" si="17"/>
        <v>0</v>
      </c>
      <c r="T41" s="53">
        <f t="shared" si="7"/>
        <v>0</v>
      </c>
      <c r="U41" s="53" t="str">
        <f t="shared" si="18"/>
        <v>0</v>
      </c>
      <c r="V41" s="53">
        <f t="shared" si="8"/>
        <v>0</v>
      </c>
      <c r="W41" s="53" t="str">
        <f t="shared" si="19"/>
        <v>0</v>
      </c>
      <c r="X41" s="53">
        <f t="shared" si="9"/>
        <v>0</v>
      </c>
      <c r="Y41" s="53" t="str">
        <f t="shared" si="20"/>
        <v>0</v>
      </c>
      <c r="Z41" s="53">
        <f t="shared" si="10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44134</v>
      </c>
      <c r="B42" s="56">
        <f>Parâmetros!J31</f>
        <v>34</v>
      </c>
      <c r="C42" s="80">
        <f>AVERAGE(B709:B732)</f>
        <v>24.291666666666668</v>
      </c>
      <c r="D42" s="84">
        <f t="shared" si="0"/>
        <v>19.433333333333334</v>
      </c>
      <c r="E42" s="42" t="str">
        <f t="shared" si="11"/>
        <v>1</v>
      </c>
      <c r="F42" s="51">
        <f t="shared" si="1"/>
        <v>20.947500000000002</v>
      </c>
      <c r="G42" s="42" t="str">
        <f t="shared" si="12"/>
        <v>0</v>
      </c>
      <c r="H42" s="51">
        <f t="shared" si="2"/>
        <v>21.947499999999998</v>
      </c>
      <c r="I42" s="42" t="str">
        <f t="shared" si="13"/>
        <v>0</v>
      </c>
      <c r="J42" s="51">
        <f t="shared" si="3"/>
        <v>21.690416666666664</v>
      </c>
      <c r="K42" s="42" t="str">
        <f t="shared" si="14"/>
        <v>0</v>
      </c>
      <c r="L42" s="51">
        <f t="shared" si="4"/>
        <v>141.33344459279039</v>
      </c>
      <c r="M42" s="55" t="str">
        <f t="shared" si="15"/>
        <v>0</v>
      </c>
      <c r="N42" s="58">
        <f t="shared" si="5"/>
        <v>19.433333333333334</v>
      </c>
      <c r="O42" s="59">
        <v>120</v>
      </c>
      <c r="Q42" s="53" t="str">
        <f t="shared" si="16"/>
        <v>1</v>
      </c>
      <c r="R42" s="53">
        <f t="shared" si="6"/>
        <v>1</v>
      </c>
      <c r="S42" s="53" t="str">
        <f t="shared" si="17"/>
        <v>0</v>
      </c>
      <c r="T42" s="53">
        <f t="shared" si="7"/>
        <v>0</v>
      </c>
      <c r="U42" s="53" t="str">
        <f t="shared" si="18"/>
        <v>0</v>
      </c>
      <c r="V42" s="53">
        <f t="shared" si="8"/>
        <v>0</v>
      </c>
      <c r="W42" s="53" t="str">
        <f t="shared" si="19"/>
        <v>0</v>
      </c>
      <c r="X42" s="53">
        <f t="shared" si="9"/>
        <v>0</v>
      </c>
      <c r="Y42" s="53" t="str">
        <f t="shared" si="20"/>
        <v>0</v>
      </c>
      <c r="Z42" s="53">
        <f t="shared" si="10"/>
        <v>0</v>
      </c>
      <c r="AA42" s="34"/>
      <c r="AB42" s="93" t="s">
        <v>101</v>
      </c>
      <c r="AC42" s="94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44135</v>
      </c>
      <c r="B43" s="56">
        <f>Parâmetros!J32</f>
        <v>32</v>
      </c>
      <c r="C43" s="86">
        <f>AVERAGE(B733:B756)</f>
        <v>18.333333333333332</v>
      </c>
      <c r="D43" s="87">
        <f t="shared" si="0"/>
        <v>14.666666666666666</v>
      </c>
      <c r="E43" s="69" t="str">
        <f t="shared" si="11"/>
        <v>1</v>
      </c>
      <c r="F43" s="88">
        <f t="shared" si="1"/>
        <v>16.3</v>
      </c>
      <c r="G43" s="69" t="str">
        <f t="shared" si="12"/>
        <v>0</v>
      </c>
      <c r="H43" s="88">
        <f t="shared" si="2"/>
        <v>17.29999999999999</v>
      </c>
      <c r="I43" s="69" t="str">
        <f t="shared" si="13"/>
        <v>0</v>
      </c>
      <c r="J43" s="88">
        <f t="shared" si="3"/>
        <v>16.983333333333334</v>
      </c>
      <c r="K43" s="69" t="str">
        <f t="shared" si="14"/>
        <v>0</v>
      </c>
      <c r="L43" s="88">
        <f t="shared" si="4"/>
        <v>139.75834445927904</v>
      </c>
      <c r="M43" s="68" t="str">
        <f t="shared" si="15"/>
        <v>0</v>
      </c>
      <c r="N43" s="79">
        <f t="shared" si="5"/>
        <v>14.666666666666666</v>
      </c>
      <c r="O43" s="59">
        <v>120</v>
      </c>
      <c r="Q43" s="53" t="str">
        <f t="shared" si="16"/>
        <v>1</v>
      </c>
      <c r="R43" s="53">
        <f t="shared" si="6"/>
        <v>1</v>
      </c>
      <c r="S43" s="53" t="str">
        <f t="shared" si="17"/>
        <v>0</v>
      </c>
      <c r="T43" s="53">
        <f t="shared" si="7"/>
        <v>0</v>
      </c>
      <c r="U43" s="53" t="str">
        <f t="shared" si="18"/>
        <v>0</v>
      </c>
      <c r="V43" s="53">
        <f t="shared" si="8"/>
        <v>0</v>
      </c>
      <c r="W43" s="53" t="str">
        <f t="shared" si="19"/>
        <v>0</v>
      </c>
      <c r="X43" s="53">
        <f t="shared" si="9"/>
        <v>0</v>
      </c>
      <c r="Y43" s="53" t="str">
        <f t="shared" si="20"/>
        <v>0</v>
      </c>
      <c r="Z43" s="53">
        <f t="shared" si="10"/>
        <v>0</v>
      </c>
      <c r="AA43" s="34"/>
      <c r="AB43" s="95" t="s">
        <v>102</v>
      </c>
      <c r="AC43" s="96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97"/>
      <c r="B44" s="56">
        <f>Parâmetros!J33</f>
        <v>34</v>
      </c>
      <c r="C44" s="80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5"/>
      <c r="B45" s="56">
        <f>Parâmetros!J34</f>
        <v>38</v>
      </c>
      <c r="C45" s="80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17"/>
      <c r="B46" s="56">
        <f>Parâmetros!J35</f>
        <v>40</v>
      </c>
      <c r="C46" s="80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7"/>
      <c r="B47" s="56">
        <f>Parâmetros!J36</f>
        <v>41</v>
      </c>
      <c r="C47" s="80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7"/>
      <c r="B48" s="56">
        <f>Parâmetros!J37</f>
        <v>32</v>
      </c>
      <c r="C48" s="80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7"/>
      <c r="B49" s="56">
        <f>Parâmetros!J38</f>
        <v>33</v>
      </c>
      <c r="C49" s="80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7"/>
      <c r="B50" s="56">
        <f>Parâmetros!J39</f>
        <v>29</v>
      </c>
      <c r="C50" s="80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7"/>
      <c r="B51" s="56">
        <f>Parâmetros!J40</f>
        <v>23</v>
      </c>
      <c r="C51" s="80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7"/>
      <c r="B52" s="56">
        <f>Parâmetros!J41</f>
        <v>27</v>
      </c>
      <c r="C52" s="80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7"/>
      <c r="B53" s="56">
        <f>Parâmetros!J42</f>
        <v>25</v>
      </c>
      <c r="C53" s="80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7"/>
      <c r="B54" s="56">
        <f>Parâmetros!J43</f>
        <v>29</v>
      </c>
      <c r="C54" s="80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7"/>
      <c r="B55" s="56">
        <f>Parâmetros!J44</f>
        <v>33</v>
      </c>
      <c r="C55" s="80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7"/>
      <c r="B56" s="56">
        <f>Parâmetros!J45</f>
        <v>29</v>
      </c>
      <c r="C56" s="80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7"/>
      <c r="B57" s="56">
        <f>Parâmetros!J46</f>
        <v>25</v>
      </c>
      <c r="C57" s="80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7"/>
      <c r="B58" s="56">
        <f>Parâmetros!J47</f>
        <v>32</v>
      </c>
      <c r="C58" s="80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7"/>
      <c r="B59" s="56">
        <f>Parâmetros!J48</f>
        <v>32</v>
      </c>
      <c r="C59" s="80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7"/>
      <c r="B60" s="56">
        <f>Parâmetros!J49</f>
        <v>28</v>
      </c>
      <c r="C60" s="80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7"/>
      <c r="B61" s="56">
        <f>Parâmetros!J50</f>
        <v>25</v>
      </c>
      <c r="C61" s="80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7"/>
      <c r="B62" s="56">
        <f>Parâmetros!J51</f>
        <v>39</v>
      </c>
      <c r="C62" s="80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7"/>
      <c r="B63" s="56">
        <f>Parâmetros!J52</f>
        <v>34</v>
      </c>
      <c r="C63" s="80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7"/>
      <c r="B64" s="56">
        <f>Parâmetros!J53</f>
        <v>27</v>
      </c>
      <c r="C64" s="80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7"/>
      <c r="B65" s="56">
        <f>Parâmetros!J54</f>
        <v>30</v>
      </c>
      <c r="C65" s="80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7"/>
      <c r="B66" s="56">
        <f>Parâmetros!J55</f>
        <v>35</v>
      </c>
      <c r="C66" s="80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7"/>
      <c r="B67" s="56">
        <f>Parâmetros!J56</f>
        <v>32</v>
      </c>
      <c r="C67" s="80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7"/>
      <c r="B68" s="56">
        <f>Parâmetros!J57</f>
        <v>37</v>
      </c>
      <c r="C68" s="80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7"/>
      <c r="B69" s="56">
        <f>Parâmetros!J58</f>
        <v>33</v>
      </c>
      <c r="C69" s="80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7"/>
      <c r="B70" s="56">
        <f>Parâmetros!J59</f>
        <v>37</v>
      </c>
      <c r="C70" s="80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7"/>
      <c r="B71" s="56">
        <f>Parâmetros!J60</f>
        <v>37</v>
      </c>
      <c r="C71" s="80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7"/>
      <c r="B72" s="56">
        <f>Parâmetros!J61</f>
        <v>36</v>
      </c>
      <c r="C72" s="80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7"/>
      <c r="B73" s="56">
        <f>Parâmetros!J62</f>
        <v>31</v>
      </c>
      <c r="C73" s="80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7"/>
      <c r="B74" s="56">
        <f>Parâmetros!J63</f>
        <v>28</v>
      </c>
      <c r="C74" s="80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7"/>
      <c r="B75" s="56">
        <f>Parâmetros!J64</f>
        <v>23</v>
      </c>
      <c r="C75" s="80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17"/>
      <c r="B76" s="56">
        <f>Parâmetros!J65</f>
        <v>26</v>
      </c>
      <c r="C76" s="80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97"/>
      <c r="B77" s="56">
        <f>Parâmetros!J66</f>
        <v>23</v>
      </c>
      <c r="C77" s="80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97"/>
      <c r="B78" s="56">
        <f>Parâmetros!J67</f>
        <v>22</v>
      </c>
      <c r="C78" s="80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97"/>
      <c r="B79" s="56">
        <f>Parâmetros!J68</f>
        <v>26</v>
      </c>
      <c r="C79" s="80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97"/>
      <c r="B80" s="56">
        <f>Parâmetros!J69</f>
        <v>28</v>
      </c>
      <c r="C80" s="80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97"/>
      <c r="B81" s="56">
        <f>Parâmetros!J70</f>
        <v>27</v>
      </c>
      <c r="C81" s="80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97"/>
      <c r="B82" s="56">
        <f>Parâmetros!J71</f>
        <v>21</v>
      </c>
      <c r="C82" s="80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97"/>
      <c r="B83" s="56">
        <f>Parâmetros!J72</f>
        <v>30</v>
      </c>
      <c r="C83" s="80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97"/>
      <c r="B84" s="56">
        <f>Parâmetros!J73</f>
        <v>27</v>
      </c>
      <c r="C84" s="80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97"/>
      <c r="B85" s="56">
        <f>Parâmetros!J74</f>
        <v>33</v>
      </c>
      <c r="C85" s="80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97"/>
      <c r="B86" s="56">
        <f>Parâmetros!J75</f>
        <v>29</v>
      </c>
      <c r="C86" s="80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97"/>
      <c r="B87" s="56">
        <f>Parâmetros!J76</f>
        <v>22</v>
      </c>
      <c r="C87" s="80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97"/>
      <c r="B88" s="56">
        <f>Parâmetros!J77</f>
        <v>24</v>
      </c>
      <c r="C88" s="80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97"/>
      <c r="B89" s="56">
        <f>Parâmetros!J78</f>
        <v>23</v>
      </c>
      <c r="C89" s="80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97"/>
      <c r="B90" s="56">
        <f>Parâmetros!J79</f>
        <v>21</v>
      </c>
      <c r="C90" s="80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97"/>
      <c r="B91" s="56">
        <f>Parâmetros!J80</f>
        <v>22</v>
      </c>
      <c r="C91" s="80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97"/>
      <c r="B92" s="56">
        <f>Parâmetros!J81</f>
        <v>28</v>
      </c>
      <c r="C92" s="80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97"/>
      <c r="B93" s="56">
        <f>Parâmetros!J82</f>
        <v>15</v>
      </c>
      <c r="C93" s="80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97"/>
      <c r="B94" s="56">
        <f>Parâmetros!J83</f>
        <v>12</v>
      </c>
      <c r="C94" s="80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97"/>
      <c r="B95" s="56">
        <f>Parâmetros!J84</f>
        <v>14</v>
      </c>
      <c r="C95" s="80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97"/>
      <c r="B96" s="56">
        <f>Parâmetros!J85</f>
        <v>12</v>
      </c>
      <c r="C96" s="80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97"/>
      <c r="B97" s="56">
        <f>Parâmetros!J86</f>
        <v>16</v>
      </c>
      <c r="C97" s="80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97"/>
      <c r="B98" s="56">
        <f>Parâmetros!J87</f>
        <v>73</v>
      </c>
      <c r="C98" s="80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97"/>
      <c r="B99" s="56">
        <f>Parâmetros!J88</f>
        <v>20</v>
      </c>
      <c r="C99" s="80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97"/>
      <c r="B100" s="56">
        <f>Parâmetros!J89</f>
        <v>38</v>
      </c>
      <c r="C100" s="80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97"/>
      <c r="B101" s="56">
        <f>Parâmetros!J90</f>
        <v>180</v>
      </c>
      <c r="C101" s="80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97"/>
      <c r="B102" s="56">
        <f>Parâmetros!J91</f>
        <v>23</v>
      </c>
      <c r="C102" s="80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97"/>
      <c r="B103" s="56">
        <f>Parâmetros!J92</f>
        <v>25</v>
      </c>
      <c r="C103" s="80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97"/>
      <c r="B104" s="56">
        <f>Parâmetros!J93</f>
        <v>23</v>
      </c>
      <c r="C104" s="80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97"/>
      <c r="B105" s="56">
        <f>Parâmetros!J94</f>
        <v>23</v>
      </c>
      <c r="C105" s="80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97"/>
      <c r="B106" s="56">
        <f>Parâmetros!J95</f>
        <v>35</v>
      </c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97"/>
      <c r="B107" s="56">
        <f>Parâmetros!J96</f>
        <v>29</v>
      </c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97"/>
      <c r="B108" s="56">
        <f>Parâmetros!J97</f>
        <v>24</v>
      </c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97"/>
      <c r="B109" s="56">
        <f>Parâmetros!J98</f>
        <v>24</v>
      </c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97"/>
      <c r="B110" s="56">
        <f>Parâmetros!J99</f>
        <v>18</v>
      </c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97"/>
      <c r="B111" s="56">
        <f>Parâmetros!J100</f>
        <v>18</v>
      </c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97"/>
      <c r="B112" s="56">
        <f>Parâmetros!J101</f>
        <v>20</v>
      </c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97"/>
      <c r="B113" s="56">
        <f>Parâmetros!J102</f>
        <v>22</v>
      </c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97"/>
      <c r="B114" s="56">
        <f>Parâmetros!J103</f>
        <v>25</v>
      </c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97"/>
      <c r="B115" s="56">
        <f>Parâmetros!J104</f>
        <v>29</v>
      </c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97"/>
      <c r="B116" s="56">
        <f>Parâmetros!J105</f>
        <v>26</v>
      </c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97"/>
      <c r="B117" s="56">
        <f>Parâmetros!J106</f>
        <v>34</v>
      </c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97"/>
      <c r="B118" s="56">
        <f>Parâmetros!J107</f>
        <v>30</v>
      </c>
      <c r="C118" s="102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97"/>
      <c r="B119" s="56">
        <f>Parâmetros!J108</f>
        <v>36</v>
      </c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97"/>
      <c r="B120" s="56">
        <f>Parâmetros!J109</f>
        <v>35</v>
      </c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97"/>
      <c r="B121" s="56">
        <f>Parâmetros!J110</f>
        <v>33</v>
      </c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97"/>
      <c r="B122" s="56">
        <f>Parâmetros!J111</f>
        <v>23</v>
      </c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97"/>
      <c r="B123" s="56">
        <f>Parâmetros!J112</f>
        <v>21</v>
      </c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97"/>
      <c r="B124" s="56">
        <f>Parâmetros!J113</f>
        <v>22</v>
      </c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97"/>
      <c r="B125" s="56">
        <f>Parâmetros!J114</f>
        <v>24</v>
      </c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97"/>
      <c r="B126" s="56">
        <f>Parâmetros!J115</f>
        <v>26</v>
      </c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97"/>
      <c r="B127" s="56">
        <f>Parâmetros!J116</f>
        <v>29</v>
      </c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97"/>
      <c r="B128" s="56">
        <f>Parâmetros!J117</f>
        <v>32</v>
      </c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97"/>
      <c r="B129" s="56">
        <f>Parâmetros!J118</f>
        <v>27</v>
      </c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97"/>
      <c r="B130" s="56">
        <f>Parâmetros!J119</f>
        <v>25</v>
      </c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97"/>
      <c r="B131" s="56">
        <f>Parâmetros!J120</f>
        <v>26</v>
      </c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97"/>
      <c r="B132" s="56">
        <f>Parâmetros!J121</f>
        <v>26</v>
      </c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97"/>
      <c r="B133" s="56">
        <f>Parâmetros!J122</f>
        <v>34</v>
      </c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97"/>
      <c r="B134" s="56">
        <f>Parâmetros!J123</f>
        <v>32</v>
      </c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97"/>
      <c r="B135" s="56">
        <f>Parâmetros!J124</f>
        <v>33</v>
      </c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97"/>
      <c r="B136" s="56">
        <f>Parâmetros!J125</f>
        <v>29</v>
      </c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97"/>
      <c r="B137" s="56">
        <f>Parâmetros!J126</f>
        <v>23</v>
      </c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97"/>
      <c r="B138" s="56">
        <f>Parâmetros!J127</f>
        <v>32</v>
      </c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97"/>
      <c r="B139" s="56">
        <f>Parâmetros!J128</f>
        <v>30</v>
      </c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97"/>
      <c r="B140" s="56">
        <f>Parâmetros!J129</f>
        <v>43</v>
      </c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97"/>
      <c r="B141" s="56">
        <f>Parâmetros!J130</f>
        <v>43</v>
      </c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97"/>
      <c r="B142" s="123"/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97"/>
      <c r="B143" s="123"/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97"/>
      <c r="B144" s="56">
        <f>Parâmetros!J133</f>
        <v>26</v>
      </c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97"/>
      <c r="B145" s="56">
        <f>Parâmetros!J134</f>
        <v>22</v>
      </c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97"/>
      <c r="B146" s="56">
        <f>Parâmetros!J135</f>
        <v>22</v>
      </c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97"/>
      <c r="B147" s="56">
        <f>Parâmetros!J136</f>
        <v>22</v>
      </c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97"/>
      <c r="B148" s="125"/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97"/>
      <c r="B149" s="56">
        <f>Parâmetros!J138</f>
        <v>23</v>
      </c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97"/>
      <c r="B150" s="56">
        <f>Parâmetros!J139</f>
        <v>28</v>
      </c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97"/>
      <c r="B151" s="56">
        <f>Parâmetros!J140</f>
        <v>28</v>
      </c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97"/>
      <c r="B152" s="56">
        <f>Parâmetros!J141</f>
        <v>26</v>
      </c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97"/>
      <c r="B153" s="56">
        <f>Parâmetros!J142</f>
        <v>29</v>
      </c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97"/>
      <c r="B154" s="56">
        <f>Parâmetros!J143</f>
        <v>27</v>
      </c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97"/>
      <c r="B155" s="56">
        <f>Parâmetros!J144</f>
        <v>27</v>
      </c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97"/>
      <c r="B156" s="56">
        <f>Parâmetros!J145</f>
        <v>26</v>
      </c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97"/>
      <c r="B157" s="56">
        <f>Parâmetros!J146</f>
        <v>22</v>
      </c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97"/>
      <c r="B158" s="56">
        <f>Parâmetros!J147</f>
        <v>23</v>
      </c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97"/>
      <c r="B159" s="56">
        <f>Parâmetros!J148</f>
        <v>24</v>
      </c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97"/>
      <c r="B160" s="56">
        <f>Parâmetros!J149</f>
        <v>16</v>
      </c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97"/>
      <c r="B161" s="56">
        <f>Parâmetros!J150</f>
        <v>17</v>
      </c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97"/>
      <c r="B162" s="56">
        <f>Parâmetros!J151</f>
        <v>17</v>
      </c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97"/>
      <c r="B163" s="56">
        <f>Parâmetros!J152</f>
        <v>22</v>
      </c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97"/>
      <c r="B164" s="56">
        <f>Parâmetros!J153</f>
        <v>44</v>
      </c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97"/>
      <c r="B165" s="56">
        <f>Parâmetros!J154</f>
        <v>37</v>
      </c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97"/>
      <c r="B166" s="56">
        <f>Parâmetros!J155</f>
        <v>26</v>
      </c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97"/>
      <c r="B167" s="56">
        <f>Parâmetros!J156</f>
        <v>20</v>
      </c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97"/>
      <c r="B168" s="56">
        <f>Parâmetros!J157</f>
        <v>23</v>
      </c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97"/>
      <c r="B169" s="56">
        <f>Parâmetros!J158</f>
        <v>26</v>
      </c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97"/>
      <c r="B170" s="56">
        <f>Parâmetros!J159</f>
        <v>21</v>
      </c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97"/>
      <c r="B171" s="56">
        <f>Parâmetros!J160</f>
        <v>20</v>
      </c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97"/>
      <c r="B172" s="56">
        <f>Parâmetros!J161</f>
        <v>14</v>
      </c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97"/>
      <c r="B173" s="56">
        <f>Parâmetros!J162</f>
        <v>18</v>
      </c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97"/>
      <c r="B174" s="56">
        <f>Parâmetros!J163</f>
        <v>17</v>
      </c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97"/>
      <c r="B175" s="56">
        <f>Parâmetros!J164</f>
        <v>17</v>
      </c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97"/>
      <c r="B176" s="56">
        <f>Parâmetros!J165</f>
        <v>19</v>
      </c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97"/>
      <c r="B177" s="56">
        <f>Parâmetros!J166</f>
        <v>26</v>
      </c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97"/>
      <c r="B178" s="56">
        <f>Parâmetros!J167</f>
        <v>15</v>
      </c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97"/>
      <c r="B179" s="56">
        <f>Parâmetros!J168</f>
        <v>17</v>
      </c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97"/>
      <c r="B180" s="56">
        <f>Parâmetros!J169</f>
        <v>19</v>
      </c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97"/>
      <c r="B181" s="56">
        <f>Parâmetros!J170</f>
        <v>23</v>
      </c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97"/>
      <c r="B182" s="56">
        <f>Parâmetros!J171</f>
        <v>27</v>
      </c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97"/>
      <c r="B183" s="56">
        <f>Parâmetros!J172</f>
        <v>19</v>
      </c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97"/>
      <c r="B184" s="56">
        <f>Parâmetros!J173</f>
        <v>17</v>
      </c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97"/>
      <c r="B185" s="56">
        <f>Parâmetros!J174</f>
        <v>22</v>
      </c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97"/>
      <c r="B186" s="56">
        <f>Parâmetros!J175</f>
        <v>25</v>
      </c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97"/>
      <c r="B187" s="56">
        <f>Parâmetros!J176</f>
        <v>25</v>
      </c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97"/>
      <c r="B188" s="56">
        <f>Parâmetros!J177</f>
        <v>34</v>
      </c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97"/>
      <c r="B189" s="56">
        <f>Parâmetros!J178</f>
        <v>22</v>
      </c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97"/>
      <c r="B190" s="56">
        <f>Parâmetros!J179</f>
        <v>26</v>
      </c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97"/>
      <c r="B191" s="56">
        <f>Parâmetros!J180</f>
        <v>20</v>
      </c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97"/>
      <c r="B192" s="56">
        <f>Parâmetros!J181</f>
        <v>20</v>
      </c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97"/>
      <c r="B193" s="56">
        <f>Parâmetros!J182</f>
        <v>18</v>
      </c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97"/>
      <c r="B194" s="56">
        <f>Parâmetros!J183</f>
        <v>19</v>
      </c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97"/>
      <c r="B195" s="56">
        <f>Parâmetros!J184</f>
        <v>15</v>
      </c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97"/>
      <c r="B196" s="56">
        <f>Parâmetros!J185</f>
        <v>18</v>
      </c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97"/>
      <c r="B197" s="56">
        <f>Parâmetros!J186</f>
        <v>21</v>
      </c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97"/>
      <c r="B198" s="56">
        <f>Parâmetros!J187</f>
        <v>25</v>
      </c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97"/>
      <c r="B199" s="56">
        <f>Parâmetros!J188</f>
        <v>25</v>
      </c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97"/>
      <c r="B200" s="56">
        <f>Parâmetros!J189</f>
        <v>21</v>
      </c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97"/>
      <c r="B201" s="56">
        <f>Parâmetros!J190</f>
        <v>24</v>
      </c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97"/>
      <c r="B202" s="56">
        <f>Parâmetros!J191</f>
        <v>19</v>
      </c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97"/>
      <c r="B203" s="56">
        <f>Parâmetros!J192</f>
        <v>20</v>
      </c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97"/>
      <c r="B204" s="56">
        <f>Parâmetros!J193</f>
        <v>15</v>
      </c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97"/>
      <c r="B205" s="56">
        <f>Parâmetros!J194</f>
        <v>18</v>
      </c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97"/>
      <c r="B206" s="56">
        <f>Parâmetros!J195</f>
        <v>12</v>
      </c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97"/>
      <c r="B207" s="56">
        <f>Parâmetros!J196</f>
        <v>14</v>
      </c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97"/>
      <c r="B208" s="56">
        <f>Parâmetros!J197</f>
        <v>11</v>
      </c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97"/>
      <c r="B209" s="56">
        <f>Parâmetros!J198</f>
        <v>19</v>
      </c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97"/>
      <c r="B210" s="56">
        <f>Parâmetros!J199</f>
        <v>27</v>
      </c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97"/>
      <c r="B211" s="56">
        <f>Parâmetros!J200</f>
        <v>17</v>
      </c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97"/>
      <c r="B212" s="56">
        <f>Parâmetros!J201</f>
        <v>18</v>
      </c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97"/>
      <c r="B213" s="56">
        <f>Parâmetros!J202</f>
        <v>26</v>
      </c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97"/>
      <c r="B214" s="56">
        <f>Parâmetros!J203</f>
        <v>24</v>
      </c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97"/>
      <c r="B215" s="56">
        <f>Parâmetros!J204</f>
        <v>20</v>
      </c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97"/>
      <c r="B216" s="56">
        <f>Parâmetros!J205</f>
        <v>24</v>
      </c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97"/>
      <c r="B217" s="56">
        <f>Parâmetros!J206</f>
        <v>24</v>
      </c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97"/>
      <c r="B218" s="56">
        <f>Parâmetros!J207</f>
        <v>21</v>
      </c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97"/>
      <c r="B219" s="56">
        <f>Parâmetros!J208</f>
        <v>14</v>
      </c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97"/>
      <c r="B220" s="56">
        <f>Parâmetros!J209</f>
        <v>22</v>
      </c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97"/>
      <c r="B221" s="56">
        <f>Parâmetros!J210</f>
        <v>17</v>
      </c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97"/>
      <c r="B222" s="56">
        <f>Parâmetros!J211</f>
        <v>24</v>
      </c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97"/>
      <c r="B223" s="56">
        <f>Parâmetros!J212</f>
        <v>23</v>
      </c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97"/>
      <c r="B224" s="56">
        <f>Parâmetros!J213</f>
        <v>27</v>
      </c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97"/>
      <c r="B225" s="56">
        <f>Parâmetros!J214</f>
        <v>24</v>
      </c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97"/>
      <c r="B226" s="56">
        <f>Parâmetros!J215</f>
        <v>20</v>
      </c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97"/>
      <c r="B227" s="56">
        <f>Parâmetros!J216</f>
        <v>23</v>
      </c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97"/>
      <c r="B228" s="56">
        <f>Parâmetros!J217</f>
        <v>20</v>
      </c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97"/>
      <c r="B229" s="56">
        <f>Parâmetros!J218</f>
        <v>17</v>
      </c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97"/>
      <c r="B230" s="56">
        <f>Parâmetros!J219</f>
        <v>24</v>
      </c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97"/>
      <c r="B231" s="56">
        <f>Parâmetros!J220</f>
        <v>14</v>
      </c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97"/>
      <c r="B232" s="56">
        <f>Parâmetros!J221</f>
        <v>12</v>
      </c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97"/>
      <c r="B233" s="56">
        <f>Parâmetros!J222</f>
        <v>21</v>
      </c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97"/>
      <c r="B234" s="56">
        <f>Parâmetros!J223</f>
        <v>23</v>
      </c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97"/>
      <c r="B235" s="56">
        <f>Parâmetros!J224</f>
        <v>34</v>
      </c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97"/>
      <c r="B236" s="56">
        <f>Parâmetros!J225</f>
        <v>54</v>
      </c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97"/>
      <c r="B237" s="56">
        <f>Parâmetros!J226</f>
        <v>20</v>
      </c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97"/>
      <c r="B238" s="56">
        <f>Parâmetros!J227</f>
        <v>15</v>
      </c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97"/>
      <c r="B239" s="56">
        <f>Parâmetros!J228</f>
        <v>14</v>
      </c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97"/>
      <c r="B240" s="56">
        <f>Parâmetros!J229</f>
        <v>13</v>
      </c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97"/>
      <c r="B241" s="56">
        <f>Parâmetros!J230</f>
        <v>11</v>
      </c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97"/>
      <c r="B242" s="56">
        <f>Parâmetros!J231</f>
        <v>9</v>
      </c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97"/>
      <c r="B243" s="56">
        <f>Parâmetros!J232</f>
        <v>9</v>
      </c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97"/>
      <c r="B244" s="56">
        <f>Parâmetros!J233</f>
        <v>10</v>
      </c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97"/>
      <c r="B245" s="56">
        <f>Parâmetros!J234</f>
        <v>13</v>
      </c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97"/>
      <c r="B246" s="56">
        <f>Parâmetros!J235</f>
        <v>14</v>
      </c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97"/>
      <c r="B247" s="56">
        <f>Parâmetros!J236</f>
        <v>15</v>
      </c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97"/>
      <c r="B248" s="56">
        <f>Parâmetros!J237</f>
        <v>16</v>
      </c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97"/>
      <c r="B249" s="56">
        <f>Parâmetros!J238</f>
        <v>15</v>
      </c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97"/>
      <c r="B250" s="56">
        <f>Parâmetros!J239</f>
        <v>16</v>
      </c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97"/>
      <c r="B251" s="56">
        <f>Parâmetros!J240</f>
        <v>14</v>
      </c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97"/>
      <c r="B252" s="56">
        <f>Parâmetros!J241</f>
        <v>17</v>
      </c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97"/>
      <c r="B253" s="56">
        <f>Parâmetros!J242</f>
        <v>13</v>
      </c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97"/>
      <c r="B254" s="56">
        <f>Parâmetros!J243</f>
        <v>18</v>
      </c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97"/>
      <c r="B255" s="56">
        <f>Parâmetros!J244</f>
        <v>15</v>
      </c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97"/>
      <c r="B256" s="56">
        <f>Parâmetros!J245</f>
        <v>22</v>
      </c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97"/>
      <c r="B257" s="56">
        <f>Parâmetros!J246</f>
        <v>17</v>
      </c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97"/>
      <c r="B258" s="56">
        <f>Parâmetros!J247</f>
        <v>18</v>
      </c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97"/>
      <c r="B259" s="56">
        <f>Parâmetros!J248</f>
        <v>28</v>
      </c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97"/>
      <c r="B260" s="56">
        <f>Parâmetros!J249</f>
        <v>24</v>
      </c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97"/>
      <c r="B261" s="56">
        <f>Parâmetros!J250</f>
        <v>24</v>
      </c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97"/>
      <c r="B262" s="56">
        <f>Parâmetros!J251</f>
        <v>15</v>
      </c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97"/>
      <c r="B263" s="56">
        <f>Parâmetros!J252</f>
        <v>16</v>
      </c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97"/>
      <c r="B264" s="56">
        <f>Parâmetros!J253</f>
        <v>18</v>
      </c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97"/>
      <c r="B265" s="56">
        <f>Parâmetros!J254</f>
        <v>19</v>
      </c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97"/>
      <c r="B266" s="56">
        <f>Parâmetros!J255</f>
        <v>24</v>
      </c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97"/>
      <c r="B267" s="56">
        <f>Parâmetros!J256</f>
        <v>19</v>
      </c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97"/>
      <c r="B268" s="56">
        <f>Parâmetros!J257</f>
        <v>18</v>
      </c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97"/>
      <c r="B269" s="56">
        <f>Parâmetros!J258</f>
        <v>17</v>
      </c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97"/>
      <c r="B270" s="56">
        <f>Parâmetros!J259</f>
        <v>25</v>
      </c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97"/>
      <c r="B271" s="56">
        <f>Parâmetros!J260</f>
        <v>24</v>
      </c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97"/>
      <c r="B272" s="56">
        <f>Parâmetros!J261</f>
        <v>26</v>
      </c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97"/>
      <c r="B273" s="56">
        <f>Parâmetros!J262</f>
        <v>25</v>
      </c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97"/>
      <c r="B274" s="56">
        <f>Parâmetros!J263</f>
        <v>24</v>
      </c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97"/>
      <c r="B275" s="56">
        <f>Parâmetros!J264</f>
        <v>23</v>
      </c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97"/>
      <c r="B276" s="56">
        <f>Parâmetros!J265</f>
        <v>25</v>
      </c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97"/>
      <c r="B277" s="56">
        <f>Parâmetros!J266</f>
        <v>17</v>
      </c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97"/>
      <c r="B278" s="56">
        <f>Parâmetros!J267</f>
        <v>24</v>
      </c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97"/>
      <c r="B279" s="56">
        <f>Parâmetros!J268</f>
        <v>22</v>
      </c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97"/>
      <c r="B280" s="56">
        <f>Parâmetros!J269</f>
        <v>27</v>
      </c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97"/>
      <c r="B281" s="56">
        <f>Parâmetros!J270</f>
        <v>25</v>
      </c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97"/>
      <c r="B282" s="56">
        <f>Parâmetros!J271</f>
        <v>39</v>
      </c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97"/>
      <c r="B283" s="56">
        <f>Parâmetros!J272</f>
        <v>43</v>
      </c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97"/>
      <c r="B284" s="56">
        <f>Parâmetros!J273</f>
        <v>50</v>
      </c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97"/>
      <c r="B285" s="56">
        <f>Parâmetros!J274</f>
        <v>33</v>
      </c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97"/>
      <c r="B286" s="56">
        <f>Parâmetros!J275</f>
        <v>28</v>
      </c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97"/>
      <c r="B287" s="56">
        <f>Parâmetros!J276</f>
        <v>22</v>
      </c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97"/>
      <c r="B288" s="56">
        <f>Parâmetros!J277</f>
        <v>17</v>
      </c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97"/>
      <c r="B289" s="56">
        <f>Parâmetros!J278</f>
        <v>21</v>
      </c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97"/>
      <c r="B290" s="56">
        <f>Parâmetros!J279</f>
        <v>21</v>
      </c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97"/>
      <c r="B291" s="56">
        <f>Parâmetros!J280</f>
        <v>19</v>
      </c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97"/>
      <c r="B292" s="56">
        <f>Parâmetros!J281</f>
        <v>22</v>
      </c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97"/>
      <c r="B293" s="56">
        <f>Parâmetros!J282</f>
        <v>24</v>
      </c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97"/>
      <c r="B294" s="56">
        <f>Parâmetros!J283</f>
        <v>26</v>
      </c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97"/>
      <c r="B295" s="56">
        <f>Parâmetros!J284</f>
        <v>29</v>
      </c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97"/>
      <c r="B296" s="56">
        <f>Parâmetros!J285</f>
        <v>28</v>
      </c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97"/>
      <c r="B297" s="56">
        <f>Parâmetros!J286</f>
        <v>28</v>
      </c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97"/>
      <c r="B298" s="56">
        <f>Parâmetros!J287</f>
        <v>25</v>
      </c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97"/>
      <c r="B299" s="56">
        <f>Parâmetros!J288</f>
        <v>22</v>
      </c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97"/>
      <c r="B300" s="56">
        <f>Parâmetros!J289</f>
        <v>26</v>
      </c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97"/>
      <c r="B301" s="56">
        <f>Parâmetros!J290</f>
        <v>28</v>
      </c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97"/>
      <c r="B302" s="56">
        <f>Parâmetros!J291</f>
        <v>28</v>
      </c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97"/>
      <c r="B303" s="56">
        <f>Parâmetros!J292</f>
        <v>26</v>
      </c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97"/>
      <c r="B304" s="56">
        <f>Parâmetros!J293</f>
        <v>30</v>
      </c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97"/>
      <c r="B305" s="56">
        <f>Parâmetros!J294</f>
        <v>27</v>
      </c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97"/>
      <c r="B306" s="56">
        <f>Parâmetros!J295</f>
        <v>26</v>
      </c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97"/>
      <c r="B307" s="56">
        <f>Parâmetros!J296</f>
        <v>28</v>
      </c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97"/>
      <c r="B308" s="56">
        <f>Parâmetros!J297</f>
        <v>48</v>
      </c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97"/>
      <c r="B309" s="56">
        <f>Parâmetros!J298</f>
        <v>48</v>
      </c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97"/>
      <c r="B310" s="56">
        <f>Parâmetros!J299</f>
        <v>44</v>
      </c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97"/>
      <c r="B311" s="56">
        <f>Parâmetros!J300</f>
        <v>30</v>
      </c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97"/>
      <c r="B312" s="56">
        <f>Parâmetros!J301</f>
        <v>31</v>
      </c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97"/>
      <c r="B313" s="56">
        <f>Parâmetros!J302</f>
        <v>26</v>
      </c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97"/>
      <c r="B314" s="56">
        <f>Parâmetros!J303</f>
        <v>31</v>
      </c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97"/>
      <c r="B315" s="56">
        <f>Parâmetros!J304</f>
        <v>20</v>
      </c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97"/>
      <c r="B316" s="56">
        <f>Parâmetros!J305</f>
        <v>24</v>
      </c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97"/>
      <c r="B317" s="56">
        <f>Parâmetros!J306</f>
        <v>25</v>
      </c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97"/>
      <c r="B318" s="56">
        <f>Parâmetros!J307</f>
        <v>39</v>
      </c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97"/>
      <c r="B319" s="56">
        <f>Parâmetros!J308</f>
        <v>40</v>
      </c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97"/>
      <c r="B320" s="56">
        <f>Parâmetros!J309</f>
        <v>29</v>
      </c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97"/>
      <c r="B321" s="56">
        <f>Parâmetros!J310</f>
        <v>25</v>
      </c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97"/>
      <c r="B322" s="56">
        <f>Parâmetros!J311</f>
        <v>25</v>
      </c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97"/>
      <c r="B323" s="56">
        <f>Parâmetros!J312</f>
        <v>28</v>
      </c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97"/>
      <c r="B324" s="56">
        <f>Parâmetros!J313</f>
        <v>32</v>
      </c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97"/>
      <c r="B325" s="56">
        <f>Parâmetros!J314</f>
        <v>29</v>
      </c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97"/>
      <c r="B326" s="56">
        <f>Parâmetros!J315</f>
        <v>24</v>
      </c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97"/>
      <c r="B327" s="56">
        <f>Parâmetros!J316</f>
        <v>22</v>
      </c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97"/>
      <c r="B328" s="56">
        <f>Parâmetros!J317</f>
        <v>23</v>
      </c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97"/>
      <c r="B329" s="56">
        <f>Parâmetros!J318</f>
        <v>21</v>
      </c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97"/>
      <c r="B330" s="56">
        <f>Parâmetros!J319</f>
        <v>20</v>
      </c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97"/>
      <c r="B331" s="56">
        <f>Parâmetros!J320</f>
        <v>23</v>
      </c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97"/>
      <c r="B332" s="56">
        <f>Parâmetros!J321</f>
        <v>18</v>
      </c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97"/>
      <c r="B333" s="56">
        <f>Parâmetros!J322</f>
        <v>18</v>
      </c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97"/>
      <c r="B334" s="56">
        <f>Parâmetros!J323</f>
        <v>22</v>
      </c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97"/>
      <c r="B335" s="56">
        <f>Parâmetros!J324</f>
        <v>16</v>
      </c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97"/>
      <c r="B336" s="56">
        <f>Parâmetros!J325</f>
        <v>17</v>
      </c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97"/>
      <c r="B337" s="56">
        <f>Parâmetros!J326</f>
        <v>18</v>
      </c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97"/>
      <c r="B338" s="56">
        <f>Parâmetros!J327</f>
        <v>17</v>
      </c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97"/>
      <c r="B339" s="56">
        <f>Parâmetros!J328</f>
        <v>23</v>
      </c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97"/>
      <c r="B340" s="56">
        <f>Parâmetros!J329</f>
        <v>21</v>
      </c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97"/>
      <c r="B341" s="56">
        <f>Parâmetros!J330</f>
        <v>21</v>
      </c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97"/>
      <c r="B342" s="56">
        <f>Parâmetros!J331</f>
        <v>23</v>
      </c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97"/>
      <c r="B343" s="56">
        <f>Parâmetros!J332</f>
        <v>21</v>
      </c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97"/>
      <c r="B344" s="56">
        <f>Parâmetros!J333</f>
        <v>25</v>
      </c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97"/>
      <c r="B345" s="56">
        <f>Parâmetros!J334</f>
        <v>22</v>
      </c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97"/>
      <c r="B346" s="56">
        <f>Parâmetros!J335</f>
        <v>25</v>
      </c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97"/>
      <c r="B347" s="56">
        <f>Parâmetros!J336</f>
        <v>23</v>
      </c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97"/>
      <c r="B348" s="56">
        <f>Parâmetros!J337</f>
        <v>21</v>
      </c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97"/>
      <c r="B349" s="56">
        <f>Parâmetros!J338</f>
        <v>20</v>
      </c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97"/>
      <c r="B350" s="56">
        <f>Parâmetros!J339</f>
        <v>22</v>
      </c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97"/>
      <c r="B351" s="56">
        <f>Parâmetros!J340</f>
        <v>19</v>
      </c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97"/>
      <c r="B352" s="56">
        <f>Parâmetros!J341</f>
        <v>24</v>
      </c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97"/>
      <c r="B353" s="56">
        <f>Parâmetros!J342</f>
        <v>22</v>
      </c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97"/>
      <c r="B354" s="56">
        <f>Parâmetros!J343</f>
        <v>22</v>
      </c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97"/>
      <c r="B355" s="56">
        <f>Parâmetros!J344</f>
        <v>16</v>
      </c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97"/>
      <c r="B356" s="56">
        <f>Parâmetros!J345</f>
        <v>28</v>
      </c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97"/>
      <c r="B357" s="56">
        <f>Parâmetros!J346</f>
        <v>21</v>
      </c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97"/>
      <c r="B358" s="56">
        <f>Parâmetros!J347</f>
        <v>20</v>
      </c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97"/>
      <c r="B359" s="56">
        <f>Parâmetros!J348</f>
        <v>22</v>
      </c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97"/>
      <c r="B360" s="56">
        <f>Parâmetros!J349</f>
        <v>16</v>
      </c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97"/>
      <c r="B361" s="56">
        <f>Parâmetros!J350</f>
        <v>20</v>
      </c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97"/>
      <c r="B362" s="56">
        <f>Parâmetros!J351</f>
        <v>16</v>
      </c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97"/>
      <c r="B363" s="56">
        <f>Parâmetros!J352</f>
        <v>12</v>
      </c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97"/>
      <c r="B364" s="56">
        <f>Parâmetros!J353</f>
        <v>15</v>
      </c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97"/>
      <c r="B365" s="56">
        <f>Parâmetros!J354</f>
        <v>19</v>
      </c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97"/>
      <c r="B366" s="56">
        <f>Parâmetros!J355</f>
        <v>25</v>
      </c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97"/>
      <c r="B367" s="56">
        <f>Parâmetros!J356</f>
        <v>32</v>
      </c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97"/>
      <c r="B368" s="56">
        <f>Parâmetros!J357</f>
        <v>20</v>
      </c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97"/>
      <c r="B369" s="56">
        <f>Parâmetros!J358</f>
        <v>26</v>
      </c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97"/>
      <c r="B370" s="56">
        <f>Parâmetros!J359</f>
        <v>27</v>
      </c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97"/>
      <c r="B371" s="56">
        <f>Parâmetros!J360</f>
        <v>19</v>
      </c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97"/>
      <c r="B372" s="56">
        <f>Parâmetros!J361</f>
        <v>25</v>
      </c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97"/>
      <c r="B373" s="56">
        <f>Parâmetros!J362</f>
        <v>23</v>
      </c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97"/>
      <c r="B374" s="56">
        <f>Parâmetros!J363</f>
        <v>17</v>
      </c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97"/>
      <c r="B375" s="56">
        <f>Parâmetros!J364</f>
        <v>19</v>
      </c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97"/>
      <c r="B376" s="56">
        <f>Parâmetros!J365</f>
        <v>17</v>
      </c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97"/>
      <c r="B377" s="56">
        <f>Parâmetros!J366</f>
        <v>17</v>
      </c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97"/>
      <c r="B378" s="56">
        <f>Parâmetros!J367</f>
        <v>17</v>
      </c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97"/>
      <c r="B379" s="56">
        <f>Parâmetros!J368</f>
        <v>18</v>
      </c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97"/>
      <c r="B380" s="56">
        <f>Parâmetros!J369</f>
        <v>22</v>
      </c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97"/>
      <c r="B381" s="56">
        <f>Parâmetros!J370</f>
        <v>21</v>
      </c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97"/>
      <c r="B382" s="56">
        <f>Parâmetros!J371</f>
        <v>19</v>
      </c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97"/>
      <c r="B383" s="56">
        <f>Parâmetros!J372</f>
        <v>16</v>
      </c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97"/>
      <c r="B384" s="56">
        <f>Parâmetros!J373</f>
        <v>17</v>
      </c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97"/>
      <c r="B385" s="56">
        <f>Parâmetros!J374</f>
        <v>22</v>
      </c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97"/>
      <c r="B386" s="56">
        <f>Parâmetros!J375</f>
        <v>19</v>
      </c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97"/>
      <c r="B387" s="56">
        <f>Parâmetros!J376</f>
        <v>21</v>
      </c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97"/>
      <c r="B388" s="56">
        <f>Parâmetros!J377</f>
        <v>18</v>
      </c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97"/>
      <c r="B389" s="56">
        <f>Parâmetros!J378</f>
        <v>19</v>
      </c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97"/>
      <c r="B390" s="56">
        <f>Parâmetros!J379</f>
        <v>22</v>
      </c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97"/>
      <c r="B391" s="56">
        <f>Parâmetros!J380</f>
        <v>22</v>
      </c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97"/>
      <c r="B392" s="56">
        <f>Parâmetros!J381</f>
        <v>24</v>
      </c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97"/>
      <c r="B393" s="56">
        <f>Parâmetros!J382</f>
        <v>22</v>
      </c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97"/>
      <c r="B394" s="56">
        <f>Parâmetros!J383</f>
        <v>19</v>
      </c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97"/>
      <c r="B395" s="56">
        <f>Parâmetros!J384</f>
        <v>22</v>
      </c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97"/>
      <c r="B396" s="56">
        <f>Parâmetros!J385</f>
        <v>19</v>
      </c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97"/>
      <c r="B397" s="56">
        <f>Parâmetros!J386</f>
        <v>26</v>
      </c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97"/>
      <c r="B398" s="56">
        <f>Parâmetros!J387</f>
        <v>16</v>
      </c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97"/>
      <c r="B399" s="56">
        <f>Parâmetros!J388</f>
        <v>18</v>
      </c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97"/>
      <c r="B400" s="56">
        <f>Parâmetros!J389</f>
        <v>18</v>
      </c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97"/>
      <c r="B401" s="56">
        <f>Parâmetros!J390</f>
        <v>17</v>
      </c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97"/>
      <c r="B402" s="56">
        <f>Parâmetros!J391</f>
        <v>19</v>
      </c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97"/>
      <c r="B403" s="56">
        <f>Parâmetros!J392</f>
        <v>27</v>
      </c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97"/>
      <c r="B404" s="56">
        <f>Parâmetros!J393</f>
        <v>25</v>
      </c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97"/>
      <c r="B405" s="56">
        <f>Parâmetros!J394</f>
        <v>25</v>
      </c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97"/>
      <c r="B406" s="56">
        <f>Parâmetros!J395</f>
        <v>15</v>
      </c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97"/>
      <c r="B407" s="56">
        <f>Parâmetros!J396</f>
        <v>45</v>
      </c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97"/>
      <c r="B408" s="56">
        <f>Parâmetros!J397</f>
        <v>39</v>
      </c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97"/>
      <c r="B409" s="56">
        <f>Parâmetros!J398</f>
        <v>17</v>
      </c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97"/>
      <c r="B410" s="56">
        <f>Parâmetros!J399</f>
        <v>15</v>
      </c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97"/>
      <c r="B411" s="56">
        <f>Parâmetros!J400</f>
        <v>16</v>
      </c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97"/>
      <c r="B412" s="56">
        <f>Parâmetros!J401</f>
        <v>12</v>
      </c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97"/>
      <c r="B413" s="56">
        <f>Parâmetros!J402</f>
        <v>17</v>
      </c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97"/>
      <c r="B414" s="56">
        <f>Parâmetros!J403</f>
        <v>19</v>
      </c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97"/>
      <c r="B415" s="56">
        <f>Parâmetros!J404</f>
        <v>22</v>
      </c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97"/>
      <c r="B416" s="56">
        <f>Parâmetros!J405</f>
        <v>27</v>
      </c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97"/>
      <c r="B417" s="56">
        <f>Parâmetros!J406</f>
        <v>23</v>
      </c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97"/>
      <c r="B418" s="56">
        <f>Parâmetros!J407</f>
        <v>23</v>
      </c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97"/>
      <c r="B419" s="56">
        <f>Parâmetros!J408</f>
        <v>26</v>
      </c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97"/>
      <c r="B420" s="56">
        <f>Parâmetros!J409</f>
        <v>24</v>
      </c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97"/>
      <c r="B421" s="56">
        <f>Parâmetros!J410</f>
        <v>27</v>
      </c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97"/>
      <c r="B422" s="56">
        <f>Parâmetros!J411</f>
        <v>24</v>
      </c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97"/>
      <c r="B423" s="56">
        <f>Parâmetros!J412</f>
        <v>23</v>
      </c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97"/>
      <c r="B424" s="56">
        <f>Parâmetros!J413</f>
        <v>26</v>
      </c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97"/>
      <c r="B425" s="56">
        <f>Parâmetros!J414</f>
        <v>21</v>
      </c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97"/>
      <c r="B426" s="56">
        <f>Parâmetros!J415</f>
        <v>24</v>
      </c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97"/>
      <c r="B427" s="56">
        <f>Parâmetros!J416</f>
        <v>25</v>
      </c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97"/>
      <c r="B428" s="56">
        <f>Parâmetros!J417</f>
        <v>19</v>
      </c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97"/>
      <c r="B429" s="56">
        <f>Parâmetros!J418</f>
        <v>20</v>
      </c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97"/>
      <c r="B430" s="56">
        <f>Parâmetros!J419</f>
        <v>22</v>
      </c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97"/>
      <c r="B431" s="132"/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97"/>
      <c r="B432" s="132"/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97"/>
      <c r="B433" s="132"/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97"/>
      <c r="B434" s="132"/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97"/>
      <c r="B435" s="132"/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97"/>
      <c r="B436" s="132"/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97"/>
      <c r="B437" s="132"/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97"/>
      <c r="B438" s="132"/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97"/>
      <c r="B439" s="132"/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97"/>
      <c r="B440" s="132"/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97"/>
      <c r="B441" s="132"/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97"/>
      <c r="B442" s="132"/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97"/>
      <c r="B443" s="132"/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97"/>
      <c r="B444" s="132"/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97"/>
      <c r="B445" s="132"/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97"/>
      <c r="B446" s="132"/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97"/>
      <c r="B447" s="132"/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97"/>
      <c r="B448" s="132"/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97"/>
      <c r="B449" s="132"/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97"/>
      <c r="B450" s="132"/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97"/>
      <c r="B451" s="132"/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97"/>
      <c r="B452" s="132"/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97"/>
      <c r="B453" s="132"/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97"/>
      <c r="B454" s="56">
        <f>Parâmetros!J443</f>
        <v>20</v>
      </c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97"/>
      <c r="B455" s="56">
        <f>Parâmetros!J444</f>
        <v>27</v>
      </c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97"/>
      <c r="B456" s="56">
        <f>Parâmetros!J445</f>
        <v>23</v>
      </c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97"/>
      <c r="B457" s="56">
        <f>Parâmetros!J446</f>
        <v>19</v>
      </c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97"/>
      <c r="B458" s="56">
        <f>Parâmetros!J447</f>
        <v>18</v>
      </c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97"/>
      <c r="B459" s="56">
        <f>Parâmetros!J448</f>
        <v>20</v>
      </c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97"/>
      <c r="B460" s="56">
        <f>Parâmetros!J449</f>
        <v>35</v>
      </c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97"/>
      <c r="B461" s="56">
        <f>Parâmetros!J450</f>
        <v>19</v>
      </c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97"/>
      <c r="B462" s="56">
        <f>Parâmetros!J451</f>
        <v>24</v>
      </c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97"/>
      <c r="B463" s="56">
        <f>Parâmetros!J452</f>
        <v>23</v>
      </c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97"/>
      <c r="B464" s="56">
        <f>Parâmetros!J453</f>
        <v>22</v>
      </c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97"/>
      <c r="B465" s="56">
        <f>Parâmetros!J454</f>
        <v>25</v>
      </c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97"/>
      <c r="B466" s="56">
        <f>Parâmetros!J455</f>
        <v>25</v>
      </c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97"/>
      <c r="B467" s="56">
        <f>Parâmetros!J456</f>
        <v>27</v>
      </c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97"/>
      <c r="B468" s="56">
        <f>Parâmetros!J457</f>
        <v>29</v>
      </c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97"/>
      <c r="B469" s="56">
        <f>Parâmetros!J458</f>
        <v>22</v>
      </c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97"/>
      <c r="B470" s="56">
        <f>Parâmetros!J459</f>
        <v>22</v>
      </c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97"/>
      <c r="B471" s="56">
        <f>Parâmetros!J460</f>
        <v>22</v>
      </c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97"/>
      <c r="B472" s="56">
        <f>Parâmetros!J461</f>
        <v>23</v>
      </c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97"/>
      <c r="B473" s="56">
        <f>Parâmetros!J462</f>
        <v>24</v>
      </c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97"/>
      <c r="B474" s="56">
        <f>Parâmetros!J463</f>
        <v>22</v>
      </c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97"/>
      <c r="B475" s="56">
        <f>Parâmetros!J464</f>
        <v>31</v>
      </c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97"/>
      <c r="B476" s="56">
        <f>Parâmetros!J465</f>
        <v>24</v>
      </c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97"/>
      <c r="B477" s="56">
        <f>Parâmetros!J466</f>
        <v>28</v>
      </c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97"/>
      <c r="B478" s="56">
        <f>Parâmetros!J467</f>
        <v>31</v>
      </c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97"/>
      <c r="B479" s="56">
        <f>Parâmetros!J468</f>
        <v>26</v>
      </c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97"/>
      <c r="B480" s="56">
        <f>Parâmetros!J469</f>
        <v>29</v>
      </c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97"/>
      <c r="B481" s="56">
        <f>Parâmetros!J470</f>
        <v>18</v>
      </c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97"/>
      <c r="B482" s="56">
        <f>Parâmetros!J471</f>
        <v>23</v>
      </c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97"/>
      <c r="B483" s="56">
        <f>Parâmetros!J472</f>
        <v>19</v>
      </c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97"/>
      <c r="B484" s="56">
        <f>Parâmetros!J473</f>
        <v>21</v>
      </c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97"/>
      <c r="B485" s="56">
        <f>Parâmetros!J474</f>
        <v>29</v>
      </c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97"/>
      <c r="B486" s="56">
        <f>Parâmetros!J475</f>
        <v>27</v>
      </c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97"/>
      <c r="B487" s="56">
        <f>Parâmetros!J476</f>
        <v>31</v>
      </c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97"/>
      <c r="B488" s="56">
        <f>Parâmetros!J477</f>
        <v>26</v>
      </c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97"/>
      <c r="B489" s="56">
        <f>Parâmetros!J478</f>
        <v>26</v>
      </c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97"/>
      <c r="B490" s="56">
        <f>Parâmetros!J479</f>
        <v>25</v>
      </c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97"/>
      <c r="B491" s="56">
        <f>Parâmetros!J480</f>
        <v>27</v>
      </c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97"/>
      <c r="B492" s="56">
        <f>Parâmetros!J481</f>
        <v>24</v>
      </c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97"/>
      <c r="B493" s="56">
        <f>Parâmetros!J482</f>
        <v>24</v>
      </c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97"/>
      <c r="B494" s="56">
        <f>Parâmetros!J483</f>
        <v>25</v>
      </c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97"/>
      <c r="B495" s="56">
        <f>Parâmetros!J484</f>
        <v>23</v>
      </c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97"/>
      <c r="B496" s="56">
        <f>Parâmetros!J485</f>
        <v>21</v>
      </c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97"/>
      <c r="B497" s="56">
        <f>Parâmetros!J486</f>
        <v>27</v>
      </c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97"/>
      <c r="B498" s="56">
        <f>Parâmetros!J487</f>
        <v>28</v>
      </c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97"/>
      <c r="B499" s="56">
        <f>Parâmetros!J488</f>
        <v>33</v>
      </c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97"/>
      <c r="B500" s="56">
        <f>Parâmetros!J489</f>
        <v>46</v>
      </c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97"/>
      <c r="B501" s="56">
        <f>Parâmetros!J490</f>
        <v>36</v>
      </c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97"/>
      <c r="B502" s="56">
        <f>Parâmetros!J491</f>
        <v>28</v>
      </c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97"/>
      <c r="B503" s="56">
        <f>Parâmetros!J492</f>
        <v>20</v>
      </c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97"/>
      <c r="B504" s="56">
        <f>Parâmetros!J493</f>
        <v>18</v>
      </c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97"/>
      <c r="B505" s="56">
        <f>Parâmetros!J494</f>
        <v>16</v>
      </c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97"/>
      <c r="B506" s="56">
        <f>Parâmetros!J495</f>
        <v>16</v>
      </c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97"/>
      <c r="B507" s="56">
        <f>Parâmetros!J496</f>
        <v>10</v>
      </c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97"/>
      <c r="B508" s="56">
        <f>Parâmetros!J497</f>
        <v>15</v>
      </c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97"/>
      <c r="B509" s="56">
        <f>Parâmetros!J498</f>
        <v>16</v>
      </c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97"/>
      <c r="B510" s="56">
        <f>Parâmetros!J499</f>
        <v>14</v>
      </c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97"/>
      <c r="B511" s="56">
        <f>Parâmetros!J500</f>
        <v>17</v>
      </c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97"/>
      <c r="B512" s="56">
        <f>Parâmetros!J501</f>
        <v>14</v>
      </c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97"/>
      <c r="B513" s="56">
        <f>Parâmetros!J502</f>
        <v>15</v>
      </c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97"/>
      <c r="B514" s="56">
        <f>Parâmetros!J503</f>
        <v>9</v>
      </c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97"/>
      <c r="B515" s="56">
        <f>Parâmetros!J504</f>
        <v>10</v>
      </c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97"/>
      <c r="B516" s="56">
        <f>Parâmetros!J505</f>
        <v>8</v>
      </c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97"/>
      <c r="B517" s="56">
        <f>Parâmetros!J506</f>
        <v>13</v>
      </c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97"/>
      <c r="B518" s="56">
        <f>Parâmetros!J507</f>
        <v>11</v>
      </c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97"/>
      <c r="B519" s="56">
        <f>Parâmetros!J508</f>
        <v>17</v>
      </c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97"/>
      <c r="B520" s="56">
        <f>Parâmetros!J509</f>
        <v>17</v>
      </c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97"/>
      <c r="B521" s="56">
        <f>Parâmetros!J510</f>
        <v>21</v>
      </c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97"/>
      <c r="B522" s="56">
        <f>Parâmetros!J511</f>
        <v>17</v>
      </c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97"/>
      <c r="B523" s="56">
        <f>Parâmetros!J512</f>
        <v>14</v>
      </c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97"/>
      <c r="B524" s="56">
        <f>Parâmetros!J513</f>
        <v>14</v>
      </c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97"/>
      <c r="B525" s="56">
        <f>Parâmetros!J514</f>
        <v>16</v>
      </c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97"/>
      <c r="B526" s="56">
        <f>Parâmetros!J515</f>
        <v>16</v>
      </c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97"/>
      <c r="B527" s="56">
        <f>Parâmetros!J516</f>
        <v>12</v>
      </c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97"/>
      <c r="B528" s="56">
        <f>Parâmetros!J517</f>
        <v>7</v>
      </c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97"/>
      <c r="B529" s="56">
        <f>Parâmetros!J518</f>
        <v>8</v>
      </c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97"/>
      <c r="B530" s="56">
        <f>Parâmetros!J519</f>
        <v>13</v>
      </c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97"/>
      <c r="B531" s="56">
        <f>Parâmetros!J520</f>
        <v>16</v>
      </c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97"/>
      <c r="B532" s="56">
        <f>Parâmetros!J521</f>
        <v>12</v>
      </c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97"/>
      <c r="B533" s="56">
        <f>Parâmetros!J522</f>
        <v>16</v>
      </c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97"/>
      <c r="B534" s="56">
        <f>Parâmetros!J523</f>
        <v>20</v>
      </c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97"/>
      <c r="B535" s="56">
        <f>Parâmetros!J524</f>
        <v>25</v>
      </c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97"/>
      <c r="B536" s="56">
        <f>Parâmetros!J525</f>
        <v>20</v>
      </c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97"/>
      <c r="B537" s="56">
        <f>Parâmetros!J526</f>
        <v>23</v>
      </c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97"/>
      <c r="B538" s="56">
        <f>Parâmetros!J527</f>
        <v>19</v>
      </c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97"/>
      <c r="B539" s="56">
        <f>Parâmetros!J528</f>
        <v>19</v>
      </c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97"/>
      <c r="B540" s="56">
        <f>Parâmetros!J529</f>
        <v>16</v>
      </c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97"/>
      <c r="B541" s="56">
        <f>Parâmetros!J530</f>
        <v>19</v>
      </c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97"/>
      <c r="B542" s="56">
        <f>Parâmetros!J531</f>
        <v>17</v>
      </c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97"/>
      <c r="B543" s="56">
        <f>Parâmetros!J532</f>
        <v>16</v>
      </c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97"/>
      <c r="B544" s="56">
        <f>Parâmetros!J533</f>
        <v>15</v>
      </c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97"/>
      <c r="B545" s="56">
        <f>Parâmetros!J534</f>
        <v>10</v>
      </c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97"/>
      <c r="B546" s="56">
        <f>Parâmetros!J535</f>
        <v>16</v>
      </c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97"/>
      <c r="B547" s="56">
        <f>Parâmetros!J536</f>
        <v>15</v>
      </c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97"/>
      <c r="B548" s="56">
        <f>Parâmetros!J537</f>
        <v>20</v>
      </c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97"/>
      <c r="B549" s="56">
        <f>Parâmetros!J538</f>
        <v>21</v>
      </c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97"/>
      <c r="B550" s="56">
        <f>Parâmetros!J539</f>
        <v>14</v>
      </c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97"/>
      <c r="B551" s="56">
        <f>Parâmetros!J540</f>
        <v>20</v>
      </c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97"/>
      <c r="B552" s="56">
        <f>Parâmetros!J541</f>
        <v>12</v>
      </c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97"/>
      <c r="B553" s="56">
        <f>Parâmetros!J542</f>
        <v>11</v>
      </c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97"/>
      <c r="B554" s="56">
        <f>Parâmetros!J543</f>
        <v>16</v>
      </c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97"/>
      <c r="B555" s="56">
        <f>Parâmetros!J544</f>
        <v>10</v>
      </c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97"/>
      <c r="B556" s="56">
        <f>Parâmetros!J545</f>
        <v>13</v>
      </c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97"/>
      <c r="B557" s="56">
        <f>Parâmetros!J546</f>
        <v>11</v>
      </c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97"/>
      <c r="B558" s="56">
        <f>Parâmetros!J547</f>
        <v>18</v>
      </c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97"/>
      <c r="B559" s="56">
        <f>Parâmetros!J548</f>
        <v>20</v>
      </c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97"/>
      <c r="B560" s="56">
        <f>Parâmetros!J549</f>
        <v>20</v>
      </c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97"/>
      <c r="B561" s="56">
        <f>Parâmetros!J550</f>
        <v>18</v>
      </c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97"/>
      <c r="B562" s="56">
        <f>Parâmetros!J551</f>
        <v>14</v>
      </c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97"/>
      <c r="B563" s="56">
        <f>Parâmetros!J552</f>
        <v>12</v>
      </c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97"/>
      <c r="B564" s="56">
        <f>Parâmetros!J553</f>
        <v>10</v>
      </c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97"/>
      <c r="B565" s="56">
        <f>Parâmetros!J554</f>
        <v>12</v>
      </c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97"/>
      <c r="B566" s="56">
        <f>Parâmetros!J555</f>
        <v>13</v>
      </c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97"/>
      <c r="B567" s="56">
        <f>Parâmetros!J556</f>
        <v>16</v>
      </c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97"/>
      <c r="B568" s="56">
        <f>Parâmetros!J557</f>
        <v>12</v>
      </c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97"/>
      <c r="B569" s="56">
        <f>Parâmetros!J558</f>
        <v>10</v>
      </c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97"/>
      <c r="B570" s="56">
        <f>Parâmetros!J559</f>
        <v>12</v>
      </c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97"/>
      <c r="B571" s="56">
        <f>Parâmetros!J560</f>
        <v>18</v>
      </c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97"/>
      <c r="B572" s="56">
        <f>Parâmetros!J561</f>
        <v>17</v>
      </c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97"/>
      <c r="B573" s="56">
        <f>Parâmetros!J562</f>
        <v>24</v>
      </c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97"/>
      <c r="B574" s="56">
        <f>Parâmetros!J563</f>
        <v>24</v>
      </c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97"/>
      <c r="B575" s="56">
        <f>Parâmetros!J564</f>
        <v>17</v>
      </c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97"/>
      <c r="B576" s="56">
        <f>Parâmetros!J565</f>
        <v>23</v>
      </c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97"/>
      <c r="B577" s="56">
        <f>Parâmetros!J566</f>
        <v>25</v>
      </c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97"/>
      <c r="B578" s="56">
        <f>Parâmetros!J567</f>
        <v>17</v>
      </c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97"/>
      <c r="B579" s="56">
        <f>Parâmetros!J568</f>
        <v>20</v>
      </c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97"/>
      <c r="B580" s="56">
        <f>Parâmetros!J569</f>
        <v>22</v>
      </c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97"/>
      <c r="B581" s="56">
        <f>Parâmetros!J570</f>
        <v>22</v>
      </c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97"/>
      <c r="B582" s="56">
        <f>Parâmetros!J571</f>
        <v>17</v>
      </c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97"/>
      <c r="B583" s="56">
        <f>Parâmetros!J572</f>
        <v>32</v>
      </c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97"/>
      <c r="B584" s="56">
        <f>Parâmetros!J573</f>
        <v>26</v>
      </c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97"/>
      <c r="B585" s="56">
        <f>Parâmetros!J574</f>
        <v>23</v>
      </c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97"/>
      <c r="B586" s="56">
        <f>Parâmetros!J575</f>
        <v>21</v>
      </c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97"/>
      <c r="B587" s="56">
        <f>Parâmetros!J576</f>
        <v>27</v>
      </c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97"/>
      <c r="B588" s="56">
        <f>Parâmetros!J577</f>
        <v>21</v>
      </c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97"/>
      <c r="B589" s="56">
        <f>Parâmetros!J578</f>
        <v>28</v>
      </c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97"/>
      <c r="B590" s="56">
        <f>Parâmetros!J579</f>
        <v>25</v>
      </c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97"/>
      <c r="B591" s="56">
        <f>Parâmetros!J580</f>
        <v>26</v>
      </c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97"/>
      <c r="B592" s="56">
        <f>Parâmetros!J581</f>
        <v>22</v>
      </c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97"/>
      <c r="B593" s="56">
        <f>Parâmetros!J582</f>
        <v>25</v>
      </c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97"/>
      <c r="B594" s="56">
        <f>Parâmetros!J583</f>
        <v>26</v>
      </c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97"/>
      <c r="B595" s="56">
        <f>Parâmetros!J584</f>
        <v>28</v>
      </c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97"/>
      <c r="B596" s="56">
        <f>Parâmetros!J585</f>
        <v>28</v>
      </c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97"/>
      <c r="B597" s="56">
        <f>Parâmetros!J586</f>
        <v>34</v>
      </c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97"/>
      <c r="B598" s="56">
        <f>Parâmetros!J587</f>
        <v>23</v>
      </c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97"/>
      <c r="B599" s="56">
        <f>Parâmetros!J588</f>
        <v>26</v>
      </c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97"/>
      <c r="B600" s="56">
        <f>Parâmetros!J589</f>
        <v>19</v>
      </c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97"/>
      <c r="B601" s="56">
        <f>Parâmetros!J590</f>
        <v>21</v>
      </c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97"/>
      <c r="B602" s="56">
        <f>Parâmetros!J591</f>
        <v>16</v>
      </c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97"/>
      <c r="B603" s="56">
        <f>Parâmetros!J592</f>
        <v>19</v>
      </c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97"/>
      <c r="B604" s="56">
        <f>Parâmetros!J593</f>
        <v>17</v>
      </c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97"/>
      <c r="B605" s="56">
        <f>Parâmetros!J594</f>
        <v>20</v>
      </c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97"/>
      <c r="B606" s="56">
        <f>Parâmetros!J595</f>
        <v>14</v>
      </c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97"/>
      <c r="B607" s="56">
        <f>Parâmetros!J596</f>
        <v>25</v>
      </c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97"/>
      <c r="B608" s="56">
        <f>Parâmetros!J597</f>
        <v>22</v>
      </c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97"/>
      <c r="B609" s="56">
        <f>Parâmetros!J598</f>
        <v>20</v>
      </c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97"/>
      <c r="B610" s="56">
        <f>Parâmetros!J599</f>
        <v>28</v>
      </c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97"/>
      <c r="B611" s="56">
        <f>Parâmetros!J600</f>
        <v>27</v>
      </c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97"/>
      <c r="B612" s="56">
        <f>Parâmetros!J601</f>
        <v>26</v>
      </c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97"/>
      <c r="B613" s="56">
        <f>Parâmetros!J602</f>
        <v>27</v>
      </c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97"/>
      <c r="B614" s="56">
        <f>Parâmetros!J603</f>
        <v>25</v>
      </c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97"/>
      <c r="B615" s="56">
        <f>Parâmetros!J604</f>
        <v>29</v>
      </c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97"/>
      <c r="B616" s="56">
        <f>Parâmetros!J605</f>
        <v>25</v>
      </c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97"/>
      <c r="B617" s="56">
        <f>Parâmetros!J606</f>
        <v>30</v>
      </c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97"/>
      <c r="B618" s="56">
        <f>Parâmetros!J607</f>
        <v>25</v>
      </c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97"/>
      <c r="B619" s="56">
        <f>Parâmetros!J608</f>
        <v>26</v>
      </c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97"/>
      <c r="B620" s="56">
        <f>Parâmetros!J609</f>
        <v>26</v>
      </c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97"/>
      <c r="B621" s="56">
        <f>Parâmetros!J610</f>
        <v>25</v>
      </c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97"/>
      <c r="B622" s="56">
        <f>Parâmetros!J611</f>
        <v>28</v>
      </c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97"/>
      <c r="B623" s="56">
        <f>Parâmetros!J612</f>
        <v>25</v>
      </c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97"/>
      <c r="B624" s="56">
        <f>Parâmetros!J613</f>
        <v>25</v>
      </c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97"/>
      <c r="B625" s="56">
        <f>Parâmetros!J614</f>
        <v>25</v>
      </c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97"/>
      <c r="B626" s="56">
        <f>Parâmetros!J615</f>
        <v>21</v>
      </c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97"/>
      <c r="B627" s="56">
        <f>Parâmetros!J616</f>
        <v>26</v>
      </c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97"/>
      <c r="B628" s="56">
        <f>Parâmetros!J617</f>
        <v>30</v>
      </c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97"/>
      <c r="B629" s="56">
        <f>Parâmetros!J618</f>
        <v>24</v>
      </c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97"/>
      <c r="B630" s="56">
        <f>Parâmetros!J619</f>
        <v>24</v>
      </c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97"/>
      <c r="B631" s="56">
        <f>Parâmetros!J620</f>
        <v>23</v>
      </c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97"/>
      <c r="B632" s="56">
        <f>Parâmetros!J621</f>
        <v>22</v>
      </c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97"/>
      <c r="B633" s="56">
        <f>Parâmetros!J622</f>
        <v>29</v>
      </c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97"/>
      <c r="B634" s="56">
        <f>Parâmetros!J623</f>
        <v>23</v>
      </c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97"/>
      <c r="B635" s="56">
        <f>Parâmetros!J624</f>
        <v>24</v>
      </c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97"/>
      <c r="B636" s="56">
        <f>Parâmetros!J625</f>
        <v>23</v>
      </c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97"/>
      <c r="B637" s="56">
        <f>Parâmetros!J626</f>
        <v>23</v>
      </c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97"/>
      <c r="B638" s="56">
        <f>Parâmetros!J627</f>
        <v>17</v>
      </c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97"/>
      <c r="B639" s="56">
        <f>Parâmetros!J628</f>
        <v>20</v>
      </c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97"/>
      <c r="B640" s="56">
        <f>Parâmetros!J629</f>
        <v>20</v>
      </c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97"/>
      <c r="B641" s="56">
        <f>Parâmetros!J630</f>
        <v>20</v>
      </c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97"/>
      <c r="B642" s="56">
        <f>Parâmetros!J631</f>
        <v>17</v>
      </c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97"/>
      <c r="B643" s="56">
        <f>Parâmetros!J632</f>
        <v>19</v>
      </c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97"/>
      <c r="B644" s="56">
        <f>Parâmetros!J633</f>
        <v>20</v>
      </c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97"/>
      <c r="B645" s="56">
        <f>Parâmetros!J634</f>
        <v>30</v>
      </c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97"/>
      <c r="B646" s="56">
        <f>Parâmetros!J635</f>
        <v>30</v>
      </c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97"/>
      <c r="B647" s="56">
        <f>Parâmetros!J636</f>
        <v>25</v>
      </c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97"/>
      <c r="B648" s="56">
        <f>Parâmetros!J637</f>
        <v>17</v>
      </c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97"/>
      <c r="B649" s="56">
        <f>Parâmetros!J638</f>
        <v>22</v>
      </c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97"/>
      <c r="B650" s="56">
        <f>Parâmetros!J639</f>
        <v>25</v>
      </c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97"/>
      <c r="B651" s="56">
        <f>Parâmetros!J640</f>
        <v>23</v>
      </c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97"/>
      <c r="B652" s="56">
        <f>Parâmetros!J641</f>
        <v>21</v>
      </c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97"/>
      <c r="B653" s="56">
        <f>Parâmetros!J642</f>
        <v>23</v>
      </c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97"/>
      <c r="B654" s="56">
        <f>Parâmetros!J643</f>
        <v>25</v>
      </c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97"/>
      <c r="B655" s="56">
        <f>Parâmetros!J644</f>
        <v>25</v>
      </c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97"/>
      <c r="B656" s="56">
        <f>Parâmetros!J645</f>
        <v>30</v>
      </c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97"/>
      <c r="B657" s="56">
        <f>Parâmetros!J646</f>
        <v>26</v>
      </c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97"/>
      <c r="B658" s="56">
        <f>Parâmetros!J647</f>
        <v>26</v>
      </c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97"/>
      <c r="B659" s="56">
        <f>Parâmetros!J648</f>
        <v>29</v>
      </c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97"/>
      <c r="B660" s="56">
        <f>Parâmetros!J649</f>
        <v>22</v>
      </c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97"/>
      <c r="B661" s="56">
        <f>Parâmetros!J650</f>
        <v>17</v>
      </c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97"/>
      <c r="B662" s="56">
        <f>Parâmetros!J651</f>
        <v>19</v>
      </c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97"/>
      <c r="B663" s="56">
        <f>Parâmetros!J652</f>
        <v>20</v>
      </c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97"/>
      <c r="B664" s="56">
        <f>Parâmetros!J653</f>
        <v>17</v>
      </c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97"/>
      <c r="B665" s="56">
        <f>Parâmetros!J654</f>
        <v>21</v>
      </c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97"/>
      <c r="B666" s="56">
        <f>Parâmetros!J655</f>
        <v>23</v>
      </c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97"/>
      <c r="B667" s="56">
        <f>Parâmetros!J656</f>
        <v>18</v>
      </c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97"/>
      <c r="B668" s="56">
        <f>Parâmetros!J657</f>
        <v>25</v>
      </c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97"/>
      <c r="B669" s="56">
        <f>Parâmetros!J658</f>
        <v>29</v>
      </c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97"/>
      <c r="B670" s="56">
        <f>Parâmetros!J659</f>
        <v>21</v>
      </c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97"/>
      <c r="B671" s="56">
        <f>Parâmetros!J660</f>
        <v>24</v>
      </c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97"/>
      <c r="B672" s="56">
        <f>Parâmetros!J661</f>
        <v>20</v>
      </c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97"/>
      <c r="B673" s="56">
        <f>Parâmetros!J662</f>
        <v>23</v>
      </c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97"/>
      <c r="B674" s="56">
        <f>Parâmetros!J663</f>
        <v>19</v>
      </c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97"/>
      <c r="B675" s="56">
        <f>Parâmetros!J664</f>
        <v>23</v>
      </c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97"/>
      <c r="B676" s="56">
        <f>Parâmetros!J665</f>
        <v>20</v>
      </c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97"/>
      <c r="B677" s="56">
        <f>Parâmetros!J666</f>
        <v>33</v>
      </c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97"/>
      <c r="B678" s="56">
        <f>Parâmetros!J667</f>
        <v>30</v>
      </c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97"/>
      <c r="B679" s="56">
        <f>Parâmetros!J668</f>
        <v>28</v>
      </c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97"/>
      <c r="B680" s="56">
        <f>Parâmetros!J669</f>
        <v>27</v>
      </c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97"/>
      <c r="B681" s="56">
        <f>Parâmetros!J670</f>
        <v>27</v>
      </c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97"/>
      <c r="B682" s="56">
        <f>Parâmetros!J671</f>
        <v>30</v>
      </c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97"/>
      <c r="B683" s="56">
        <f>Parâmetros!J672</f>
        <v>27</v>
      </c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97"/>
      <c r="B684" s="56">
        <f>Parâmetros!J673</f>
        <v>24</v>
      </c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97"/>
      <c r="B685" s="56">
        <f>Parâmetros!J674</f>
        <v>29</v>
      </c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97"/>
      <c r="B686" s="56">
        <f>Parâmetros!J675</f>
        <v>30</v>
      </c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97"/>
      <c r="B687" s="56">
        <f>Parâmetros!J676</f>
        <v>23</v>
      </c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97"/>
      <c r="B688" s="56">
        <f>Parâmetros!J677</f>
        <v>25</v>
      </c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97"/>
      <c r="B689" s="56">
        <f>Parâmetros!J678</f>
        <v>26</v>
      </c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97"/>
      <c r="B690" s="56">
        <f>Parâmetros!J679</f>
        <v>29</v>
      </c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97"/>
      <c r="B691" s="56">
        <f>Parâmetros!J680</f>
        <v>29</v>
      </c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97"/>
      <c r="B692" s="56">
        <f>Parâmetros!J681</f>
        <v>31</v>
      </c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97"/>
      <c r="B693" s="56">
        <f>Parâmetros!J682</f>
        <v>31</v>
      </c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97"/>
      <c r="B694" s="56">
        <f>Parâmetros!J683</f>
        <v>28</v>
      </c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97"/>
      <c r="B695" s="56">
        <f>Parâmetros!J684</f>
        <v>29</v>
      </c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97"/>
      <c r="B696" s="56">
        <f>Parâmetros!J685</f>
        <v>24</v>
      </c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97"/>
      <c r="B697" s="56">
        <f>Parâmetros!J686</f>
        <v>24</v>
      </c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97"/>
      <c r="B698" s="56">
        <f>Parâmetros!J687</f>
        <v>31</v>
      </c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97"/>
      <c r="B699" s="56">
        <f>Parâmetros!J688</f>
        <v>28</v>
      </c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97"/>
      <c r="B700" s="56">
        <f>Parâmetros!J689</f>
        <v>27</v>
      </c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97"/>
      <c r="B701" s="56">
        <f>Parâmetros!J690</f>
        <v>28</v>
      </c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97"/>
      <c r="B702" s="56">
        <f>Parâmetros!J691</f>
        <v>28</v>
      </c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97"/>
      <c r="B703" s="56">
        <f>Parâmetros!J692</f>
        <v>36</v>
      </c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97"/>
      <c r="B704" s="56">
        <f>Parâmetros!J693</f>
        <v>27</v>
      </c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97"/>
      <c r="B705" s="56">
        <f>Parâmetros!J694</f>
        <v>26</v>
      </c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97"/>
      <c r="B706" s="56">
        <f>Parâmetros!J695</f>
        <v>29</v>
      </c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97"/>
      <c r="B707" s="56">
        <f>Parâmetros!J696</f>
        <v>27</v>
      </c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97"/>
      <c r="B708" s="56">
        <f>Parâmetros!J697</f>
        <v>26</v>
      </c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97"/>
      <c r="B709" s="56">
        <f>Parâmetros!J698</f>
        <v>27</v>
      </c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97"/>
      <c r="B710" s="56">
        <f>Parâmetros!J699</f>
        <v>18</v>
      </c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97"/>
      <c r="B711" s="56">
        <f>Parâmetros!J700</f>
        <v>28</v>
      </c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97"/>
      <c r="B712" s="56">
        <f>Parâmetros!J701</f>
        <v>27</v>
      </c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97"/>
      <c r="B713" s="56">
        <f>Parâmetros!J702</f>
        <v>23</v>
      </c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97"/>
      <c r="B714" s="56">
        <f>Parâmetros!J703</f>
        <v>26</v>
      </c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97"/>
      <c r="B715" s="56">
        <f>Parâmetros!J704</f>
        <v>31</v>
      </c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97"/>
      <c r="B716" s="56">
        <f>Parâmetros!J705</f>
        <v>34</v>
      </c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97"/>
      <c r="B717" s="56">
        <f>Parâmetros!J706</f>
        <v>25</v>
      </c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97"/>
      <c r="B718" s="56">
        <f>Parâmetros!J707</f>
        <v>26</v>
      </c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97"/>
      <c r="B719" s="56">
        <f>Parâmetros!J708</f>
        <v>24</v>
      </c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97"/>
      <c r="B720" s="56">
        <f>Parâmetros!J709</f>
        <v>25</v>
      </c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97"/>
      <c r="B721" s="56">
        <f>Parâmetros!J710</f>
        <v>20</v>
      </c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97"/>
      <c r="B722" s="56">
        <f>Parâmetros!J711</f>
        <v>18</v>
      </c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97"/>
      <c r="B723" s="56">
        <f>Parâmetros!J712</f>
        <v>16</v>
      </c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97"/>
      <c r="B724" s="56">
        <f>Parâmetros!J713</f>
        <v>20</v>
      </c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97"/>
      <c r="B725" s="56">
        <f>Parâmetros!J714</f>
        <v>23</v>
      </c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97"/>
      <c r="B726" s="56">
        <f>Parâmetros!J715</f>
        <v>21</v>
      </c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97"/>
      <c r="B727" s="56">
        <f>Parâmetros!J716</f>
        <v>29</v>
      </c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97"/>
      <c r="B728" s="56">
        <f>Parâmetros!J717</f>
        <v>27</v>
      </c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97"/>
      <c r="B729" s="56">
        <f>Parâmetros!J718</f>
        <v>26</v>
      </c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97"/>
      <c r="B730" s="56">
        <f>Parâmetros!J719</f>
        <v>29</v>
      </c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97"/>
      <c r="B731" s="56">
        <f>Parâmetros!J720</f>
        <v>23</v>
      </c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97"/>
      <c r="B732" s="56">
        <f>Parâmetros!J721</f>
        <v>17</v>
      </c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97"/>
      <c r="B733" s="56">
        <f>Parâmetros!J722</f>
        <v>20</v>
      </c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97"/>
      <c r="B734" s="56">
        <f>Parâmetros!J723</f>
        <v>16</v>
      </c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97"/>
      <c r="B735" s="56">
        <f>Parâmetros!J724</f>
        <v>15</v>
      </c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97"/>
      <c r="B736" s="56">
        <f>Parâmetros!J725</f>
        <v>21</v>
      </c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97"/>
      <c r="B737" s="56">
        <f>Parâmetros!J726</f>
        <v>15</v>
      </c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97"/>
      <c r="B738" s="56">
        <f>Parâmetros!J727</f>
        <v>21</v>
      </c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97"/>
      <c r="B739" s="56">
        <f>Parâmetros!J728</f>
        <v>20</v>
      </c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97"/>
      <c r="B740" s="56">
        <f>Parâmetros!J729</f>
        <v>22</v>
      </c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97"/>
      <c r="B741" s="56">
        <f>Parâmetros!J730</f>
        <v>20</v>
      </c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97"/>
      <c r="B742" s="56">
        <f>Parâmetros!J731</f>
        <v>24</v>
      </c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97"/>
      <c r="B743" s="56">
        <f>Parâmetros!J732</f>
        <v>27</v>
      </c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97"/>
      <c r="B744" s="56">
        <f>Parâmetros!J733</f>
        <v>33</v>
      </c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97"/>
      <c r="B745" s="56">
        <f>Parâmetros!J734</f>
        <v>16</v>
      </c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97"/>
      <c r="B746" s="56">
        <f>Parâmetros!J735</f>
        <v>13</v>
      </c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97"/>
      <c r="B747" s="56">
        <f>Parâmetros!J736</f>
        <v>14</v>
      </c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97"/>
      <c r="B748" s="56">
        <f>Parâmetros!J737</f>
        <v>12</v>
      </c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97"/>
      <c r="B749" s="56">
        <f>Parâmetros!J738</f>
        <v>14</v>
      </c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97"/>
      <c r="B750" s="56">
        <f>Parâmetros!J739</f>
        <v>12</v>
      </c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97"/>
      <c r="B751" s="56">
        <f>Parâmetros!J740</f>
        <v>13</v>
      </c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97"/>
      <c r="B752" s="56">
        <f>Parâmetros!J741</f>
        <v>18</v>
      </c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97"/>
      <c r="B753" s="56">
        <f>Parâmetros!J742</f>
        <v>18</v>
      </c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97"/>
      <c r="B754" s="56">
        <f>Parâmetros!J743</f>
        <v>22</v>
      </c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97"/>
      <c r="B755" s="56">
        <f>Parâmetros!J744</f>
        <v>17</v>
      </c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03"/>
      <c r="B756" s="66">
        <f>Parâmetros!J745</f>
        <v>17</v>
      </c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1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1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1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1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1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1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1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1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1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1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1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1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1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1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1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1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1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1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OLyzGCspeWLLnGUOwyp4pBxSW2TxBzaaP6gmXlSjenV7+mxcuWZO2W64EQwdd49ZBbeE5LuXXii7V4hWPmPT0g==" saltValue="3fTH3CDWHDVFzJswI0f82A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66EF566B33B740843E0A16AC67079A" ma:contentTypeVersion="12" ma:contentTypeDescription="Crie um novo documento." ma:contentTypeScope="" ma:versionID="a63a44a532093ce60e3ca82f1ec2351c">
  <xsd:schema xmlns:xsd="http://www.w3.org/2001/XMLSchema" xmlns:xs="http://www.w3.org/2001/XMLSchema" xmlns:p="http://schemas.microsoft.com/office/2006/metadata/properties" xmlns:ns2="62c1b581-8fe4-4f2c-91c1-cce6ad0db624" xmlns:ns3="6f1f17ed-04e5-45f3-b554-54736fe05a83" targetNamespace="http://schemas.microsoft.com/office/2006/metadata/properties" ma:root="true" ma:fieldsID="a75ca9b56352946597a71d50134b8e01" ns2:_="" ns3:_="">
    <xsd:import namespace="62c1b581-8fe4-4f2c-91c1-cce6ad0db624"/>
    <xsd:import namespace="6f1f17ed-04e5-45f3-b554-54736fe05a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c1b581-8fe4-4f2c-91c1-cce6ad0db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1f17ed-04e5-45f3-b554-54736fe05a8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DF545B-541F-4E09-93C1-DF14A9B496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B227D6-F731-425B-B192-332CBEF63B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c1b581-8fe4-4f2c-91c1-cce6ad0db624"/>
    <ds:schemaRef ds:uri="6f1f17ed-04e5-45f3-b554-54736fe05a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3CDC58-42FF-4F35-BC49-7AB22EE9DFC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Estação</vt:lpstr>
      <vt:lpstr>Parâmetros</vt:lpstr>
      <vt:lpstr>CALC. O3</vt:lpstr>
      <vt:lpstr>CALC. CO</vt:lpstr>
      <vt:lpstr>CALC. NO2</vt:lpstr>
      <vt:lpstr>CALC. SO2</vt:lpstr>
      <vt:lpstr>CALC. PM2,5</vt:lpstr>
      <vt:lpstr>CALC. PM10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Arlei Augusto;Deivisson Castro</dc:creator>
  <cp:lastModifiedBy>thais.rocha</cp:lastModifiedBy>
  <dcterms:created xsi:type="dcterms:W3CDTF">2013-06-12T14:23:43Z</dcterms:created>
  <dcterms:modified xsi:type="dcterms:W3CDTF">2022-09-15T19:04:43Z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0x0101003F66EF566B33B740843E0A16AC67079A</vt:lpwstr>
  </property>
  <property fmtid="{D5CDD505-2E9C-101B-9397-08002B2CF9AE}" pid="3" name="Order">
    <vt:r8>3324600</vt:r8>
  </property>
  <property fmtid="{D5CDD505-2E9C-101B-9397-08002B2CF9AE}" pid="4" name="ComplianceAssetId">
    <vt:lpwstr/>
  </property>
</Properties>
</file>